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drawings/drawing21.xml" ContentType="application/vnd.openxmlformats-officedocument.drawingml.chartshapes+xml"/>
  <Override PartName="/xl/charts/chart21.xml" ContentType="application/vnd.openxmlformats-officedocument.drawingml.chart+xml"/>
  <Override PartName="/xl/drawings/drawing22.xml" ContentType="application/vnd.openxmlformats-officedocument.drawingml.chartshapes+xml"/>
  <Override PartName="/xl/charts/chart22.xml" ContentType="application/vnd.openxmlformats-officedocument.drawingml.chart+xml"/>
  <Override PartName="/xl/drawings/drawing23.xml" ContentType="application/vnd.openxmlformats-officedocument.drawingml.chartshapes+xml"/>
  <Override PartName="/xl/charts/chart23.xml" ContentType="application/vnd.openxmlformats-officedocument.drawingml.chart+xml"/>
  <Override PartName="/xl/drawings/drawing24.xml" ContentType="application/vnd.openxmlformats-officedocument.drawingml.chartshapes+xml"/>
  <Override PartName="/xl/charts/chart24.xml" ContentType="application/vnd.openxmlformats-officedocument.drawingml.chart+xml"/>
  <Override PartName="/xl/drawings/drawing25.xml" ContentType="application/vnd.openxmlformats-officedocument.drawingml.chartshapes+xml"/>
  <Override PartName="/xl/charts/chart25.xml" ContentType="application/vnd.openxmlformats-officedocument.drawingml.chart+xml"/>
  <Override PartName="/xl/drawings/drawing26.xml" ContentType="application/vnd.openxmlformats-officedocument.drawingml.chartshapes+xml"/>
  <Override PartName="/xl/charts/chart26.xml" ContentType="application/vnd.openxmlformats-officedocument.drawingml.chart+xml"/>
  <Override PartName="/xl/drawings/drawing27.xml" ContentType="application/vnd.openxmlformats-officedocument.drawingml.chartshapes+xml"/>
  <Override PartName="/xl/charts/chart27.xml" ContentType="application/vnd.openxmlformats-officedocument.drawingml.chart+xml"/>
  <Override PartName="/xl/drawings/drawing28.xml" ContentType="application/vnd.openxmlformats-officedocument.drawingml.chartshapes+xml"/>
  <Override PartName="/xl/charts/chart28.xml" ContentType="application/vnd.openxmlformats-officedocument.drawingml.chart+xml"/>
  <Override PartName="/xl/drawings/drawing29.xml" ContentType="application/vnd.openxmlformats-officedocument.drawingml.chartshapes+xml"/>
  <Override PartName="/xl/charts/chart29.xml" ContentType="application/vnd.openxmlformats-officedocument.drawingml.chart+xml"/>
  <Override PartName="/xl/drawings/drawing30.xml" ContentType="application/vnd.openxmlformats-officedocument.drawingml.chartshapes+xml"/>
  <Override PartName="/xl/charts/chart30.xml" ContentType="application/vnd.openxmlformats-officedocument.drawingml.chart+xml"/>
  <Override PartName="/xl/drawings/drawing31.xml" ContentType="application/vnd.openxmlformats-officedocument.drawingml.chartshapes+xml"/>
  <Override PartName="/xl/charts/chart31.xml" ContentType="application/vnd.openxmlformats-officedocument.drawingml.chart+xml"/>
  <Override PartName="/xl/drawings/drawing32.xml" ContentType="application/vnd.openxmlformats-officedocument.drawingml.chartshapes+xml"/>
  <Override PartName="/xl/charts/chart32.xml" ContentType="application/vnd.openxmlformats-officedocument.drawingml.chart+xml"/>
  <Override PartName="/xl/drawings/drawing33.xml" ContentType="application/vnd.openxmlformats-officedocument.drawingml.chartshapes+xml"/>
  <Override PartName="/xl/charts/chart33.xml" ContentType="application/vnd.openxmlformats-officedocument.drawingml.chart+xml"/>
  <Override PartName="/xl/drawings/drawing34.xml" ContentType="application/vnd.openxmlformats-officedocument.drawingml.chartshapes+xml"/>
  <Override PartName="/xl/charts/chart34.xml" ContentType="application/vnd.openxmlformats-officedocument.drawingml.chart+xml"/>
  <Override PartName="/xl/drawings/drawing35.xml" ContentType="application/vnd.openxmlformats-officedocument.drawingml.chartshapes+xml"/>
  <Override PartName="/xl/charts/chart35.xml" ContentType="application/vnd.openxmlformats-officedocument.drawingml.chart+xml"/>
  <Override PartName="/xl/drawings/drawing36.xml" ContentType="application/vnd.openxmlformats-officedocument.drawingml.chartshapes+xml"/>
  <Override PartName="/xl/charts/chart36.xml" ContentType="application/vnd.openxmlformats-officedocument.drawingml.chart+xml"/>
  <Override PartName="/xl/drawings/drawing37.xml" ContentType="application/vnd.openxmlformats-officedocument.drawingml.chartshapes+xml"/>
  <Override PartName="/xl/charts/chart37.xml" ContentType="application/vnd.openxmlformats-officedocument.drawingml.chart+xml"/>
  <Override PartName="/xl/drawings/drawing38.xml" ContentType="application/vnd.openxmlformats-officedocument.drawingml.chartshapes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.takaki\hello\mixerexcels\"/>
    </mc:Choice>
  </mc:AlternateContent>
  <xr:revisionPtr revIDLastSave="0" documentId="13_ncr:1_{949FF8FE-7894-477F-80CD-9760C23105AE}" xr6:coauthVersionLast="45" xr6:coauthVersionMax="45" xr10:uidLastSave="{00000000-0000-0000-0000-000000000000}"/>
  <bookViews>
    <workbookView xWindow="30180" yWindow="2205" windowWidth="21600" windowHeight="11385" tabRatio="662" activeTab="1" xr2:uid="{00000000-000D-0000-FFFF-FFFF00000000}"/>
  </bookViews>
  <sheets>
    <sheet name="0212S" sheetId="18" r:id="rId1"/>
    <sheet name="Mapping" sheetId="28" r:id="rId2"/>
    <sheet name="CLvsLO" sheetId="19" r:id="rId3"/>
    <sheet name="CLvsLO 1.5GHz IF" sheetId="27" r:id="rId4"/>
    <sheet name="CL &amp; Data" sheetId="8" r:id="rId5"/>
    <sheet name="Isolations" sheetId="4" r:id="rId6"/>
    <sheet name="IF Response" sheetId="6" r:id="rId7"/>
    <sheet name="IP3" sheetId="7" r:id="rId8"/>
    <sheet name="P1dB CL" sheetId="25" r:id="rId9"/>
    <sheet name="P1dB Pt" sheetId="26" r:id="rId10"/>
    <sheet name="LO Harm-A" sheetId="17" r:id="rId11"/>
    <sheet name="LO Harm-B" sheetId="14" r:id="rId12"/>
    <sheet name="2Rx2L" sheetId="15" r:id="rId13"/>
    <sheet name="2Ix1L" sheetId="16" r:id="rId14"/>
    <sheet name="5Rx0L" sheetId="20" r:id="rId15"/>
    <sheet name="5Rx5L" sheetId="21" r:id="rId16"/>
    <sheet name="5Ix0L" sheetId="22" r:id="rId17"/>
    <sheet name="5Ix5L" sheetId="23" r:id="rId18"/>
  </sheets>
  <definedNames>
    <definedName name="Amp_Diff_2_3" localSheetId="0">'0212S'!$G$2:$G$868</definedName>
    <definedName name="Amp_Diff_2_3_2" localSheetId="0">'0212S'!$P$2:$P$836</definedName>
    <definedName name="Amp_Diff_2_4" localSheetId="0">'0212S'!$H$2:$H$868</definedName>
    <definedName name="Common_RL" localSheetId="0">'0212S'!$D$2:$D$868</definedName>
    <definedName name="IL_1_4" localSheetId="0">'0212S'!$A$2:$C$868</definedName>
    <definedName name="IL_1_4_2" localSheetId="0">'0212S'!$O$2:$O$836</definedName>
    <definedName name="Iso_2_3" localSheetId="0">'0212S'!$K$2:$K$868</definedName>
    <definedName name="Iso_2_3_2" localSheetId="0">'0212S'!$R$2:$R$836</definedName>
    <definedName name="Iso_2_4" localSheetId="0">'0212S'!$L$2:$L$868</definedName>
    <definedName name="Iso_2_4_2" localSheetId="0">'0212S'!$S$2:$T$836</definedName>
    <definedName name="MT3H_0113_ConversionLoss_and_Isolation_A__20dBm" localSheetId="4">'CL &amp; Data'!$B$1:$F$629</definedName>
    <definedName name="MT3H_0113_ConversionLoss_and_Isolation_B" localSheetId="4">'CL &amp; Data'!$L$1:$P$629</definedName>
    <definedName name="Output_3_RL" localSheetId="0">'0212S'!$E$2:$E$868</definedName>
    <definedName name="Output_4_RL" localSheetId="0">'0212S'!$F$2:$F$868</definedName>
    <definedName name="Phase_Diff_2_3" localSheetId="0">'0212S'!#REF!</definedName>
    <definedName name="Phase_Diff_2_3_1" localSheetId="0">'0212S'!$I$2:$I$868</definedName>
    <definedName name="Phase_Diff_2_3_2" localSheetId="0">'0212S'!$Q$2:$Q$836</definedName>
    <definedName name="Phase_Diff_2_4" localSheetId="0">'0212S'!$J$2:$J$868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0" i="28" l="1"/>
  <c r="AA34" i="28"/>
  <c r="AA33" i="28"/>
  <c r="AA32" i="28"/>
  <c r="AA31" i="28"/>
  <c r="AA30" i="28"/>
  <c r="Z34" i="28"/>
  <c r="Z33" i="28"/>
  <c r="Z32" i="28"/>
  <c r="Z31" i="28"/>
  <c r="Z30" i="28"/>
  <c r="Y34" i="28"/>
  <c r="Y33" i="28"/>
  <c r="Y32" i="28"/>
  <c r="Y31" i="28"/>
  <c r="Y30" i="28"/>
  <c r="X34" i="28"/>
  <c r="X33" i="28"/>
  <c r="X32" i="28"/>
  <c r="X31" i="28"/>
  <c r="X30" i="28"/>
  <c r="W34" i="28"/>
  <c r="W33" i="28"/>
  <c r="W32" i="28"/>
  <c r="W31" i="28"/>
  <c r="V34" i="28"/>
  <c r="V33" i="28"/>
  <c r="V32" i="28"/>
  <c r="V31" i="28"/>
  <c r="X205" i="27" l="1"/>
  <c r="W205" i="27"/>
  <c r="V205" i="27"/>
  <c r="U205" i="27"/>
  <c r="T205" i="27"/>
  <c r="S205" i="27"/>
  <c r="R205" i="27"/>
  <c r="Q205" i="27"/>
  <c r="L205" i="27"/>
  <c r="K205" i="27"/>
  <c r="J205" i="27"/>
  <c r="I205" i="27"/>
  <c r="H205" i="27"/>
  <c r="G205" i="27"/>
  <c r="F205" i="27"/>
  <c r="E205" i="27"/>
  <c r="X204" i="27"/>
  <c r="W204" i="27"/>
  <c r="V204" i="27"/>
  <c r="U204" i="27"/>
  <c r="T204" i="27"/>
  <c r="S204" i="27"/>
  <c r="R204" i="27"/>
  <c r="Q204" i="27"/>
  <c r="L204" i="27"/>
  <c r="K204" i="27"/>
  <c r="J204" i="27"/>
  <c r="I204" i="27"/>
  <c r="H204" i="27"/>
  <c r="G204" i="27"/>
  <c r="F204" i="27"/>
  <c r="E204" i="27"/>
  <c r="X203" i="27"/>
  <c r="W203" i="27"/>
  <c r="V203" i="27"/>
  <c r="U203" i="27"/>
  <c r="T203" i="27"/>
  <c r="S203" i="27"/>
  <c r="R203" i="27"/>
  <c r="Q203" i="27"/>
  <c r="L203" i="27"/>
  <c r="K203" i="27"/>
  <c r="J203" i="27"/>
  <c r="I203" i="27"/>
  <c r="H203" i="27"/>
  <c r="G203" i="27"/>
  <c r="F203" i="27"/>
  <c r="E203" i="27"/>
  <c r="X202" i="27"/>
  <c r="W202" i="27"/>
  <c r="V202" i="27"/>
  <c r="U202" i="27"/>
  <c r="T202" i="27"/>
  <c r="S202" i="27"/>
  <c r="R202" i="27"/>
  <c r="Q202" i="27"/>
  <c r="L202" i="27"/>
  <c r="K202" i="27"/>
  <c r="J202" i="27"/>
  <c r="I202" i="27"/>
  <c r="H202" i="27"/>
  <c r="G202" i="27"/>
  <c r="F202" i="27"/>
  <c r="E202" i="27"/>
  <c r="X201" i="27"/>
  <c r="W201" i="27"/>
  <c r="V201" i="27"/>
  <c r="U201" i="27"/>
  <c r="T201" i="27"/>
  <c r="S201" i="27"/>
  <c r="R201" i="27"/>
  <c r="Q201" i="27"/>
  <c r="L201" i="27"/>
  <c r="K201" i="27"/>
  <c r="J201" i="27"/>
  <c r="I201" i="27"/>
  <c r="H201" i="27"/>
  <c r="G201" i="27"/>
  <c r="F201" i="27"/>
  <c r="E201" i="27"/>
  <c r="X200" i="27"/>
  <c r="W200" i="27"/>
  <c r="V200" i="27"/>
  <c r="U200" i="27"/>
  <c r="T200" i="27"/>
  <c r="S200" i="27"/>
  <c r="R200" i="27"/>
  <c r="Q200" i="27"/>
  <c r="L200" i="27"/>
  <c r="K200" i="27"/>
  <c r="J200" i="27"/>
  <c r="I200" i="27"/>
  <c r="H200" i="27"/>
  <c r="G200" i="27"/>
  <c r="F200" i="27"/>
  <c r="E200" i="27"/>
  <c r="X199" i="27"/>
  <c r="W199" i="27"/>
  <c r="V199" i="27"/>
  <c r="U199" i="27"/>
  <c r="T199" i="27"/>
  <c r="S199" i="27"/>
  <c r="R199" i="27"/>
  <c r="Q199" i="27"/>
  <c r="L199" i="27"/>
  <c r="K199" i="27"/>
  <c r="J199" i="27"/>
  <c r="I199" i="27"/>
  <c r="H199" i="27"/>
  <c r="G199" i="27"/>
  <c r="F199" i="27"/>
  <c r="E199" i="27"/>
  <c r="X198" i="27"/>
  <c r="W198" i="27"/>
  <c r="V198" i="27"/>
  <c r="U198" i="27"/>
  <c r="T198" i="27"/>
  <c r="S198" i="27"/>
  <c r="R198" i="27"/>
  <c r="Q198" i="27"/>
  <c r="L198" i="27"/>
  <c r="K198" i="27"/>
  <c r="J198" i="27"/>
  <c r="I198" i="27"/>
  <c r="H198" i="27"/>
  <c r="G198" i="27"/>
  <c r="F198" i="27"/>
  <c r="E198" i="27"/>
  <c r="X197" i="27"/>
  <c r="W197" i="27"/>
  <c r="V197" i="27"/>
  <c r="U197" i="27"/>
  <c r="T197" i="27"/>
  <c r="S197" i="27"/>
  <c r="R197" i="27"/>
  <c r="Q197" i="27"/>
  <c r="L197" i="27"/>
  <c r="K197" i="27"/>
  <c r="J197" i="27"/>
  <c r="I197" i="27"/>
  <c r="H197" i="27"/>
  <c r="G197" i="27"/>
  <c r="F197" i="27"/>
  <c r="E197" i="27"/>
  <c r="X196" i="27"/>
  <c r="W196" i="27"/>
  <c r="V196" i="27"/>
  <c r="U196" i="27"/>
  <c r="T196" i="27"/>
  <c r="S196" i="27"/>
  <c r="R196" i="27"/>
  <c r="Q196" i="27"/>
  <c r="L196" i="27"/>
  <c r="K196" i="27"/>
  <c r="J196" i="27"/>
  <c r="I196" i="27"/>
  <c r="H196" i="27"/>
  <c r="G196" i="27"/>
  <c r="F196" i="27"/>
  <c r="E196" i="27"/>
  <c r="X195" i="27"/>
  <c r="W195" i="27"/>
  <c r="V195" i="27"/>
  <c r="U195" i="27"/>
  <c r="T195" i="27"/>
  <c r="S195" i="27"/>
  <c r="R195" i="27"/>
  <c r="Q195" i="27"/>
  <c r="L195" i="27"/>
  <c r="K195" i="27"/>
  <c r="J195" i="27"/>
  <c r="I195" i="27"/>
  <c r="H195" i="27"/>
  <c r="G195" i="27"/>
  <c r="F195" i="27"/>
  <c r="E195" i="27"/>
  <c r="X194" i="27"/>
  <c r="W194" i="27"/>
  <c r="V194" i="27"/>
  <c r="U194" i="27"/>
  <c r="T194" i="27"/>
  <c r="S194" i="27"/>
  <c r="R194" i="27"/>
  <c r="Q194" i="27"/>
  <c r="L194" i="27"/>
  <c r="K194" i="27"/>
  <c r="J194" i="27"/>
  <c r="I194" i="27"/>
  <c r="H194" i="27"/>
  <c r="G194" i="27"/>
  <c r="F194" i="27"/>
  <c r="E194" i="27"/>
  <c r="X193" i="27"/>
  <c r="W193" i="27"/>
  <c r="V193" i="27"/>
  <c r="U193" i="27"/>
  <c r="T193" i="27"/>
  <c r="S193" i="27"/>
  <c r="R193" i="27"/>
  <c r="Q193" i="27"/>
  <c r="L193" i="27"/>
  <c r="K193" i="27"/>
  <c r="J193" i="27"/>
  <c r="I193" i="27"/>
  <c r="H193" i="27"/>
  <c r="G193" i="27"/>
  <c r="F193" i="27"/>
  <c r="E193" i="27"/>
  <c r="X192" i="27"/>
  <c r="W192" i="27"/>
  <c r="V192" i="27"/>
  <c r="U192" i="27"/>
  <c r="T192" i="27"/>
  <c r="S192" i="27"/>
  <c r="R192" i="27"/>
  <c r="Q192" i="27"/>
  <c r="L192" i="27"/>
  <c r="K192" i="27"/>
  <c r="J192" i="27"/>
  <c r="I192" i="27"/>
  <c r="H192" i="27"/>
  <c r="G192" i="27"/>
  <c r="F192" i="27"/>
  <c r="E192" i="27"/>
  <c r="X191" i="27"/>
  <c r="W191" i="27"/>
  <c r="V191" i="27"/>
  <c r="U191" i="27"/>
  <c r="T191" i="27"/>
  <c r="S191" i="27"/>
  <c r="R191" i="27"/>
  <c r="Q191" i="27"/>
  <c r="L191" i="27"/>
  <c r="K191" i="27"/>
  <c r="J191" i="27"/>
  <c r="I191" i="27"/>
  <c r="H191" i="27"/>
  <c r="G191" i="27"/>
  <c r="F191" i="27"/>
  <c r="E191" i="27"/>
  <c r="X190" i="27"/>
  <c r="W190" i="27"/>
  <c r="V190" i="27"/>
  <c r="U190" i="27"/>
  <c r="T190" i="27"/>
  <c r="S190" i="27"/>
  <c r="R190" i="27"/>
  <c r="Q190" i="27"/>
  <c r="L190" i="27"/>
  <c r="K190" i="27"/>
  <c r="J190" i="27"/>
  <c r="I190" i="27"/>
  <c r="H190" i="27"/>
  <c r="G190" i="27"/>
  <c r="F190" i="27"/>
  <c r="E190" i="27"/>
  <c r="X189" i="27"/>
  <c r="W189" i="27"/>
  <c r="V189" i="27"/>
  <c r="U189" i="27"/>
  <c r="T189" i="27"/>
  <c r="S189" i="27"/>
  <c r="R189" i="27"/>
  <c r="Q189" i="27"/>
  <c r="L189" i="27"/>
  <c r="K189" i="27"/>
  <c r="J189" i="27"/>
  <c r="I189" i="27"/>
  <c r="H189" i="27"/>
  <c r="G189" i="27"/>
  <c r="F189" i="27"/>
  <c r="E189" i="27"/>
  <c r="X188" i="27"/>
  <c r="W188" i="27"/>
  <c r="V188" i="27"/>
  <c r="U188" i="27"/>
  <c r="T188" i="27"/>
  <c r="S188" i="27"/>
  <c r="R188" i="27"/>
  <c r="Q188" i="27"/>
  <c r="L188" i="27"/>
  <c r="K188" i="27"/>
  <c r="J188" i="27"/>
  <c r="I188" i="27"/>
  <c r="H188" i="27"/>
  <c r="G188" i="27"/>
  <c r="F188" i="27"/>
  <c r="E188" i="27"/>
  <c r="X187" i="27"/>
  <c r="W187" i="27"/>
  <c r="V187" i="27"/>
  <c r="U187" i="27"/>
  <c r="T187" i="27"/>
  <c r="S187" i="27"/>
  <c r="R187" i="27"/>
  <c r="Q187" i="27"/>
  <c r="L187" i="27"/>
  <c r="K187" i="27"/>
  <c r="J187" i="27"/>
  <c r="I187" i="27"/>
  <c r="H187" i="27"/>
  <c r="G187" i="27"/>
  <c r="F187" i="27"/>
  <c r="E187" i="27"/>
  <c r="X186" i="27"/>
  <c r="W186" i="27"/>
  <c r="V186" i="27"/>
  <c r="U186" i="27"/>
  <c r="T186" i="27"/>
  <c r="S186" i="27"/>
  <c r="R186" i="27"/>
  <c r="Q186" i="27"/>
  <c r="L186" i="27"/>
  <c r="K186" i="27"/>
  <c r="J186" i="27"/>
  <c r="I186" i="27"/>
  <c r="H186" i="27"/>
  <c r="G186" i="27"/>
  <c r="F186" i="27"/>
  <c r="E186" i="27"/>
  <c r="X185" i="27"/>
  <c r="W185" i="27"/>
  <c r="V185" i="27"/>
  <c r="U185" i="27"/>
  <c r="T185" i="27"/>
  <c r="S185" i="27"/>
  <c r="R185" i="27"/>
  <c r="Q185" i="27"/>
  <c r="L185" i="27"/>
  <c r="K185" i="27"/>
  <c r="J185" i="27"/>
  <c r="I185" i="27"/>
  <c r="H185" i="27"/>
  <c r="G185" i="27"/>
  <c r="F185" i="27"/>
  <c r="E185" i="27"/>
  <c r="X184" i="27"/>
  <c r="W184" i="27"/>
  <c r="V184" i="27"/>
  <c r="U184" i="27"/>
  <c r="T184" i="27"/>
  <c r="S184" i="27"/>
  <c r="R184" i="27"/>
  <c r="Q184" i="27"/>
  <c r="L184" i="27"/>
  <c r="K184" i="27"/>
  <c r="J184" i="27"/>
  <c r="I184" i="27"/>
  <c r="H184" i="27"/>
  <c r="G184" i="27"/>
  <c r="F184" i="27"/>
  <c r="E184" i="27"/>
  <c r="X183" i="27"/>
  <c r="W183" i="27"/>
  <c r="V183" i="27"/>
  <c r="U183" i="27"/>
  <c r="T183" i="27"/>
  <c r="S183" i="27"/>
  <c r="R183" i="27"/>
  <c r="Q183" i="27"/>
  <c r="L183" i="27"/>
  <c r="K183" i="27"/>
  <c r="J183" i="27"/>
  <c r="I183" i="27"/>
  <c r="H183" i="27"/>
  <c r="G183" i="27"/>
  <c r="F183" i="27"/>
  <c r="E183" i="27"/>
  <c r="X182" i="27"/>
  <c r="W182" i="27"/>
  <c r="V182" i="27"/>
  <c r="U182" i="27"/>
  <c r="T182" i="27"/>
  <c r="S182" i="27"/>
  <c r="R182" i="27"/>
  <c r="Q182" i="27"/>
  <c r="L182" i="27"/>
  <c r="K182" i="27"/>
  <c r="J182" i="27"/>
  <c r="I182" i="27"/>
  <c r="H182" i="27"/>
  <c r="G182" i="27"/>
  <c r="F182" i="27"/>
  <c r="E182" i="27"/>
  <c r="X181" i="27"/>
  <c r="W181" i="27"/>
  <c r="V181" i="27"/>
  <c r="U181" i="27"/>
  <c r="T181" i="27"/>
  <c r="S181" i="27"/>
  <c r="R181" i="27"/>
  <c r="Q181" i="27"/>
  <c r="L181" i="27"/>
  <c r="K181" i="27"/>
  <c r="J181" i="27"/>
  <c r="I181" i="27"/>
  <c r="H181" i="27"/>
  <c r="G181" i="27"/>
  <c r="F181" i="27"/>
  <c r="E181" i="27"/>
  <c r="X180" i="27"/>
  <c r="W180" i="27"/>
  <c r="V180" i="27"/>
  <c r="U180" i="27"/>
  <c r="T180" i="27"/>
  <c r="S180" i="27"/>
  <c r="R180" i="27"/>
  <c r="Q180" i="27"/>
  <c r="L180" i="27"/>
  <c r="K180" i="27"/>
  <c r="J180" i="27"/>
  <c r="I180" i="27"/>
  <c r="H180" i="27"/>
  <c r="G180" i="27"/>
  <c r="F180" i="27"/>
  <c r="E180" i="27"/>
  <c r="X179" i="27"/>
  <c r="W179" i="27"/>
  <c r="V179" i="27"/>
  <c r="U179" i="27"/>
  <c r="T179" i="27"/>
  <c r="S179" i="27"/>
  <c r="R179" i="27"/>
  <c r="Q179" i="27"/>
  <c r="L179" i="27"/>
  <c r="K179" i="27"/>
  <c r="J179" i="27"/>
  <c r="I179" i="27"/>
  <c r="H179" i="27"/>
  <c r="G179" i="27"/>
  <c r="F179" i="27"/>
  <c r="E179" i="27"/>
  <c r="X178" i="27"/>
  <c r="W178" i="27"/>
  <c r="V178" i="27"/>
  <c r="U178" i="27"/>
  <c r="T178" i="27"/>
  <c r="S178" i="27"/>
  <c r="R178" i="27"/>
  <c r="Q178" i="27"/>
  <c r="L178" i="27"/>
  <c r="K178" i="27"/>
  <c r="J178" i="27"/>
  <c r="I178" i="27"/>
  <c r="H178" i="27"/>
  <c r="G178" i="27"/>
  <c r="F178" i="27"/>
  <c r="E178" i="27"/>
  <c r="X177" i="27"/>
  <c r="W177" i="27"/>
  <c r="V177" i="27"/>
  <c r="U177" i="27"/>
  <c r="T177" i="27"/>
  <c r="S177" i="27"/>
  <c r="R177" i="27"/>
  <c r="Q177" i="27"/>
  <c r="L177" i="27"/>
  <c r="K177" i="27"/>
  <c r="J177" i="27"/>
  <c r="I177" i="27"/>
  <c r="H177" i="27"/>
  <c r="G177" i="27"/>
  <c r="F177" i="27"/>
  <c r="E177" i="27"/>
  <c r="X176" i="27"/>
  <c r="W176" i="27"/>
  <c r="V176" i="27"/>
  <c r="U176" i="27"/>
  <c r="T176" i="27"/>
  <c r="S176" i="27"/>
  <c r="R176" i="27"/>
  <c r="Q176" i="27"/>
  <c r="L176" i="27"/>
  <c r="K176" i="27"/>
  <c r="J176" i="27"/>
  <c r="I176" i="27"/>
  <c r="H176" i="27"/>
  <c r="G176" i="27"/>
  <c r="F176" i="27"/>
  <c r="E176" i="27"/>
  <c r="X175" i="27"/>
  <c r="W175" i="27"/>
  <c r="V175" i="27"/>
  <c r="U175" i="27"/>
  <c r="T175" i="27"/>
  <c r="S175" i="27"/>
  <c r="R175" i="27"/>
  <c r="Q175" i="27"/>
  <c r="L175" i="27"/>
  <c r="K175" i="27"/>
  <c r="J175" i="27"/>
  <c r="I175" i="27"/>
  <c r="H175" i="27"/>
  <c r="G175" i="27"/>
  <c r="F175" i="27"/>
  <c r="E175" i="27"/>
  <c r="X174" i="27"/>
  <c r="W174" i="27"/>
  <c r="V174" i="27"/>
  <c r="U174" i="27"/>
  <c r="T174" i="27"/>
  <c r="S174" i="27"/>
  <c r="R174" i="27"/>
  <c r="Q174" i="27"/>
  <c r="L174" i="27"/>
  <c r="K174" i="27"/>
  <c r="J174" i="27"/>
  <c r="I174" i="27"/>
  <c r="H174" i="27"/>
  <c r="G174" i="27"/>
  <c r="F174" i="27"/>
  <c r="E174" i="27"/>
  <c r="X173" i="27"/>
  <c r="W173" i="27"/>
  <c r="V173" i="27"/>
  <c r="U173" i="27"/>
  <c r="T173" i="27"/>
  <c r="S173" i="27"/>
  <c r="R173" i="27"/>
  <c r="Q173" i="27"/>
  <c r="L173" i="27"/>
  <c r="K173" i="27"/>
  <c r="J173" i="27"/>
  <c r="I173" i="27"/>
  <c r="H173" i="27"/>
  <c r="G173" i="27"/>
  <c r="F173" i="27"/>
  <c r="E173" i="27"/>
  <c r="X172" i="27"/>
  <c r="W172" i="27"/>
  <c r="V172" i="27"/>
  <c r="U172" i="27"/>
  <c r="T172" i="27"/>
  <c r="S172" i="27"/>
  <c r="R172" i="27"/>
  <c r="Q172" i="27"/>
  <c r="L172" i="27"/>
  <c r="K172" i="27"/>
  <c r="J172" i="27"/>
  <c r="I172" i="27"/>
  <c r="H172" i="27"/>
  <c r="G172" i="27"/>
  <c r="F172" i="27"/>
  <c r="E172" i="27"/>
  <c r="X171" i="27"/>
  <c r="W171" i="27"/>
  <c r="V171" i="27"/>
  <c r="U171" i="27"/>
  <c r="T171" i="27"/>
  <c r="S171" i="27"/>
  <c r="R171" i="27"/>
  <c r="Q171" i="27"/>
  <c r="L171" i="27"/>
  <c r="K171" i="27"/>
  <c r="J171" i="27"/>
  <c r="I171" i="27"/>
  <c r="H171" i="27"/>
  <c r="G171" i="27"/>
  <c r="F171" i="27"/>
  <c r="E171" i="27"/>
  <c r="X170" i="27"/>
  <c r="W170" i="27"/>
  <c r="V170" i="27"/>
  <c r="U170" i="27"/>
  <c r="T170" i="27"/>
  <c r="S170" i="27"/>
  <c r="R170" i="27"/>
  <c r="Q170" i="27"/>
  <c r="L170" i="27"/>
  <c r="K170" i="27"/>
  <c r="J170" i="27"/>
  <c r="I170" i="27"/>
  <c r="H170" i="27"/>
  <c r="G170" i="27"/>
  <c r="F170" i="27"/>
  <c r="E170" i="27"/>
  <c r="X169" i="27"/>
  <c r="W169" i="27"/>
  <c r="V169" i="27"/>
  <c r="U169" i="27"/>
  <c r="T169" i="27"/>
  <c r="S169" i="27"/>
  <c r="R169" i="27"/>
  <c r="Q169" i="27"/>
  <c r="L169" i="27"/>
  <c r="K169" i="27"/>
  <c r="J169" i="27"/>
  <c r="I169" i="27"/>
  <c r="H169" i="27"/>
  <c r="G169" i="27"/>
  <c r="F169" i="27"/>
  <c r="E169" i="27"/>
  <c r="X168" i="27"/>
  <c r="W168" i="27"/>
  <c r="V168" i="27"/>
  <c r="U168" i="27"/>
  <c r="T168" i="27"/>
  <c r="S168" i="27"/>
  <c r="R168" i="27"/>
  <c r="Q168" i="27"/>
  <c r="L168" i="27"/>
  <c r="K168" i="27"/>
  <c r="J168" i="27"/>
  <c r="I168" i="27"/>
  <c r="H168" i="27"/>
  <c r="G168" i="27"/>
  <c r="F168" i="27"/>
  <c r="E168" i="27"/>
  <c r="X167" i="27"/>
  <c r="W167" i="27"/>
  <c r="V167" i="27"/>
  <c r="U167" i="27"/>
  <c r="T167" i="27"/>
  <c r="S167" i="27"/>
  <c r="R167" i="27"/>
  <c r="Q167" i="27"/>
  <c r="L167" i="27"/>
  <c r="K167" i="27"/>
  <c r="J167" i="27"/>
  <c r="I167" i="27"/>
  <c r="H167" i="27"/>
  <c r="G167" i="27"/>
  <c r="F167" i="27"/>
  <c r="E167" i="27"/>
  <c r="X166" i="27"/>
  <c r="W166" i="27"/>
  <c r="V166" i="27"/>
  <c r="U166" i="27"/>
  <c r="T166" i="27"/>
  <c r="S166" i="27"/>
  <c r="R166" i="27"/>
  <c r="Q166" i="27"/>
  <c r="L166" i="27"/>
  <c r="K166" i="27"/>
  <c r="J166" i="27"/>
  <c r="I166" i="27"/>
  <c r="H166" i="27"/>
  <c r="G166" i="27"/>
  <c r="F166" i="27"/>
  <c r="E166" i="27"/>
  <c r="X165" i="27"/>
  <c r="W165" i="27"/>
  <c r="V165" i="27"/>
  <c r="U165" i="27"/>
  <c r="T165" i="27"/>
  <c r="S165" i="27"/>
  <c r="R165" i="27"/>
  <c r="Q165" i="27"/>
  <c r="L165" i="27"/>
  <c r="K165" i="27"/>
  <c r="J165" i="27"/>
  <c r="I165" i="27"/>
  <c r="H165" i="27"/>
  <c r="G165" i="27"/>
  <c r="F165" i="27"/>
  <c r="E165" i="27"/>
  <c r="X164" i="27"/>
  <c r="W164" i="27"/>
  <c r="V164" i="27"/>
  <c r="U164" i="27"/>
  <c r="T164" i="27"/>
  <c r="S164" i="27"/>
  <c r="R164" i="27"/>
  <c r="Q164" i="27"/>
  <c r="L164" i="27"/>
  <c r="K164" i="27"/>
  <c r="J164" i="27"/>
  <c r="I164" i="27"/>
  <c r="H164" i="27"/>
  <c r="G164" i="27"/>
  <c r="F164" i="27"/>
  <c r="E164" i="27"/>
  <c r="X163" i="27"/>
  <c r="W163" i="27"/>
  <c r="V163" i="27"/>
  <c r="U163" i="27"/>
  <c r="T163" i="27"/>
  <c r="S163" i="27"/>
  <c r="R163" i="27"/>
  <c r="Q163" i="27"/>
  <c r="L163" i="27"/>
  <c r="K163" i="27"/>
  <c r="J163" i="27"/>
  <c r="I163" i="27"/>
  <c r="H163" i="27"/>
  <c r="G163" i="27"/>
  <c r="F163" i="27"/>
  <c r="E163" i="27"/>
  <c r="X162" i="27"/>
  <c r="W162" i="27"/>
  <c r="V162" i="27"/>
  <c r="U162" i="27"/>
  <c r="T162" i="27"/>
  <c r="S162" i="27"/>
  <c r="R162" i="27"/>
  <c r="Q162" i="27"/>
  <c r="L162" i="27"/>
  <c r="K162" i="27"/>
  <c r="J162" i="27"/>
  <c r="I162" i="27"/>
  <c r="H162" i="27"/>
  <c r="G162" i="27"/>
  <c r="F162" i="27"/>
  <c r="E162" i="27"/>
  <c r="X161" i="27"/>
  <c r="W161" i="27"/>
  <c r="V161" i="27"/>
  <c r="U161" i="27"/>
  <c r="T161" i="27"/>
  <c r="S161" i="27"/>
  <c r="R161" i="27"/>
  <c r="Q161" i="27"/>
  <c r="L161" i="27"/>
  <c r="K161" i="27"/>
  <c r="J161" i="27"/>
  <c r="I161" i="27"/>
  <c r="H161" i="27"/>
  <c r="G161" i="27"/>
  <c r="F161" i="27"/>
  <c r="E161" i="27"/>
  <c r="X160" i="27"/>
  <c r="W160" i="27"/>
  <c r="V160" i="27"/>
  <c r="U160" i="27"/>
  <c r="T160" i="27"/>
  <c r="S160" i="27"/>
  <c r="R160" i="27"/>
  <c r="Q160" i="27"/>
  <c r="L160" i="27"/>
  <c r="K160" i="27"/>
  <c r="J160" i="27"/>
  <c r="I160" i="27"/>
  <c r="H160" i="27"/>
  <c r="G160" i="27"/>
  <c r="F160" i="27"/>
  <c r="E160" i="27"/>
  <c r="X159" i="27"/>
  <c r="W159" i="27"/>
  <c r="V159" i="27"/>
  <c r="U159" i="27"/>
  <c r="T159" i="27"/>
  <c r="S159" i="27"/>
  <c r="R159" i="27"/>
  <c r="Q159" i="27"/>
  <c r="L159" i="27"/>
  <c r="K159" i="27"/>
  <c r="J159" i="27"/>
  <c r="I159" i="27"/>
  <c r="H159" i="27"/>
  <c r="G159" i="27"/>
  <c r="F159" i="27"/>
  <c r="E159" i="27"/>
  <c r="X158" i="27"/>
  <c r="W158" i="27"/>
  <c r="V158" i="27"/>
  <c r="U158" i="27"/>
  <c r="T158" i="27"/>
  <c r="S158" i="27"/>
  <c r="R158" i="27"/>
  <c r="Q158" i="27"/>
  <c r="L158" i="27"/>
  <c r="K158" i="27"/>
  <c r="J158" i="27"/>
  <c r="I158" i="27"/>
  <c r="H158" i="27"/>
  <c r="G158" i="27"/>
  <c r="F158" i="27"/>
  <c r="E158" i="27"/>
  <c r="X157" i="27"/>
  <c r="W157" i="27"/>
  <c r="V157" i="27"/>
  <c r="U157" i="27"/>
  <c r="T157" i="27"/>
  <c r="S157" i="27"/>
  <c r="R157" i="27"/>
  <c r="Q157" i="27"/>
  <c r="L157" i="27"/>
  <c r="K157" i="27"/>
  <c r="J157" i="27"/>
  <c r="I157" i="27"/>
  <c r="H157" i="27"/>
  <c r="G157" i="27"/>
  <c r="F157" i="27"/>
  <c r="E157" i="27"/>
  <c r="X156" i="27"/>
  <c r="W156" i="27"/>
  <c r="V156" i="27"/>
  <c r="U156" i="27"/>
  <c r="T156" i="27"/>
  <c r="S156" i="27"/>
  <c r="R156" i="27"/>
  <c r="Q156" i="27"/>
  <c r="L156" i="27"/>
  <c r="K156" i="27"/>
  <c r="J156" i="27"/>
  <c r="I156" i="27"/>
  <c r="H156" i="27"/>
  <c r="G156" i="27"/>
  <c r="F156" i="27"/>
  <c r="E156" i="27"/>
  <c r="X155" i="27"/>
  <c r="W155" i="27"/>
  <c r="V155" i="27"/>
  <c r="U155" i="27"/>
  <c r="T155" i="27"/>
  <c r="S155" i="27"/>
  <c r="R155" i="27"/>
  <c r="Q155" i="27"/>
  <c r="L155" i="27"/>
  <c r="K155" i="27"/>
  <c r="J155" i="27"/>
  <c r="I155" i="27"/>
  <c r="H155" i="27"/>
  <c r="G155" i="27"/>
  <c r="F155" i="27"/>
  <c r="E155" i="27"/>
  <c r="X154" i="27"/>
  <c r="W154" i="27"/>
  <c r="V154" i="27"/>
  <c r="U154" i="27"/>
  <c r="T154" i="27"/>
  <c r="S154" i="27"/>
  <c r="R154" i="27"/>
  <c r="Q154" i="27"/>
  <c r="L154" i="27"/>
  <c r="K154" i="27"/>
  <c r="J154" i="27"/>
  <c r="I154" i="27"/>
  <c r="H154" i="27"/>
  <c r="G154" i="27"/>
  <c r="F154" i="27"/>
  <c r="E154" i="27"/>
  <c r="X153" i="27"/>
  <c r="W153" i="27"/>
  <c r="V153" i="27"/>
  <c r="U153" i="27"/>
  <c r="T153" i="27"/>
  <c r="S153" i="27"/>
  <c r="R153" i="27"/>
  <c r="Q153" i="27"/>
  <c r="L153" i="27"/>
  <c r="K153" i="27"/>
  <c r="J153" i="27"/>
  <c r="I153" i="27"/>
  <c r="H153" i="27"/>
  <c r="G153" i="27"/>
  <c r="F153" i="27"/>
  <c r="E153" i="27"/>
  <c r="X152" i="27"/>
  <c r="W152" i="27"/>
  <c r="V152" i="27"/>
  <c r="U152" i="27"/>
  <c r="T152" i="27"/>
  <c r="S152" i="27"/>
  <c r="R152" i="27"/>
  <c r="Q152" i="27"/>
  <c r="L152" i="27"/>
  <c r="K152" i="27"/>
  <c r="J152" i="27"/>
  <c r="I152" i="27"/>
  <c r="H152" i="27"/>
  <c r="G152" i="27"/>
  <c r="F152" i="27"/>
  <c r="E152" i="27"/>
  <c r="X151" i="27"/>
  <c r="W151" i="27"/>
  <c r="V151" i="27"/>
  <c r="U151" i="27"/>
  <c r="T151" i="27"/>
  <c r="S151" i="27"/>
  <c r="R151" i="27"/>
  <c r="Q151" i="27"/>
  <c r="L151" i="27"/>
  <c r="K151" i="27"/>
  <c r="J151" i="27"/>
  <c r="I151" i="27"/>
  <c r="H151" i="27"/>
  <c r="G151" i="27"/>
  <c r="F151" i="27"/>
  <c r="E151" i="27"/>
  <c r="X150" i="27"/>
  <c r="W150" i="27"/>
  <c r="V150" i="27"/>
  <c r="U150" i="27"/>
  <c r="T150" i="27"/>
  <c r="S150" i="27"/>
  <c r="R150" i="27"/>
  <c r="Q150" i="27"/>
  <c r="L150" i="27"/>
  <c r="K150" i="27"/>
  <c r="J150" i="27"/>
  <c r="I150" i="27"/>
  <c r="H150" i="27"/>
  <c r="G150" i="27"/>
  <c r="F150" i="27"/>
  <c r="E150" i="27"/>
  <c r="X149" i="27"/>
  <c r="W149" i="27"/>
  <c r="V149" i="27"/>
  <c r="U149" i="27"/>
  <c r="T149" i="27"/>
  <c r="S149" i="27"/>
  <c r="R149" i="27"/>
  <c r="Q149" i="27"/>
  <c r="L149" i="27"/>
  <c r="K149" i="27"/>
  <c r="J149" i="27"/>
  <c r="I149" i="27"/>
  <c r="H149" i="27"/>
  <c r="G149" i="27"/>
  <c r="F149" i="27"/>
  <c r="E149" i="27"/>
  <c r="X148" i="27"/>
  <c r="W148" i="27"/>
  <c r="V148" i="27"/>
  <c r="U148" i="27"/>
  <c r="T148" i="27"/>
  <c r="S148" i="27"/>
  <c r="R148" i="27"/>
  <c r="Q148" i="27"/>
  <c r="L148" i="27"/>
  <c r="K148" i="27"/>
  <c r="J148" i="27"/>
  <c r="I148" i="27"/>
  <c r="H148" i="27"/>
  <c r="G148" i="27"/>
  <c r="F148" i="27"/>
  <c r="E148" i="27"/>
  <c r="X147" i="27"/>
  <c r="W147" i="27"/>
  <c r="V147" i="27"/>
  <c r="U147" i="27"/>
  <c r="T147" i="27"/>
  <c r="S147" i="27"/>
  <c r="R147" i="27"/>
  <c r="Q147" i="27"/>
  <c r="L147" i="27"/>
  <c r="K147" i="27"/>
  <c r="J147" i="27"/>
  <c r="I147" i="27"/>
  <c r="H147" i="27"/>
  <c r="G147" i="27"/>
  <c r="F147" i="27"/>
  <c r="E147" i="27"/>
  <c r="X146" i="27"/>
  <c r="W146" i="27"/>
  <c r="V146" i="27"/>
  <c r="U146" i="27"/>
  <c r="T146" i="27"/>
  <c r="S146" i="27"/>
  <c r="R146" i="27"/>
  <c r="Q146" i="27"/>
  <c r="L146" i="27"/>
  <c r="K146" i="27"/>
  <c r="J146" i="27"/>
  <c r="I146" i="27"/>
  <c r="H146" i="27"/>
  <c r="G146" i="27"/>
  <c r="F146" i="27"/>
  <c r="E146" i="27"/>
  <c r="X145" i="27"/>
  <c r="W145" i="27"/>
  <c r="V145" i="27"/>
  <c r="U145" i="27"/>
  <c r="T145" i="27"/>
  <c r="S145" i="27"/>
  <c r="R145" i="27"/>
  <c r="Q145" i="27"/>
  <c r="L145" i="27"/>
  <c r="K145" i="27"/>
  <c r="J145" i="27"/>
  <c r="I145" i="27"/>
  <c r="H145" i="27"/>
  <c r="G145" i="27"/>
  <c r="F145" i="27"/>
  <c r="E145" i="27"/>
  <c r="X144" i="27"/>
  <c r="W144" i="27"/>
  <c r="V144" i="27"/>
  <c r="U144" i="27"/>
  <c r="T144" i="27"/>
  <c r="S144" i="27"/>
  <c r="R144" i="27"/>
  <c r="Q144" i="27"/>
  <c r="L144" i="27"/>
  <c r="K144" i="27"/>
  <c r="J144" i="27"/>
  <c r="I144" i="27"/>
  <c r="H144" i="27"/>
  <c r="G144" i="27"/>
  <c r="F144" i="27"/>
  <c r="E144" i="27"/>
  <c r="X143" i="27"/>
  <c r="W143" i="27"/>
  <c r="V143" i="27"/>
  <c r="U143" i="27"/>
  <c r="T143" i="27"/>
  <c r="S143" i="27"/>
  <c r="R143" i="27"/>
  <c r="Q143" i="27"/>
  <c r="L143" i="27"/>
  <c r="K143" i="27"/>
  <c r="J143" i="27"/>
  <c r="I143" i="27"/>
  <c r="H143" i="27"/>
  <c r="G143" i="27"/>
  <c r="F143" i="27"/>
  <c r="E143" i="27"/>
  <c r="X142" i="27"/>
  <c r="W142" i="27"/>
  <c r="V142" i="27"/>
  <c r="U142" i="27"/>
  <c r="T142" i="27"/>
  <c r="S142" i="27"/>
  <c r="R142" i="27"/>
  <c r="Q142" i="27"/>
  <c r="L142" i="27"/>
  <c r="K142" i="27"/>
  <c r="J142" i="27"/>
  <c r="I142" i="27"/>
  <c r="H142" i="27"/>
  <c r="G142" i="27"/>
  <c r="F142" i="27"/>
  <c r="E142" i="27"/>
  <c r="X141" i="27"/>
  <c r="W141" i="27"/>
  <c r="V141" i="27"/>
  <c r="U141" i="27"/>
  <c r="T141" i="27"/>
  <c r="S141" i="27"/>
  <c r="R141" i="27"/>
  <c r="Q141" i="27"/>
  <c r="L141" i="27"/>
  <c r="K141" i="27"/>
  <c r="J141" i="27"/>
  <c r="I141" i="27"/>
  <c r="H141" i="27"/>
  <c r="G141" i="27"/>
  <c r="F141" i="27"/>
  <c r="E141" i="27"/>
  <c r="X140" i="27"/>
  <c r="W140" i="27"/>
  <c r="V140" i="27"/>
  <c r="U140" i="27"/>
  <c r="T140" i="27"/>
  <c r="S140" i="27"/>
  <c r="R140" i="27"/>
  <c r="Q140" i="27"/>
  <c r="L140" i="27"/>
  <c r="K140" i="27"/>
  <c r="J140" i="27"/>
  <c r="I140" i="27"/>
  <c r="H140" i="27"/>
  <c r="G140" i="27"/>
  <c r="F140" i="27"/>
  <c r="E140" i="27"/>
  <c r="X139" i="27"/>
  <c r="W139" i="27"/>
  <c r="V139" i="27"/>
  <c r="U139" i="27"/>
  <c r="T139" i="27"/>
  <c r="S139" i="27"/>
  <c r="R139" i="27"/>
  <c r="Q139" i="27"/>
  <c r="L139" i="27"/>
  <c r="K139" i="27"/>
  <c r="J139" i="27"/>
  <c r="I139" i="27"/>
  <c r="H139" i="27"/>
  <c r="G139" i="27"/>
  <c r="F139" i="27"/>
  <c r="E139" i="27"/>
  <c r="X138" i="27"/>
  <c r="W138" i="27"/>
  <c r="V138" i="27"/>
  <c r="U138" i="27"/>
  <c r="T138" i="27"/>
  <c r="S138" i="27"/>
  <c r="R138" i="27"/>
  <c r="Q138" i="27"/>
  <c r="L138" i="27"/>
  <c r="K138" i="27"/>
  <c r="J138" i="27"/>
  <c r="I138" i="27"/>
  <c r="H138" i="27"/>
  <c r="G138" i="27"/>
  <c r="F138" i="27"/>
  <c r="E138" i="27"/>
  <c r="X137" i="27"/>
  <c r="W137" i="27"/>
  <c r="V137" i="27"/>
  <c r="U137" i="27"/>
  <c r="T137" i="27"/>
  <c r="S137" i="27"/>
  <c r="R137" i="27"/>
  <c r="Q137" i="27"/>
  <c r="L137" i="27"/>
  <c r="K137" i="27"/>
  <c r="J137" i="27"/>
  <c r="I137" i="27"/>
  <c r="H137" i="27"/>
  <c r="G137" i="27"/>
  <c r="F137" i="27"/>
  <c r="E137" i="27"/>
  <c r="X136" i="27"/>
  <c r="W136" i="27"/>
  <c r="V136" i="27"/>
  <c r="U136" i="27"/>
  <c r="T136" i="27"/>
  <c r="S136" i="27"/>
  <c r="R136" i="27"/>
  <c r="Q136" i="27"/>
  <c r="L136" i="27"/>
  <c r="K136" i="27"/>
  <c r="J136" i="27"/>
  <c r="I136" i="27"/>
  <c r="H136" i="27"/>
  <c r="G136" i="27"/>
  <c r="F136" i="27"/>
  <c r="E136" i="27"/>
  <c r="X135" i="27"/>
  <c r="W135" i="27"/>
  <c r="V135" i="27"/>
  <c r="U135" i="27"/>
  <c r="T135" i="27"/>
  <c r="S135" i="27"/>
  <c r="R135" i="27"/>
  <c r="Q135" i="27"/>
  <c r="L135" i="27"/>
  <c r="K135" i="27"/>
  <c r="J135" i="27"/>
  <c r="I135" i="27"/>
  <c r="H135" i="27"/>
  <c r="G135" i="27"/>
  <c r="F135" i="27"/>
  <c r="E135" i="27"/>
  <c r="X134" i="27"/>
  <c r="W134" i="27"/>
  <c r="V134" i="27"/>
  <c r="U134" i="27"/>
  <c r="T134" i="27"/>
  <c r="S134" i="27"/>
  <c r="R134" i="27"/>
  <c r="Q134" i="27"/>
  <c r="L134" i="27"/>
  <c r="K134" i="27"/>
  <c r="J134" i="27"/>
  <c r="I134" i="27"/>
  <c r="H134" i="27"/>
  <c r="G134" i="27"/>
  <c r="F134" i="27"/>
  <c r="E134" i="27"/>
  <c r="X133" i="27"/>
  <c r="W133" i="27"/>
  <c r="V133" i="27"/>
  <c r="U133" i="27"/>
  <c r="T133" i="27"/>
  <c r="S133" i="27"/>
  <c r="R133" i="27"/>
  <c r="Q133" i="27"/>
  <c r="L133" i="27"/>
  <c r="K133" i="27"/>
  <c r="J133" i="27"/>
  <c r="I133" i="27"/>
  <c r="H133" i="27"/>
  <c r="G133" i="27"/>
  <c r="F133" i="27"/>
  <c r="E133" i="27"/>
  <c r="X132" i="27"/>
  <c r="W132" i="27"/>
  <c r="V132" i="27"/>
  <c r="U132" i="27"/>
  <c r="T132" i="27"/>
  <c r="S132" i="27"/>
  <c r="R132" i="27"/>
  <c r="Q132" i="27"/>
  <c r="L132" i="27"/>
  <c r="K132" i="27"/>
  <c r="J132" i="27"/>
  <c r="I132" i="27"/>
  <c r="H132" i="27"/>
  <c r="G132" i="27"/>
  <c r="F132" i="27"/>
  <c r="E132" i="27"/>
  <c r="X131" i="27"/>
  <c r="W131" i="27"/>
  <c r="V131" i="27"/>
  <c r="U131" i="27"/>
  <c r="T131" i="27"/>
  <c r="S131" i="27"/>
  <c r="R131" i="27"/>
  <c r="Q131" i="27"/>
  <c r="L131" i="27"/>
  <c r="K131" i="27"/>
  <c r="J131" i="27"/>
  <c r="I131" i="27"/>
  <c r="H131" i="27"/>
  <c r="G131" i="27"/>
  <c r="F131" i="27"/>
  <c r="E131" i="27"/>
  <c r="X130" i="27"/>
  <c r="W130" i="27"/>
  <c r="V130" i="27"/>
  <c r="U130" i="27"/>
  <c r="T130" i="27"/>
  <c r="S130" i="27"/>
  <c r="R130" i="27"/>
  <c r="Q130" i="27"/>
  <c r="L130" i="27"/>
  <c r="K130" i="27"/>
  <c r="J130" i="27"/>
  <c r="I130" i="27"/>
  <c r="H130" i="27"/>
  <c r="G130" i="27"/>
  <c r="F130" i="27"/>
  <c r="E130" i="27"/>
  <c r="X129" i="27"/>
  <c r="W129" i="27"/>
  <c r="V129" i="27"/>
  <c r="U129" i="27"/>
  <c r="T129" i="27"/>
  <c r="S129" i="27"/>
  <c r="R129" i="27"/>
  <c r="Q129" i="27"/>
  <c r="L129" i="27"/>
  <c r="K129" i="27"/>
  <c r="J129" i="27"/>
  <c r="I129" i="27"/>
  <c r="H129" i="27"/>
  <c r="G129" i="27"/>
  <c r="F129" i="27"/>
  <c r="E129" i="27"/>
  <c r="X128" i="27"/>
  <c r="W128" i="27"/>
  <c r="V128" i="27"/>
  <c r="U128" i="27"/>
  <c r="T128" i="27"/>
  <c r="S128" i="27"/>
  <c r="R128" i="27"/>
  <c r="Q128" i="27"/>
  <c r="L128" i="27"/>
  <c r="K128" i="27"/>
  <c r="J128" i="27"/>
  <c r="I128" i="27"/>
  <c r="H128" i="27"/>
  <c r="G128" i="27"/>
  <c r="F128" i="27"/>
  <c r="E128" i="27"/>
  <c r="X127" i="27"/>
  <c r="W127" i="27"/>
  <c r="V127" i="27"/>
  <c r="U127" i="27"/>
  <c r="T127" i="27"/>
  <c r="S127" i="27"/>
  <c r="R127" i="27"/>
  <c r="Q127" i="27"/>
  <c r="L127" i="27"/>
  <c r="K127" i="27"/>
  <c r="J127" i="27"/>
  <c r="I127" i="27"/>
  <c r="H127" i="27"/>
  <c r="G127" i="27"/>
  <c r="F127" i="27"/>
  <c r="E127" i="27"/>
  <c r="X126" i="27"/>
  <c r="W126" i="27"/>
  <c r="V126" i="27"/>
  <c r="U126" i="27"/>
  <c r="T126" i="27"/>
  <c r="S126" i="27"/>
  <c r="R126" i="27"/>
  <c r="Q126" i="27"/>
  <c r="L126" i="27"/>
  <c r="K126" i="27"/>
  <c r="J126" i="27"/>
  <c r="I126" i="27"/>
  <c r="H126" i="27"/>
  <c r="G126" i="27"/>
  <c r="F126" i="27"/>
  <c r="E126" i="27"/>
  <c r="X125" i="27"/>
  <c r="W125" i="27"/>
  <c r="V125" i="27"/>
  <c r="U125" i="27"/>
  <c r="T125" i="27"/>
  <c r="S125" i="27"/>
  <c r="R125" i="27"/>
  <c r="Q125" i="27"/>
  <c r="L125" i="27"/>
  <c r="K125" i="27"/>
  <c r="J125" i="27"/>
  <c r="I125" i="27"/>
  <c r="H125" i="27"/>
  <c r="G125" i="27"/>
  <c r="F125" i="27"/>
  <c r="E125" i="27"/>
  <c r="X124" i="27"/>
  <c r="W124" i="27"/>
  <c r="V124" i="27"/>
  <c r="U124" i="27"/>
  <c r="T124" i="27"/>
  <c r="S124" i="27"/>
  <c r="R124" i="27"/>
  <c r="Q124" i="27"/>
  <c r="L124" i="27"/>
  <c r="K124" i="27"/>
  <c r="J124" i="27"/>
  <c r="I124" i="27"/>
  <c r="H124" i="27"/>
  <c r="G124" i="27"/>
  <c r="F124" i="27"/>
  <c r="E124" i="27"/>
  <c r="X123" i="27"/>
  <c r="W123" i="27"/>
  <c r="V123" i="27"/>
  <c r="U123" i="27"/>
  <c r="T123" i="27"/>
  <c r="S123" i="27"/>
  <c r="R123" i="27"/>
  <c r="Q123" i="27"/>
  <c r="L123" i="27"/>
  <c r="K123" i="27"/>
  <c r="J123" i="27"/>
  <c r="I123" i="27"/>
  <c r="H123" i="27"/>
  <c r="G123" i="27"/>
  <c r="F123" i="27"/>
  <c r="E123" i="27"/>
  <c r="X122" i="27"/>
  <c r="W122" i="27"/>
  <c r="V122" i="27"/>
  <c r="U122" i="27"/>
  <c r="T122" i="27"/>
  <c r="S122" i="27"/>
  <c r="R122" i="27"/>
  <c r="Q122" i="27"/>
  <c r="L122" i="27"/>
  <c r="K122" i="27"/>
  <c r="J122" i="27"/>
  <c r="I122" i="27"/>
  <c r="H122" i="27"/>
  <c r="G122" i="27"/>
  <c r="F122" i="27"/>
  <c r="E122" i="27"/>
  <c r="X121" i="27"/>
  <c r="W121" i="27"/>
  <c r="V121" i="27"/>
  <c r="U121" i="27"/>
  <c r="T121" i="27"/>
  <c r="S121" i="27"/>
  <c r="R121" i="27"/>
  <c r="Q121" i="27"/>
  <c r="L121" i="27"/>
  <c r="K121" i="27"/>
  <c r="J121" i="27"/>
  <c r="I121" i="27"/>
  <c r="H121" i="27"/>
  <c r="G121" i="27"/>
  <c r="F121" i="27"/>
  <c r="E121" i="27"/>
  <c r="X120" i="27"/>
  <c r="W120" i="27"/>
  <c r="V120" i="27"/>
  <c r="U120" i="27"/>
  <c r="T120" i="27"/>
  <c r="S120" i="27"/>
  <c r="R120" i="27"/>
  <c r="Q120" i="27"/>
  <c r="L120" i="27"/>
  <c r="K120" i="27"/>
  <c r="J120" i="27"/>
  <c r="I120" i="27"/>
  <c r="H120" i="27"/>
  <c r="G120" i="27"/>
  <c r="F120" i="27"/>
  <c r="E120" i="27"/>
  <c r="X119" i="27"/>
  <c r="W119" i="27"/>
  <c r="V119" i="27"/>
  <c r="U119" i="27"/>
  <c r="T119" i="27"/>
  <c r="S119" i="27"/>
  <c r="R119" i="27"/>
  <c r="Q119" i="27"/>
  <c r="L119" i="27"/>
  <c r="K119" i="27"/>
  <c r="J119" i="27"/>
  <c r="I119" i="27"/>
  <c r="H119" i="27"/>
  <c r="G119" i="27"/>
  <c r="F119" i="27"/>
  <c r="E119" i="27"/>
  <c r="X118" i="27"/>
  <c r="W118" i="27"/>
  <c r="V118" i="27"/>
  <c r="U118" i="27"/>
  <c r="T118" i="27"/>
  <c r="S118" i="27"/>
  <c r="R118" i="27"/>
  <c r="Q118" i="27"/>
  <c r="L118" i="27"/>
  <c r="K118" i="27"/>
  <c r="J118" i="27"/>
  <c r="I118" i="27"/>
  <c r="H118" i="27"/>
  <c r="G118" i="27"/>
  <c r="F118" i="27"/>
  <c r="E118" i="27"/>
  <c r="X117" i="27"/>
  <c r="W117" i="27"/>
  <c r="V117" i="27"/>
  <c r="U117" i="27"/>
  <c r="T117" i="27"/>
  <c r="S117" i="27"/>
  <c r="R117" i="27"/>
  <c r="Q117" i="27"/>
  <c r="L117" i="27"/>
  <c r="K117" i="27"/>
  <c r="J117" i="27"/>
  <c r="I117" i="27"/>
  <c r="H117" i="27"/>
  <c r="G117" i="27"/>
  <c r="F117" i="27"/>
  <c r="E117" i="27"/>
  <c r="X116" i="27"/>
  <c r="W116" i="27"/>
  <c r="V116" i="27"/>
  <c r="U116" i="27"/>
  <c r="T116" i="27"/>
  <c r="S116" i="27"/>
  <c r="R116" i="27"/>
  <c r="Q116" i="27"/>
  <c r="L116" i="27"/>
  <c r="K116" i="27"/>
  <c r="J116" i="27"/>
  <c r="I116" i="27"/>
  <c r="H116" i="27"/>
  <c r="G116" i="27"/>
  <c r="F116" i="27"/>
  <c r="E116" i="27"/>
  <c r="X115" i="27"/>
  <c r="W115" i="27"/>
  <c r="V115" i="27"/>
  <c r="U115" i="27"/>
  <c r="T115" i="27"/>
  <c r="S115" i="27"/>
  <c r="R115" i="27"/>
  <c r="Q115" i="27"/>
  <c r="L115" i="27"/>
  <c r="K115" i="27"/>
  <c r="J115" i="27"/>
  <c r="I115" i="27"/>
  <c r="H115" i="27"/>
  <c r="G115" i="27"/>
  <c r="F115" i="27"/>
  <c r="E115" i="27"/>
  <c r="X114" i="27"/>
  <c r="W114" i="27"/>
  <c r="V114" i="27"/>
  <c r="U114" i="27"/>
  <c r="T114" i="27"/>
  <c r="S114" i="27"/>
  <c r="R114" i="27"/>
  <c r="Q114" i="27"/>
  <c r="L114" i="27"/>
  <c r="K114" i="27"/>
  <c r="J114" i="27"/>
  <c r="I114" i="27"/>
  <c r="H114" i="27"/>
  <c r="G114" i="27"/>
  <c r="F114" i="27"/>
  <c r="E114" i="27"/>
  <c r="X113" i="27"/>
  <c r="W113" i="27"/>
  <c r="V113" i="27"/>
  <c r="U113" i="27"/>
  <c r="T113" i="27"/>
  <c r="S113" i="27"/>
  <c r="R113" i="27"/>
  <c r="Q113" i="27"/>
  <c r="L113" i="27"/>
  <c r="K113" i="27"/>
  <c r="J113" i="27"/>
  <c r="I113" i="27"/>
  <c r="H113" i="27"/>
  <c r="G113" i="27"/>
  <c r="F113" i="27"/>
  <c r="E113" i="27"/>
  <c r="X112" i="27"/>
  <c r="W112" i="27"/>
  <c r="V112" i="27"/>
  <c r="U112" i="27"/>
  <c r="T112" i="27"/>
  <c r="S112" i="27"/>
  <c r="R112" i="27"/>
  <c r="Q112" i="27"/>
  <c r="L112" i="27"/>
  <c r="K112" i="27"/>
  <c r="J112" i="27"/>
  <c r="I112" i="27"/>
  <c r="H112" i="27"/>
  <c r="G112" i="27"/>
  <c r="F112" i="27"/>
  <c r="E112" i="27"/>
  <c r="X111" i="27"/>
  <c r="W111" i="27"/>
  <c r="V111" i="27"/>
  <c r="U111" i="27"/>
  <c r="T111" i="27"/>
  <c r="S111" i="27"/>
  <c r="R111" i="27"/>
  <c r="Q111" i="27"/>
  <c r="L111" i="27"/>
  <c r="K111" i="27"/>
  <c r="J111" i="27"/>
  <c r="I111" i="27"/>
  <c r="H111" i="27"/>
  <c r="G111" i="27"/>
  <c r="F111" i="27"/>
  <c r="E111" i="27"/>
  <c r="X110" i="27"/>
  <c r="W110" i="27"/>
  <c r="V110" i="27"/>
  <c r="U110" i="27"/>
  <c r="T110" i="27"/>
  <c r="S110" i="27"/>
  <c r="R110" i="27"/>
  <c r="Q110" i="27"/>
  <c r="L110" i="27"/>
  <c r="K110" i="27"/>
  <c r="J110" i="27"/>
  <c r="I110" i="27"/>
  <c r="H110" i="27"/>
  <c r="G110" i="27"/>
  <c r="F110" i="27"/>
  <c r="E110" i="27"/>
  <c r="X109" i="27"/>
  <c r="W109" i="27"/>
  <c r="V109" i="27"/>
  <c r="U109" i="27"/>
  <c r="T109" i="27"/>
  <c r="S109" i="27"/>
  <c r="R109" i="27"/>
  <c r="Q109" i="27"/>
  <c r="L109" i="27"/>
  <c r="K109" i="27"/>
  <c r="J109" i="27"/>
  <c r="I109" i="27"/>
  <c r="H109" i="27"/>
  <c r="G109" i="27"/>
  <c r="F109" i="27"/>
  <c r="E109" i="27"/>
  <c r="X108" i="27"/>
  <c r="W108" i="27"/>
  <c r="V108" i="27"/>
  <c r="U108" i="27"/>
  <c r="T108" i="27"/>
  <c r="S108" i="27"/>
  <c r="R108" i="27"/>
  <c r="Q108" i="27"/>
  <c r="L108" i="27"/>
  <c r="K108" i="27"/>
  <c r="J108" i="27"/>
  <c r="I108" i="27"/>
  <c r="H108" i="27"/>
  <c r="G108" i="27"/>
  <c r="F108" i="27"/>
  <c r="E108" i="27"/>
  <c r="X107" i="27"/>
  <c r="W107" i="27"/>
  <c r="V107" i="27"/>
  <c r="U107" i="27"/>
  <c r="T107" i="27"/>
  <c r="S107" i="27"/>
  <c r="R107" i="27"/>
  <c r="Q107" i="27"/>
  <c r="L107" i="27"/>
  <c r="K107" i="27"/>
  <c r="J107" i="27"/>
  <c r="I107" i="27"/>
  <c r="H107" i="27"/>
  <c r="G107" i="27"/>
  <c r="F107" i="27"/>
  <c r="E107" i="27"/>
  <c r="X106" i="27"/>
  <c r="W106" i="27"/>
  <c r="V106" i="27"/>
  <c r="U106" i="27"/>
  <c r="T106" i="27"/>
  <c r="S106" i="27"/>
  <c r="R106" i="27"/>
  <c r="Q106" i="27"/>
  <c r="L106" i="27"/>
  <c r="K106" i="27"/>
  <c r="J106" i="27"/>
  <c r="I106" i="27"/>
  <c r="H106" i="27"/>
  <c r="G106" i="27"/>
  <c r="F106" i="27"/>
  <c r="E106" i="27"/>
  <c r="X105" i="27"/>
  <c r="W105" i="27"/>
  <c r="V105" i="27"/>
  <c r="U105" i="27"/>
  <c r="T105" i="27"/>
  <c r="S105" i="27"/>
  <c r="R105" i="27"/>
  <c r="Q105" i="27"/>
  <c r="L105" i="27"/>
  <c r="K105" i="27"/>
  <c r="J105" i="27"/>
  <c r="I105" i="27"/>
  <c r="H105" i="27"/>
  <c r="G105" i="27"/>
  <c r="F105" i="27"/>
  <c r="E105" i="27"/>
  <c r="X104" i="27"/>
  <c r="W104" i="27"/>
  <c r="V104" i="27"/>
  <c r="U104" i="27"/>
  <c r="T104" i="27"/>
  <c r="S104" i="27"/>
  <c r="R104" i="27"/>
  <c r="Q104" i="27"/>
  <c r="L104" i="27"/>
  <c r="K104" i="27"/>
  <c r="J104" i="27"/>
  <c r="I104" i="27"/>
  <c r="H104" i="27"/>
  <c r="G104" i="27"/>
  <c r="F104" i="27"/>
  <c r="E104" i="27"/>
  <c r="X103" i="27"/>
  <c r="W103" i="27"/>
  <c r="V103" i="27"/>
  <c r="U103" i="27"/>
  <c r="T103" i="27"/>
  <c r="S103" i="27"/>
  <c r="R103" i="27"/>
  <c r="Q103" i="27"/>
  <c r="L103" i="27"/>
  <c r="K103" i="27"/>
  <c r="J103" i="27"/>
  <c r="I103" i="27"/>
  <c r="H103" i="27"/>
  <c r="G103" i="27"/>
  <c r="F103" i="27"/>
  <c r="E103" i="27"/>
  <c r="X102" i="27"/>
  <c r="W102" i="27"/>
  <c r="V102" i="27"/>
  <c r="U102" i="27"/>
  <c r="T102" i="27"/>
  <c r="S102" i="27"/>
  <c r="R102" i="27"/>
  <c r="Q102" i="27"/>
  <c r="L102" i="27"/>
  <c r="K102" i="27"/>
  <c r="J102" i="27"/>
  <c r="I102" i="27"/>
  <c r="H102" i="27"/>
  <c r="G102" i="27"/>
  <c r="F102" i="27"/>
  <c r="E102" i="27"/>
  <c r="X101" i="27"/>
  <c r="W101" i="27"/>
  <c r="V101" i="27"/>
  <c r="U101" i="27"/>
  <c r="T101" i="27"/>
  <c r="S101" i="27"/>
  <c r="R101" i="27"/>
  <c r="Q101" i="27"/>
  <c r="L101" i="27"/>
  <c r="K101" i="27"/>
  <c r="J101" i="27"/>
  <c r="I101" i="27"/>
  <c r="H101" i="27"/>
  <c r="G101" i="27"/>
  <c r="F101" i="27"/>
  <c r="E101" i="27"/>
  <c r="X100" i="27"/>
  <c r="W100" i="27"/>
  <c r="V100" i="27"/>
  <c r="U100" i="27"/>
  <c r="T100" i="27"/>
  <c r="S100" i="27"/>
  <c r="R100" i="27"/>
  <c r="Q100" i="27"/>
  <c r="L100" i="27"/>
  <c r="K100" i="27"/>
  <c r="J100" i="27"/>
  <c r="I100" i="27"/>
  <c r="H100" i="27"/>
  <c r="G100" i="27"/>
  <c r="F100" i="27"/>
  <c r="E100" i="27"/>
  <c r="X99" i="27"/>
  <c r="W99" i="27"/>
  <c r="V99" i="27"/>
  <c r="U99" i="27"/>
  <c r="T99" i="27"/>
  <c r="S99" i="27"/>
  <c r="R99" i="27"/>
  <c r="Q99" i="27"/>
  <c r="L99" i="27"/>
  <c r="K99" i="27"/>
  <c r="J99" i="27"/>
  <c r="I99" i="27"/>
  <c r="H99" i="27"/>
  <c r="G99" i="27"/>
  <c r="F99" i="27"/>
  <c r="E99" i="27"/>
  <c r="X98" i="27"/>
  <c r="W98" i="27"/>
  <c r="V98" i="27"/>
  <c r="U98" i="27"/>
  <c r="T98" i="27"/>
  <c r="S98" i="27"/>
  <c r="R98" i="27"/>
  <c r="Q98" i="27"/>
  <c r="L98" i="27"/>
  <c r="K98" i="27"/>
  <c r="J98" i="27"/>
  <c r="I98" i="27"/>
  <c r="H98" i="27"/>
  <c r="G98" i="27"/>
  <c r="F98" i="27"/>
  <c r="E98" i="27"/>
  <c r="X97" i="27"/>
  <c r="W97" i="27"/>
  <c r="V97" i="27"/>
  <c r="U97" i="27"/>
  <c r="T97" i="27"/>
  <c r="S97" i="27"/>
  <c r="R97" i="27"/>
  <c r="Q97" i="27"/>
  <c r="L97" i="27"/>
  <c r="K97" i="27"/>
  <c r="J97" i="27"/>
  <c r="I97" i="27"/>
  <c r="H97" i="27"/>
  <c r="G97" i="27"/>
  <c r="F97" i="27"/>
  <c r="E97" i="27"/>
  <c r="X96" i="27"/>
  <c r="W96" i="27"/>
  <c r="V96" i="27"/>
  <c r="U96" i="27"/>
  <c r="T96" i="27"/>
  <c r="S96" i="27"/>
  <c r="R96" i="27"/>
  <c r="Q96" i="27"/>
  <c r="L96" i="27"/>
  <c r="K96" i="27"/>
  <c r="J96" i="27"/>
  <c r="I96" i="27"/>
  <c r="H96" i="27"/>
  <c r="G96" i="27"/>
  <c r="F96" i="27"/>
  <c r="E96" i="27"/>
  <c r="X95" i="27"/>
  <c r="W95" i="27"/>
  <c r="V95" i="27"/>
  <c r="U95" i="27"/>
  <c r="T95" i="27"/>
  <c r="S95" i="27"/>
  <c r="R95" i="27"/>
  <c r="Q95" i="27"/>
  <c r="L95" i="27"/>
  <c r="K95" i="27"/>
  <c r="J95" i="27"/>
  <c r="I95" i="27"/>
  <c r="H95" i="27"/>
  <c r="G95" i="27"/>
  <c r="F95" i="27"/>
  <c r="E95" i="27"/>
  <c r="X94" i="27"/>
  <c r="W94" i="27"/>
  <c r="V94" i="27"/>
  <c r="U94" i="27"/>
  <c r="T94" i="27"/>
  <c r="S94" i="27"/>
  <c r="R94" i="27"/>
  <c r="Q94" i="27"/>
  <c r="L94" i="27"/>
  <c r="K94" i="27"/>
  <c r="J94" i="27"/>
  <c r="I94" i="27"/>
  <c r="H94" i="27"/>
  <c r="G94" i="27"/>
  <c r="F94" i="27"/>
  <c r="E94" i="27"/>
  <c r="X93" i="27"/>
  <c r="W93" i="27"/>
  <c r="V93" i="27"/>
  <c r="U93" i="27"/>
  <c r="T93" i="27"/>
  <c r="S93" i="27"/>
  <c r="R93" i="27"/>
  <c r="Q93" i="27"/>
  <c r="L93" i="27"/>
  <c r="K93" i="27"/>
  <c r="J93" i="27"/>
  <c r="I93" i="27"/>
  <c r="H93" i="27"/>
  <c r="G93" i="27"/>
  <c r="F93" i="27"/>
  <c r="E93" i="27"/>
  <c r="X92" i="27"/>
  <c r="W92" i="27"/>
  <c r="V92" i="27"/>
  <c r="U92" i="27"/>
  <c r="T92" i="27"/>
  <c r="S92" i="27"/>
  <c r="R92" i="27"/>
  <c r="Q92" i="27"/>
  <c r="L92" i="27"/>
  <c r="K92" i="27"/>
  <c r="J92" i="27"/>
  <c r="I92" i="27"/>
  <c r="H92" i="27"/>
  <c r="G92" i="27"/>
  <c r="F92" i="27"/>
  <c r="E92" i="27"/>
  <c r="X91" i="27"/>
  <c r="W91" i="27"/>
  <c r="V91" i="27"/>
  <c r="U91" i="27"/>
  <c r="T91" i="27"/>
  <c r="S91" i="27"/>
  <c r="R91" i="27"/>
  <c r="Q91" i="27"/>
  <c r="L91" i="27"/>
  <c r="K91" i="27"/>
  <c r="J91" i="27"/>
  <c r="I91" i="27"/>
  <c r="H91" i="27"/>
  <c r="G91" i="27"/>
  <c r="F91" i="27"/>
  <c r="E91" i="27"/>
  <c r="X90" i="27"/>
  <c r="W90" i="27"/>
  <c r="V90" i="27"/>
  <c r="U90" i="27"/>
  <c r="T90" i="27"/>
  <c r="S90" i="27"/>
  <c r="R90" i="27"/>
  <c r="Q90" i="27"/>
  <c r="L90" i="27"/>
  <c r="K90" i="27"/>
  <c r="J90" i="27"/>
  <c r="I90" i="27"/>
  <c r="H90" i="27"/>
  <c r="G90" i="27"/>
  <c r="F90" i="27"/>
  <c r="E90" i="27"/>
  <c r="X89" i="27"/>
  <c r="W89" i="27"/>
  <c r="V89" i="27"/>
  <c r="U89" i="27"/>
  <c r="T89" i="27"/>
  <c r="S89" i="27"/>
  <c r="R89" i="27"/>
  <c r="Q89" i="27"/>
  <c r="L89" i="27"/>
  <c r="K89" i="27"/>
  <c r="J89" i="27"/>
  <c r="I89" i="27"/>
  <c r="H89" i="27"/>
  <c r="G89" i="27"/>
  <c r="F89" i="27"/>
  <c r="E89" i="27"/>
  <c r="X88" i="27"/>
  <c r="W88" i="27"/>
  <c r="V88" i="27"/>
  <c r="U88" i="27"/>
  <c r="T88" i="27"/>
  <c r="S88" i="27"/>
  <c r="R88" i="27"/>
  <c r="Q88" i="27"/>
  <c r="L88" i="27"/>
  <c r="K88" i="27"/>
  <c r="J88" i="27"/>
  <c r="I88" i="27"/>
  <c r="H88" i="27"/>
  <c r="G88" i="27"/>
  <c r="F88" i="27"/>
  <c r="E88" i="27"/>
  <c r="X87" i="27"/>
  <c r="W87" i="27"/>
  <c r="V87" i="27"/>
  <c r="U87" i="27"/>
  <c r="T87" i="27"/>
  <c r="S87" i="27"/>
  <c r="R87" i="27"/>
  <c r="Q87" i="27"/>
  <c r="L87" i="27"/>
  <c r="K87" i="27"/>
  <c r="J87" i="27"/>
  <c r="I87" i="27"/>
  <c r="H87" i="27"/>
  <c r="G87" i="27"/>
  <c r="F87" i="27"/>
  <c r="E87" i="27"/>
  <c r="X86" i="27"/>
  <c r="W86" i="27"/>
  <c r="V86" i="27"/>
  <c r="U86" i="27"/>
  <c r="T86" i="27"/>
  <c r="S86" i="27"/>
  <c r="R86" i="27"/>
  <c r="Q86" i="27"/>
  <c r="L86" i="27"/>
  <c r="K86" i="27"/>
  <c r="J86" i="27"/>
  <c r="I86" i="27"/>
  <c r="H86" i="27"/>
  <c r="G86" i="27"/>
  <c r="F86" i="27"/>
  <c r="E86" i="27"/>
  <c r="X85" i="27"/>
  <c r="W85" i="27"/>
  <c r="V85" i="27"/>
  <c r="U85" i="27"/>
  <c r="T85" i="27"/>
  <c r="S85" i="27"/>
  <c r="R85" i="27"/>
  <c r="Q85" i="27"/>
  <c r="L85" i="27"/>
  <c r="K85" i="27"/>
  <c r="J85" i="27"/>
  <c r="I85" i="27"/>
  <c r="H85" i="27"/>
  <c r="G85" i="27"/>
  <c r="F85" i="27"/>
  <c r="E85" i="27"/>
  <c r="X84" i="27"/>
  <c r="W84" i="27"/>
  <c r="V84" i="27"/>
  <c r="U84" i="27"/>
  <c r="T84" i="27"/>
  <c r="S84" i="27"/>
  <c r="R84" i="27"/>
  <c r="Q84" i="27"/>
  <c r="L84" i="27"/>
  <c r="K84" i="27"/>
  <c r="J84" i="27"/>
  <c r="I84" i="27"/>
  <c r="H84" i="27"/>
  <c r="G84" i="27"/>
  <c r="F84" i="27"/>
  <c r="E84" i="27"/>
  <c r="X83" i="27"/>
  <c r="W83" i="27"/>
  <c r="V83" i="27"/>
  <c r="U83" i="27"/>
  <c r="T83" i="27"/>
  <c r="S83" i="27"/>
  <c r="R83" i="27"/>
  <c r="Q83" i="27"/>
  <c r="L83" i="27"/>
  <c r="K83" i="27"/>
  <c r="J83" i="27"/>
  <c r="I83" i="27"/>
  <c r="H83" i="27"/>
  <c r="G83" i="27"/>
  <c r="F83" i="27"/>
  <c r="E83" i="27"/>
  <c r="X82" i="27"/>
  <c r="W82" i="27"/>
  <c r="V82" i="27"/>
  <c r="U82" i="27"/>
  <c r="T82" i="27"/>
  <c r="S82" i="27"/>
  <c r="R82" i="27"/>
  <c r="Q82" i="27"/>
  <c r="L82" i="27"/>
  <c r="K82" i="27"/>
  <c r="J82" i="27"/>
  <c r="I82" i="27"/>
  <c r="H82" i="27"/>
  <c r="G82" i="27"/>
  <c r="F82" i="27"/>
  <c r="E82" i="27"/>
  <c r="X81" i="27"/>
  <c r="W81" i="27"/>
  <c r="V81" i="27"/>
  <c r="U81" i="27"/>
  <c r="T81" i="27"/>
  <c r="S81" i="27"/>
  <c r="R81" i="27"/>
  <c r="Q81" i="27"/>
  <c r="L81" i="27"/>
  <c r="K81" i="27"/>
  <c r="J81" i="27"/>
  <c r="I81" i="27"/>
  <c r="H81" i="27"/>
  <c r="G81" i="27"/>
  <c r="F81" i="27"/>
  <c r="E81" i="27"/>
  <c r="X80" i="27"/>
  <c r="W80" i="27"/>
  <c r="V80" i="27"/>
  <c r="U80" i="27"/>
  <c r="T80" i="27"/>
  <c r="S80" i="27"/>
  <c r="R80" i="27"/>
  <c r="Q80" i="27"/>
  <c r="L80" i="27"/>
  <c r="K80" i="27"/>
  <c r="J80" i="27"/>
  <c r="I80" i="27"/>
  <c r="H80" i="27"/>
  <c r="G80" i="27"/>
  <c r="F80" i="27"/>
  <c r="E80" i="27"/>
  <c r="X79" i="27"/>
  <c r="W79" i="27"/>
  <c r="V79" i="27"/>
  <c r="U79" i="27"/>
  <c r="T79" i="27"/>
  <c r="S79" i="27"/>
  <c r="R79" i="27"/>
  <c r="Q79" i="27"/>
  <c r="L79" i="27"/>
  <c r="K79" i="27"/>
  <c r="J79" i="27"/>
  <c r="I79" i="27"/>
  <c r="H79" i="27"/>
  <c r="G79" i="27"/>
  <c r="F79" i="27"/>
  <c r="E79" i="27"/>
  <c r="X78" i="27"/>
  <c r="W78" i="27"/>
  <c r="V78" i="27"/>
  <c r="U78" i="27"/>
  <c r="T78" i="27"/>
  <c r="S78" i="27"/>
  <c r="R78" i="27"/>
  <c r="Q78" i="27"/>
  <c r="L78" i="27"/>
  <c r="K78" i="27"/>
  <c r="J78" i="27"/>
  <c r="I78" i="27"/>
  <c r="H78" i="27"/>
  <c r="G78" i="27"/>
  <c r="F78" i="27"/>
  <c r="E78" i="27"/>
  <c r="X77" i="27"/>
  <c r="W77" i="27"/>
  <c r="V77" i="27"/>
  <c r="U77" i="27"/>
  <c r="T77" i="27"/>
  <c r="S77" i="27"/>
  <c r="R77" i="27"/>
  <c r="Q77" i="27"/>
  <c r="L77" i="27"/>
  <c r="K77" i="27"/>
  <c r="J77" i="27"/>
  <c r="I77" i="27"/>
  <c r="H77" i="27"/>
  <c r="G77" i="27"/>
  <c r="F77" i="27"/>
  <c r="E77" i="27"/>
  <c r="X76" i="27"/>
  <c r="W76" i="27"/>
  <c r="V76" i="27"/>
  <c r="U76" i="27"/>
  <c r="T76" i="27"/>
  <c r="S76" i="27"/>
  <c r="R76" i="27"/>
  <c r="Q76" i="27"/>
  <c r="L76" i="27"/>
  <c r="K76" i="27"/>
  <c r="J76" i="27"/>
  <c r="I76" i="27"/>
  <c r="H76" i="27"/>
  <c r="G76" i="27"/>
  <c r="F76" i="27"/>
  <c r="E76" i="27"/>
  <c r="X75" i="27"/>
  <c r="W75" i="27"/>
  <c r="V75" i="27"/>
  <c r="U75" i="27"/>
  <c r="T75" i="27"/>
  <c r="S75" i="27"/>
  <c r="R75" i="27"/>
  <c r="Q75" i="27"/>
  <c r="L75" i="27"/>
  <c r="K75" i="27"/>
  <c r="J75" i="27"/>
  <c r="I75" i="27"/>
  <c r="H75" i="27"/>
  <c r="G75" i="27"/>
  <c r="F75" i="27"/>
  <c r="E75" i="27"/>
  <c r="X74" i="27"/>
  <c r="W74" i="27"/>
  <c r="V74" i="27"/>
  <c r="U74" i="27"/>
  <c r="T74" i="27"/>
  <c r="S74" i="27"/>
  <c r="R74" i="27"/>
  <c r="Q74" i="27"/>
  <c r="L74" i="27"/>
  <c r="K74" i="27"/>
  <c r="J74" i="27"/>
  <c r="I74" i="27"/>
  <c r="H74" i="27"/>
  <c r="G74" i="27"/>
  <c r="F74" i="27"/>
  <c r="E74" i="27"/>
  <c r="X73" i="27"/>
  <c r="W73" i="27"/>
  <c r="V73" i="27"/>
  <c r="U73" i="27"/>
  <c r="T73" i="27"/>
  <c r="S73" i="27"/>
  <c r="R73" i="27"/>
  <c r="Q73" i="27"/>
  <c r="L73" i="27"/>
  <c r="K73" i="27"/>
  <c r="J73" i="27"/>
  <c r="I73" i="27"/>
  <c r="H73" i="27"/>
  <c r="G73" i="27"/>
  <c r="F73" i="27"/>
  <c r="E73" i="27"/>
  <c r="X72" i="27"/>
  <c r="W72" i="27"/>
  <c r="V72" i="27"/>
  <c r="U72" i="27"/>
  <c r="T72" i="27"/>
  <c r="S72" i="27"/>
  <c r="R72" i="27"/>
  <c r="Q72" i="27"/>
  <c r="L72" i="27"/>
  <c r="K72" i="27"/>
  <c r="J72" i="27"/>
  <c r="I72" i="27"/>
  <c r="H72" i="27"/>
  <c r="G72" i="27"/>
  <c r="F72" i="27"/>
  <c r="E72" i="27"/>
  <c r="X71" i="27"/>
  <c r="W71" i="27"/>
  <c r="V71" i="27"/>
  <c r="U71" i="27"/>
  <c r="T71" i="27"/>
  <c r="S71" i="27"/>
  <c r="R71" i="27"/>
  <c r="Q71" i="27"/>
  <c r="L71" i="27"/>
  <c r="K71" i="27"/>
  <c r="J71" i="27"/>
  <c r="I71" i="27"/>
  <c r="H71" i="27"/>
  <c r="G71" i="27"/>
  <c r="F71" i="27"/>
  <c r="E71" i="27"/>
  <c r="X70" i="27"/>
  <c r="W70" i="27"/>
  <c r="V70" i="27"/>
  <c r="U70" i="27"/>
  <c r="T70" i="27"/>
  <c r="S70" i="27"/>
  <c r="R70" i="27"/>
  <c r="Q70" i="27"/>
  <c r="L70" i="27"/>
  <c r="K70" i="27"/>
  <c r="J70" i="27"/>
  <c r="I70" i="27"/>
  <c r="H70" i="27"/>
  <c r="G70" i="27"/>
  <c r="F70" i="27"/>
  <c r="E70" i="27"/>
  <c r="X69" i="27"/>
  <c r="W69" i="27"/>
  <c r="V69" i="27"/>
  <c r="U69" i="27"/>
  <c r="T69" i="27"/>
  <c r="S69" i="27"/>
  <c r="R69" i="27"/>
  <c r="Q69" i="27"/>
  <c r="L69" i="27"/>
  <c r="K69" i="27"/>
  <c r="J69" i="27"/>
  <c r="I69" i="27"/>
  <c r="H69" i="27"/>
  <c r="G69" i="27"/>
  <c r="F69" i="27"/>
  <c r="E69" i="27"/>
  <c r="X68" i="27"/>
  <c r="W68" i="27"/>
  <c r="V68" i="27"/>
  <c r="U68" i="27"/>
  <c r="T68" i="27"/>
  <c r="S68" i="27"/>
  <c r="R68" i="27"/>
  <c r="Q68" i="27"/>
  <c r="L68" i="27"/>
  <c r="K68" i="27"/>
  <c r="J68" i="27"/>
  <c r="I68" i="27"/>
  <c r="H68" i="27"/>
  <c r="G68" i="27"/>
  <c r="F68" i="27"/>
  <c r="E68" i="27"/>
  <c r="X67" i="27"/>
  <c r="W67" i="27"/>
  <c r="V67" i="27"/>
  <c r="U67" i="27"/>
  <c r="T67" i="27"/>
  <c r="S67" i="27"/>
  <c r="R67" i="27"/>
  <c r="Q67" i="27"/>
  <c r="L67" i="27"/>
  <c r="K67" i="27"/>
  <c r="J67" i="27"/>
  <c r="I67" i="27"/>
  <c r="H67" i="27"/>
  <c r="G67" i="27"/>
  <c r="F67" i="27"/>
  <c r="E67" i="27"/>
  <c r="X66" i="27"/>
  <c r="W66" i="27"/>
  <c r="V66" i="27"/>
  <c r="U66" i="27"/>
  <c r="T66" i="27"/>
  <c r="S66" i="27"/>
  <c r="R66" i="27"/>
  <c r="Q66" i="27"/>
  <c r="L66" i="27"/>
  <c r="K66" i="27"/>
  <c r="J66" i="27"/>
  <c r="I66" i="27"/>
  <c r="H66" i="27"/>
  <c r="G66" i="27"/>
  <c r="F66" i="27"/>
  <c r="E66" i="27"/>
  <c r="X65" i="27"/>
  <c r="W65" i="27"/>
  <c r="V65" i="27"/>
  <c r="U65" i="27"/>
  <c r="T65" i="27"/>
  <c r="S65" i="27"/>
  <c r="R65" i="27"/>
  <c r="Q65" i="27"/>
  <c r="L65" i="27"/>
  <c r="K65" i="27"/>
  <c r="J65" i="27"/>
  <c r="I65" i="27"/>
  <c r="H65" i="27"/>
  <c r="G65" i="27"/>
  <c r="F65" i="27"/>
  <c r="E65" i="27"/>
  <c r="X64" i="27"/>
  <c r="W64" i="27"/>
  <c r="V64" i="27"/>
  <c r="U64" i="27"/>
  <c r="T64" i="27"/>
  <c r="S64" i="27"/>
  <c r="R64" i="27"/>
  <c r="Q64" i="27"/>
  <c r="L64" i="27"/>
  <c r="K64" i="27"/>
  <c r="J64" i="27"/>
  <c r="I64" i="27"/>
  <c r="H64" i="27"/>
  <c r="G64" i="27"/>
  <c r="F64" i="27"/>
  <c r="E64" i="27"/>
  <c r="X63" i="27"/>
  <c r="W63" i="27"/>
  <c r="V63" i="27"/>
  <c r="U63" i="27"/>
  <c r="T63" i="27"/>
  <c r="S63" i="27"/>
  <c r="R63" i="27"/>
  <c r="Q63" i="27"/>
  <c r="L63" i="27"/>
  <c r="K63" i="27"/>
  <c r="J63" i="27"/>
  <c r="I63" i="27"/>
  <c r="H63" i="27"/>
  <c r="G63" i="27"/>
  <c r="F63" i="27"/>
  <c r="E63" i="27"/>
  <c r="X62" i="27"/>
  <c r="W62" i="27"/>
  <c r="V62" i="27"/>
  <c r="U62" i="27"/>
  <c r="T62" i="27"/>
  <c r="S62" i="27"/>
  <c r="R62" i="27"/>
  <c r="Q62" i="27"/>
  <c r="L62" i="27"/>
  <c r="K62" i="27"/>
  <c r="J62" i="27"/>
  <c r="I62" i="27"/>
  <c r="H62" i="27"/>
  <c r="G62" i="27"/>
  <c r="F62" i="27"/>
  <c r="E62" i="27"/>
  <c r="X61" i="27"/>
  <c r="W61" i="27"/>
  <c r="V61" i="27"/>
  <c r="U61" i="27"/>
  <c r="T61" i="27"/>
  <c r="S61" i="27"/>
  <c r="R61" i="27"/>
  <c r="Q61" i="27"/>
  <c r="L61" i="27"/>
  <c r="K61" i="27"/>
  <c r="J61" i="27"/>
  <c r="I61" i="27"/>
  <c r="H61" i="27"/>
  <c r="G61" i="27"/>
  <c r="F61" i="27"/>
  <c r="E61" i="27"/>
  <c r="X60" i="27"/>
  <c r="W60" i="27"/>
  <c r="V60" i="27"/>
  <c r="U60" i="27"/>
  <c r="T60" i="27"/>
  <c r="S60" i="27"/>
  <c r="R60" i="27"/>
  <c r="Q60" i="27"/>
  <c r="L60" i="27"/>
  <c r="K60" i="27"/>
  <c r="J60" i="27"/>
  <c r="I60" i="27"/>
  <c r="H60" i="27"/>
  <c r="G60" i="27"/>
  <c r="F60" i="27"/>
  <c r="E60" i="27"/>
  <c r="X59" i="27"/>
  <c r="W59" i="27"/>
  <c r="V59" i="27"/>
  <c r="U59" i="27"/>
  <c r="T59" i="27"/>
  <c r="S59" i="27"/>
  <c r="R59" i="27"/>
  <c r="Q59" i="27"/>
  <c r="L59" i="27"/>
  <c r="K59" i="27"/>
  <c r="J59" i="27"/>
  <c r="I59" i="27"/>
  <c r="H59" i="27"/>
  <c r="G59" i="27"/>
  <c r="F59" i="27"/>
  <c r="E59" i="27"/>
  <c r="X58" i="27"/>
  <c r="W58" i="27"/>
  <c r="V58" i="27"/>
  <c r="U58" i="27"/>
  <c r="T58" i="27"/>
  <c r="S58" i="27"/>
  <c r="R58" i="27"/>
  <c r="Q58" i="27"/>
  <c r="L58" i="27"/>
  <c r="K58" i="27"/>
  <c r="J58" i="27"/>
  <c r="I58" i="27"/>
  <c r="H58" i="27"/>
  <c r="G58" i="27"/>
  <c r="F58" i="27"/>
  <c r="E58" i="27"/>
  <c r="X57" i="27"/>
  <c r="W57" i="27"/>
  <c r="V57" i="27"/>
  <c r="U57" i="27"/>
  <c r="T57" i="27"/>
  <c r="S57" i="27"/>
  <c r="R57" i="27"/>
  <c r="Q57" i="27"/>
  <c r="L57" i="27"/>
  <c r="K57" i="27"/>
  <c r="J57" i="27"/>
  <c r="I57" i="27"/>
  <c r="H57" i="27"/>
  <c r="G57" i="27"/>
  <c r="F57" i="27"/>
  <c r="E57" i="27"/>
  <c r="X56" i="27"/>
  <c r="W56" i="27"/>
  <c r="V56" i="27"/>
  <c r="U56" i="27"/>
  <c r="T56" i="27"/>
  <c r="S56" i="27"/>
  <c r="R56" i="27"/>
  <c r="Q56" i="27"/>
  <c r="L56" i="27"/>
  <c r="K56" i="27"/>
  <c r="J56" i="27"/>
  <c r="I56" i="27"/>
  <c r="H56" i="27"/>
  <c r="G56" i="27"/>
  <c r="F56" i="27"/>
  <c r="E56" i="27"/>
  <c r="X55" i="27"/>
  <c r="W55" i="27"/>
  <c r="V55" i="27"/>
  <c r="U55" i="27"/>
  <c r="T55" i="27"/>
  <c r="S55" i="27"/>
  <c r="R55" i="27"/>
  <c r="Q55" i="27"/>
  <c r="L55" i="27"/>
  <c r="K55" i="27"/>
  <c r="J55" i="27"/>
  <c r="I55" i="27"/>
  <c r="H55" i="27"/>
  <c r="G55" i="27"/>
  <c r="F55" i="27"/>
  <c r="E55" i="27"/>
  <c r="X54" i="27"/>
  <c r="W54" i="27"/>
  <c r="V54" i="27"/>
  <c r="U54" i="27"/>
  <c r="T54" i="27"/>
  <c r="S54" i="27"/>
  <c r="R54" i="27"/>
  <c r="Q54" i="27"/>
  <c r="L54" i="27"/>
  <c r="K54" i="27"/>
  <c r="J54" i="27"/>
  <c r="I54" i="27"/>
  <c r="H54" i="27"/>
  <c r="G54" i="27"/>
  <c r="F54" i="27"/>
  <c r="E54" i="27"/>
  <c r="X53" i="27"/>
  <c r="W53" i="27"/>
  <c r="V53" i="27"/>
  <c r="U53" i="27"/>
  <c r="T53" i="27"/>
  <c r="S53" i="27"/>
  <c r="R53" i="27"/>
  <c r="Q53" i="27"/>
  <c r="L53" i="27"/>
  <c r="K53" i="27"/>
  <c r="J53" i="27"/>
  <c r="I53" i="27"/>
  <c r="H53" i="27"/>
  <c r="G53" i="27"/>
  <c r="F53" i="27"/>
  <c r="E53" i="27"/>
  <c r="X52" i="27"/>
  <c r="W52" i="27"/>
  <c r="V52" i="27"/>
  <c r="U52" i="27"/>
  <c r="T52" i="27"/>
  <c r="S52" i="27"/>
  <c r="R52" i="27"/>
  <c r="Q52" i="27"/>
  <c r="L52" i="27"/>
  <c r="K52" i="27"/>
  <c r="J52" i="27"/>
  <c r="I52" i="27"/>
  <c r="H52" i="27"/>
  <c r="G52" i="27"/>
  <c r="F52" i="27"/>
  <c r="E52" i="27"/>
  <c r="X51" i="27"/>
  <c r="W51" i="27"/>
  <c r="V51" i="27"/>
  <c r="U51" i="27"/>
  <c r="T51" i="27"/>
  <c r="S51" i="27"/>
  <c r="R51" i="27"/>
  <c r="Q51" i="27"/>
  <c r="L51" i="27"/>
  <c r="K51" i="27"/>
  <c r="J51" i="27"/>
  <c r="I51" i="27"/>
  <c r="H51" i="27"/>
  <c r="G51" i="27"/>
  <c r="F51" i="27"/>
  <c r="E51" i="27"/>
  <c r="X50" i="27"/>
  <c r="W50" i="27"/>
  <c r="V50" i="27"/>
  <c r="U50" i="27"/>
  <c r="T50" i="27"/>
  <c r="S50" i="27"/>
  <c r="R50" i="27"/>
  <c r="Q50" i="27"/>
  <c r="L50" i="27"/>
  <c r="K50" i="27"/>
  <c r="J50" i="27"/>
  <c r="I50" i="27"/>
  <c r="H50" i="27"/>
  <c r="G50" i="27"/>
  <c r="F50" i="27"/>
  <c r="E50" i="27"/>
  <c r="X49" i="27"/>
  <c r="W49" i="27"/>
  <c r="V49" i="27"/>
  <c r="U49" i="27"/>
  <c r="T49" i="27"/>
  <c r="S49" i="27"/>
  <c r="R49" i="27"/>
  <c r="Q49" i="27"/>
  <c r="L49" i="27"/>
  <c r="K49" i="27"/>
  <c r="J49" i="27"/>
  <c r="I49" i="27"/>
  <c r="H49" i="27"/>
  <c r="G49" i="27"/>
  <c r="F49" i="27"/>
  <c r="E49" i="27"/>
  <c r="X48" i="27"/>
  <c r="W48" i="27"/>
  <c r="V48" i="27"/>
  <c r="U48" i="27"/>
  <c r="T48" i="27"/>
  <c r="S48" i="27"/>
  <c r="R48" i="27"/>
  <c r="Q48" i="27"/>
  <c r="L48" i="27"/>
  <c r="K48" i="27"/>
  <c r="J48" i="27"/>
  <c r="I48" i="27"/>
  <c r="H48" i="27"/>
  <c r="G48" i="27"/>
  <c r="F48" i="27"/>
  <c r="E48" i="27"/>
  <c r="X47" i="27"/>
  <c r="W47" i="27"/>
  <c r="V47" i="27"/>
  <c r="U47" i="27"/>
  <c r="T47" i="27"/>
  <c r="S47" i="27"/>
  <c r="R47" i="27"/>
  <c r="Q47" i="27"/>
  <c r="L47" i="27"/>
  <c r="K47" i="27"/>
  <c r="J47" i="27"/>
  <c r="I47" i="27"/>
  <c r="H47" i="27"/>
  <c r="G47" i="27"/>
  <c r="F47" i="27"/>
  <c r="E47" i="27"/>
  <c r="X46" i="27"/>
  <c r="W46" i="27"/>
  <c r="V46" i="27"/>
  <c r="U46" i="27"/>
  <c r="T46" i="27"/>
  <c r="S46" i="27"/>
  <c r="R46" i="27"/>
  <c r="Q46" i="27"/>
  <c r="L46" i="27"/>
  <c r="K46" i="27"/>
  <c r="J46" i="27"/>
  <c r="I46" i="27"/>
  <c r="H46" i="27"/>
  <c r="G46" i="27"/>
  <c r="F46" i="27"/>
  <c r="E46" i="27"/>
  <c r="X45" i="27"/>
  <c r="W45" i="27"/>
  <c r="V45" i="27"/>
  <c r="U45" i="27"/>
  <c r="T45" i="27"/>
  <c r="S45" i="27"/>
  <c r="R45" i="27"/>
  <c r="Q45" i="27"/>
  <c r="L45" i="27"/>
  <c r="K45" i="27"/>
  <c r="J45" i="27"/>
  <c r="I45" i="27"/>
  <c r="H45" i="27"/>
  <c r="G45" i="27"/>
  <c r="F45" i="27"/>
  <c r="E45" i="27"/>
  <c r="X44" i="27"/>
  <c r="W44" i="27"/>
  <c r="V44" i="27"/>
  <c r="U44" i="27"/>
  <c r="T44" i="27"/>
  <c r="S44" i="27"/>
  <c r="R44" i="27"/>
  <c r="Q44" i="27"/>
  <c r="L44" i="27"/>
  <c r="K44" i="27"/>
  <c r="J44" i="27"/>
  <c r="I44" i="27"/>
  <c r="H44" i="27"/>
  <c r="G44" i="27"/>
  <c r="F44" i="27"/>
  <c r="E44" i="27"/>
  <c r="X43" i="27"/>
  <c r="W43" i="27"/>
  <c r="V43" i="27"/>
  <c r="U43" i="27"/>
  <c r="T43" i="27"/>
  <c r="S43" i="27"/>
  <c r="R43" i="27"/>
  <c r="Q43" i="27"/>
  <c r="L43" i="27"/>
  <c r="K43" i="27"/>
  <c r="J43" i="27"/>
  <c r="I43" i="27"/>
  <c r="H43" i="27"/>
  <c r="G43" i="27"/>
  <c r="F43" i="27"/>
  <c r="E43" i="27"/>
  <c r="X42" i="27"/>
  <c r="W42" i="27"/>
  <c r="V42" i="27"/>
  <c r="U42" i="27"/>
  <c r="T42" i="27"/>
  <c r="S42" i="27"/>
  <c r="R42" i="27"/>
  <c r="Q42" i="27"/>
  <c r="L42" i="27"/>
  <c r="K42" i="27"/>
  <c r="J42" i="27"/>
  <c r="I42" i="27"/>
  <c r="H42" i="27"/>
  <c r="G42" i="27"/>
  <c r="F42" i="27"/>
  <c r="E42" i="27"/>
  <c r="X41" i="27"/>
  <c r="W41" i="27"/>
  <c r="V41" i="27"/>
  <c r="U41" i="27"/>
  <c r="T41" i="27"/>
  <c r="S41" i="27"/>
  <c r="R41" i="27"/>
  <c r="Q41" i="27"/>
  <c r="L41" i="27"/>
  <c r="K41" i="27"/>
  <c r="J41" i="27"/>
  <c r="I41" i="27"/>
  <c r="H41" i="27"/>
  <c r="G41" i="27"/>
  <c r="F41" i="27"/>
  <c r="E41" i="27"/>
  <c r="X40" i="27"/>
  <c r="W40" i="27"/>
  <c r="V40" i="27"/>
  <c r="U40" i="27"/>
  <c r="T40" i="27"/>
  <c r="S40" i="27"/>
  <c r="R40" i="27"/>
  <c r="Q40" i="27"/>
  <c r="L40" i="27"/>
  <c r="K40" i="27"/>
  <c r="J40" i="27"/>
  <c r="I40" i="27"/>
  <c r="H40" i="27"/>
  <c r="G40" i="27"/>
  <c r="F40" i="27"/>
  <c r="E40" i="27"/>
  <c r="X39" i="27"/>
  <c r="W39" i="27"/>
  <c r="V39" i="27"/>
  <c r="U39" i="27"/>
  <c r="T39" i="27"/>
  <c r="S39" i="27"/>
  <c r="R39" i="27"/>
  <c r="Q39" i="27"/>
  <c r="L39" i="27"/>
  <c r="K39" i="27"/>
  <c r="J39" i="27"/>
  <c r="I39" i="27"/>
  <c r="H39" i="27"/>
  <c r="G39" i="27"/>
  <c r="F39" i="27"/>
  <c r="E39" i="27"/>
  <c r="X38" i="27"/>
  <c r="W38" i="27"/>
  <c r="V38" i="27"/>
  <c r="U38" i="27"/>
  <c r="T38" i="27"/>
  <c r="S38" i="27"/>
  <c r="R38" i="27"/>
  <c r="Q38" i="27"/>
  <c r="L38" i="27"/>
  <c r="K38" i="27"/>
  <c r="J38" i="27"/>
  <c r="I38" i="27"/>
  <c r="H38" i="27"/>
  <c r="G38" i="27"/>
  <c r="F38" i="27"/>
  <c r="E38" i="27"/>
  <c r="X37" i="27"/>
  <c r="W37" i="27"/>
  <c r="V37" i="27"/>
  <c r="U37" i="27"/>
  <c r="T37" i="27"/>
  <c r="S37" i="27"/>
  <c r="R37" i="27"/>
  <c r="Q37" i="27"/>
  <c r="L37" i="27"/>
  <c r="K37" i="27"/>
  <c r="J37" i="27"/>
  <c r="I37" i="27"/>
  <c r="H37" i="27"/>
  <c r="G37" i="27"/>
  <c r="F37" i="27"/>
  <c r="E37" i="27"/>
  <c r="X36" i="27"/>
  <c r="W36" i="27"/>
  <c r="V36" i="27"/>
  <c r="U36" i="27"/>
  <c r="T36" i="27"/>
  <c r="S36" i="27"/>
  <c r="R36" i="27"/>
  <c r="Q36" i="27"/>
  <c r="L36" i="27"/>
  <c r="K36" i="27"/>
  <c r="J36" i="27"/>
  <c r="I36" i="27"/>
  <c r="H36" i="27"/>
  <c r="G36" i="27"/>
  <c r="F36" i="27"/>
  <c r="E36" i="27"/>
  <c r="X35" i="27"/>
  <c r="W35" i="27"/>
  <c r="V35" i="27"/>
  <c r="U35" i="27"/>
  <c r="T35" i="27"/>
  <c r="S35" i="27"/>
  <c r="R35" i="27"/>
  <c r="Q35" i="27"/>
  <c r="L35" i="27"/>
  <c r="K35" i="27"/>
  <c r="J35" i="27"/>
  <c r="I35" i="27"/>
  <c r="H35" i="27"/>
  <c r="G35" i="27"/>
  <c r="F35" i="27"/>
  <c r="E35" i="27"/>
  <c r="X34" i="27"/>
  <c r="W34" i="27"/>
  <c r="V34" i="27"/>
  <c r="U34" i="27"/>
  <c r="T34" i="27"/>
  <c r="S34" i="27"/>
  <c r="R34" i="27"/>
  <c r="Q34" i="27"/>
  <c r="L34" i="27"/>
  <c r="K34" i="27"/>
  <c r="J34" i="27"/>
  <c r="I34" i="27"/>
  <c r="H34" i="27"/>
  <c r="G34" i="27"/>
  <c r="F34" i="27"/>
  <c r="E34" i="27"/>
  <c r="X33" i="27"/>
  <c r="W33" i="27"/>
  <c r="V33" i="27"/>
  <c r="U33" i="27"/>
  <c r="T33" i="27"/>
  <c r="S33" i="27"/>
  <c r="R33" i="27"/>
  <c r="Q33" i="27"/>
  <c r="L33" i="27"/>
  <c r="K33" i="27"/>
  <c r="J33" i="27"/>
  <c r="I33" i="27"/>
  <c r="H33" i="27"/>
  <c r="G33" i="27"/>
  <c r="F33" i="27"/>
  <c r="E33" i="27"/>
  <c r="X32" i="27"/>
  <c r="W32" i="27"/>
  <c r="V32" i="27"/>
  <c r="U32" i="27"/>
  <c r="T32" i="27"/>
  <c r="S32" i="27"/>
  <c r="R32" i="27"/>
  <c r="Q32" i="27"/>
  <c r="L32" i="27"/>
  <c r="K32" i="27"/>
  <c r="J32" i="27"/>
  <c r="I32" i="27"/>
  <c r="H32" i="27"/>
  <c r="G32" i="27"/>
  <c r="F32" i="27"/>
  <c r="E32" i="27"/>
  <c r="X31" i="27"/>
  <c r="W31" i="27"/>
  <c r="V31" i="27"/>
  <c r="U31" i="27"/>
  <c r="T31" i="27"/>
  <c r="S31" i="27"/>
  <c r="R31" i="27"/>
  <c r="Q31" i="27"/>
  <c r="L31" i="27"/>
  <c r="K31" i="27"/>
  <c r="J31" i="27"/>
  <c r="I31" i="27"/>
  <c r="H31" i="27"/>
  <c r="G31" i="27"/>
  <c r="F31" i="27"/>
  <c r="E31" i="27"/>
  <c r="X30" i="27"/>
  <c r="W30" i="27"/>
  <c r="V30" i="27"/>
  <c r="U30" i="27"/>
  <c r="T30" i="27"/>
  <c r="S30" i="27"/>
  <c r="R30" i="27"/>
  <c r="Q30" i="27"/>
  <c r="L30" i="27"/>
  <c r="K30" i="27"/>
  <c r="J30" i="27"/>
  <c r="I30" i="27"/>
  <c r="H30" i="27"/>
  <c r="G30" i="27"/>
  <c r="F30" i="27"/>
  <c r="E30" i="27"/>
  <c r="X29" i="27"/>
  <c r="W29" i="27"/>
  <c r="V29" i="27"/>
  <c r="U29" i="27"/>
  <c r="T29" i="27"/>
  <c r="S29" i="27"/>
  <c r="R29" i="27"/>
  <c r="Q29" i="27"/>
  <c r="L29" i="27"/>
  <c r="K29" i="27"/>
  <c r="J29" i="27"/>
  <c r="I29" i="27"/>
  <c r="H29" i="27"/>
  <c r="G29" i="27"/>
  <c r="F29" i="27"/>
  <c r="E29" i="27"/>
  <c r="X28" i="27"/>
  <c r="W28" i="27"/>
  <c r="V28" i="27"/>
  <c r="U28" i="27"/>
  <c r="T28" i="27"/>
  <c r="S28" i="27"/>
  <c r="R28" i="27"/>
  <c r="Q28" i="27"/>
  <c r="L28" i="27"/>
  <c r="K28" i="27"/>
  <c r="J28" i="27"/>
  <c r="I28" i="27"/>
  <c r="H28" i="27"/>
  <c r="G28" i="27"/>
  <c r="F28" i="27"/>
  <c r="E28" i="27"/>
  <c r="X27" i="27"/>
  <c r="W27" i="27"/>
  <c r="V27" i="27"/>
  <c r="U27" i="27"/>
  <c r="T27" i="27"/>
  <c r="S27" i="27"/>
  <c r="R27" i="27"/>
  <c r="Q27" i="27"/>
  <c r="L27" i="27"/>
  <c r="K27" i="27"/>
  <c r="J27" i="27"/>
  <c r="I27" i="27"/>
  <c r="H27" i="27"/>
  <c r="G27" i="27"/>
  <c r="F27" i="27"/>
  <c r="F4" i="27" s="1"/>
  <c r="E27" i="27"/>
  <c r="X26" i="27"/>
  <c r="W26" i="27"/>
  <c r="V26" i="27"/>
  <c r="U26" i="27"/>
  <c r="T26" i="27"/>
  <c r="S26" i="27"/>
  <c r="R26" i="27"/>
  <c r="Q26" i="27"/>
  <c r="L26" i="27"/>
  <c r="K26" i="27"/>
  <c r="J26" i="27"/>
  <c r="I26" i="27"/>
  <c r="H26" i="27"/>
  <c r="G26" i="27"/>
  <c r="F26" i="27"/>
  <c r="E26" i="27"/>
  <c r="X25" i="27"/>
  <c r="W25" i="27"/>
  <c r="V25" i="27"/>
  <c r="U25" i="27"/>
  <c r="T25" i="27"/>
  <c r="S25" i="27"/>
  <c r="R25" i="27"/>
  <c r="Q25" i="27"/>
  <c r="L25" i="27"/>
  <c r="K25" i="27"/>
  <c r="J25" i="27"/>
  <c r="I25" i="27"/>
  <c r="H25" i="27"/>
  <c r="G25" i="27"/>
  <c r="F25" i="27"/>
  <c r="E25" i="27"/>
  <c r="X24" i="27"/>
  <c r="W24" i="27"/>
  <c r="V24" i="27"/>
  <c r="U24" i="27"/>
  <c r="T24" i="27"/>
  <c r="S24" i="27"/>
  <c r="R24" i="27"/>
  <c r="Q24" i="27"/>
  <c r="L24" i="27"/>
  <c r="K24" i="27"/>
  <c r="J24" i="27"/>
  <c r="I24" i="27"/>
  <c r="H24" i="27"/>
  <c r="G24" i="27"/>
  <c r="F24" i="27"/>
  <c r="E24" i="27"/>
  <c r="X23" i="27"/>
  <c r="W23" i="27"/>
  <c r="V23" i="27"/>
  <c r="U23" i="27"/>
  <c r="T23" i="27"/>
  <c r="S23" i="27"/>
  <c r="R23" i="27"/>
  <c r="Q23" i="27"/>
  <c r="L23" i="27"/>
  <c r="K23" i="27"/>
  <c r="J23" i="27"/>
  <c r="I23" i="27"/>
  <c r="H23" i="27"/>
  <c r="G23" i="27"/>
  <c r="F23" i="27"/>
  <c r="E23" i="27"/>
  <c r="X22" i="27"/>
  <c r="W22" i="27"/>
  <c r="V22" i="27"/>
  <c r="U22" i="27"/>
  <c r="T22" i="27"/>
  <c r="S22" i="27"/>
  <c r="R22" i="27"/>
  <c r="Q22" i="27"/>
  <c r="L22" i="27"/>
  <c r="K22" i="27"/>
  <c r="J22" i="27"/>
  <c r="I22" i="27"/>
  <c r="H22" i="27"/>
  <c r="G22" i="27"/>
  <c r="F22" i="27"/>
  <c r="E22" i="27"/>
  <c r="X21" i="27"/>
  <c r="W21" i="27"/>
  <c r="V21" i="27"/>
  <c r="U21" i="27"/>
  <c r="T21" i="27"/>
  <c r="S21" i="27"/>
  <c r="R21" i="27"/>
  <c r="Q21" i="27"/>
  <c r="L21" i="27"/>
  <c r="K21" i="27"/>
  <c r="J21" i="27"/>
  <c r="I21" i="27"/>
  <c r="H21" i="27"/>
  <c r="G21" i="27"/>
  <c r="F21" i="27"/>
  <c r="E21" i="27"/>
  <c r="X20" i="27"/>
  <c r="W20" i="27"/>
  <c r="V20" i="27"/>
  <c r="U20" i="27"/>
  <c r="T20" i="27"/>
  <c r="S20" i="27"/>
  <c r="R20" i="27"/>
  <c r="Q20" i="27"/>
  <c r="L20" i="27"/>
  <c r="K20" i="27"/>
  <c r="J20" i="27"/>
  <c r="I20" i="27"/>
  <c r="H20" i="27"/>
  <c r="G20" i="27"/>
  <c r="F20" i="27"/>
  <c r="E20" i="27"/>
  <c r="X19" i="27"/>
  <c r="W19" i="27"/>
  <c r="V19" i="27"/>
  <c r="U19" i="27"/>
  <c r="T19" i="27"/>
  <c r="S19" i="27"/>
  <c r="R19" i="27"/>
  <c r="Q19" i="27"/>
  <c r="L19" i="27"/>
  <c r="K19" i="27"/>
  <c r="J19" i="27"/>
  <c r="I19" i="27"/>
  <c r="H19" i="27"/>
  <c r="G19" i="27"/>
  <c r="F19" i="27"/>
  <c r="E19" i="27"/>
  <c r="X18" i="27"/>
  <c r="W18" i="27"/>
  <c r="V18" i="27"/>
  <c r="U18" i="27"/>
  <c r="T18" i="27"/>
  <c r="S18" i="27"/>
  <c r="R18" i="27"/>
  <c r="Q18" i="27"/>
  <c r="L18" i="27"/>
  <c r="K18" i="27"/>
  <c r="J18" i="27"/>
  <c r="I18" i="27"/>
  <c r="H18" i="27"/>
  <c r="G18" i="27"/>
  <c r="F18" i="27"/>
  <c r="E18" i="27"/>
  <c r="X17" i="27"/>
  <c r="W17" i="27"/>
  <c r="V17" i="27"/>
  <c r="U17" i="27"/>
  <c r="T17" i="27"/>
  <c r="S17" i="27"/>
  <c r="R17" i="27"/>
  <c r="Q17" i="27"/>
  <c r="L17" i="27"/>
  <c r="K17" i="27"/>
  <c r="J17" i="27"/>
  <c r="I17" i="27"/>
  <c r="H17" i="27"/>
  <c r="G17" i="27"/>
  <c r="F17" i="27"/>
  <c r="E17" i="27"/>
  <c r="X16" i="27"/>
  <c r="W16" i="27"/>
  <c r="V16" i="27"/>
  <c r="U16" i="27"/>
  <c r="T16" i="27"/>
  <c r="S16" i="27"/>
  <c r="R16" i="27"/>
  <c r="Q16" i="27"/>
  <c r="L16" i="27"/>
  <c r="K16" i="27"/>
  <c r="J16" i="27"/>
  <c r="I16" i="27"/>
  <c r="H16" i="27"/>
  <c r="G16" i="27"/>
  <c r="F16" i="27"/>
  <c r="E16" i="27"/>
  <c r="X15" i="27"/>
  <c r="W15" i="27"/>
  <c r="V15" i="27"/>
  <c r="U15" i="27"/>
  <c r="T15" i="27"/>
  <c r="S15" i="27"/>
  <c r="R15" i="27"/>
  <c r="Q15" i="27"/>
  <c r="L15" i="27"/>
  <c r="K15" i="27"/>
  <c r="J15" i="27"/>
  <c r="I15" i="27"/>
  <c r="H15" i="27"/>
  <c r="G15" i="27"/>
  <c r="F15" i="27"/>
  <c r="E15" i="27"/>
  <c r="X14" i="27"/>
  <c r="W14" i="27"/>
  <c r="V14" i="27"/>
  <c r="U14" i="27"/>
  <c r="T14" i="27"/>
  <c r="S14" i="27"/>
  <c r="R14" i="27"/>
  <c r="Q14" i="27"/>
  <c r="L14" i="27"/>
  <c r="K14" i="27"/>
  <c r="J14" i="27"/>
  <c r="I14" i="27"/>
  <c r="H14" i="27"/>
  <c r="G14" i="27"/>
  <c r="F14" i="27"/>
  <c r="E14" i="27"/>
  <c r="X13" i="27"/>
  <c r="W13" i="27"/>
  <c r="V13" i="27"/>
  <c r="U13" i="27"/>
  <c r="T13" i="27"/>
  <c r="S13" i="27"/>
  <c r="R13" i="27"/>
  <c r="Q13" i="27"/>
  <c r="L13" i="27"/>
  <c r="K13" i="27"/>
  <c r="J13" i="27"/>
  <c r="I13" i="27"/>
  <c r="H13" i="27"/>
  <c r="G13" i="27"/>
  <c r="F13" i="27"/>
  <c r="E13" i="27"/>
  <c r="X12" i="27"/>
  <c r="W12" i="27"/>
  <c r="V12" i="27"/>
  <c r="U12" i="27"/>
  <c r="T12" i="27"/>
  <c r="S12" i="27"/>
  <c r="R12" i="27"/>
  <c r="Q12" i="27"/>
  <c r="L12" i="27"/>
  <c r="K12" i="27"/>
  <c r="J12" i="27"/>
  <c r="I12" i="27"/>
  <c r="H12" i="27"/>
  <c r="G12" i="27"/>
  <c r="F12" i="27"/>
  <c r="E12" i="27"/>
  <c r="X11" i="27"/>
  <c r="W11" i="27"/>
  <c r="V11" i="27"/>
  <c r="U11" i="27"/>
  <c r="T11" i="27"/>
  <c r="S11" i="27"/>
  <c r="R11" i="27"/>
  <c r="Q11" i="27"/>
  <c r="L11" i="27"/>
  <c r="K11" i="27"/>
  <c r="J11" i="27"/>
  <c r="I11" i="27"/>
  <c r="H11" i="27"/>
  <c r="G11" i="27"/>
  <c r="F11" i="27"/>
  <c r="E11" i="27"/>
  <c r="X10" i="27"/>
  <c r="W10" i="27"/>
  <c r="V10" i="27"/>
  <c r="U10" i="27"/>
  <c r="T10" i="27"/>
  <c r="S10" i="27"/>
  <c r="R10" i="27"/>
  <c r="Q10" i="27"/>
  <c r="L10" i="27"/>
  <c r="K10" i="27"/>
  <c r="J10" i="27"/>
  <c r="I10" i="27"/>
  <c r="H10" i="27"/>
  <c r="G10" i="27"/>
  <c r="F10" i="27"/>
  <c r="E10" i="27"/>
  <c r="X9" i="27"/>
  <c r="W9" i="27"/>
  <c r="V9" i="27"/>
  <c r="U9" i="27"/>
  <c r="T9" i="27"/>
  <c r="S9" i="27"/>
  <c r="R9" i="27"/>
  <c r="Q9" i="27"/>
  <c r="L9" i="27"/>
  <c r="K9" i="27"/>
  <c r="J9" i="27"/>
  <c r="I9" i="27"/>
  <c r="H9" i="27"/>
  <c r="G9" i="27"/>
  <c r="F9" i="27"/>
  <c r="E9" i="27"/>
  <c r="X8" i="27"/>
  <c r="W8" i="27"/>
  <c r="V8" i="27"/>
  <c r="U8" i="27"/>
  <c r="T8" i="27"/>
  <c r="S8" i="27"/>
  <c r="R8" i="27"/>
  <c r="Q8" i="27"/>
  <c r="L8" i="27"/>
  <c r="K8" i="27"/>
  <c r="J8" i="27"/>
  <c r="I8" i="27"/>
  <c r="H8" i="27"/>
  <c r="G8" i="27"/>
  <c r="F8" i="27"/>
  <c r="E8" i="27"/>
  <c r="X7" i="27"/>
  <c r="W7" i="27"/>
  <c r="V7" i="27"/>
  <c r="U7" i="27"/>
  <c r="T7" i="27"/>
  <c r="S7" i="27"/>
  <c r="R7" i="27"/>
  <c r="Q7" i="27"/>
  <c r="L7" i="27"/>
  <c r="K7" i="27"/>
  <c r="J7" i="27"/>
  <c r="I7" i="27"/>
  <c r="H7" i="27"/>
  <c r="G7" i="27"/>
  <c r="F7" i="27"/>
  <c r="E7" i="27"/>
  <c r="X6" i="27"/>
  <c r="W6" i="27"/>
  <c r="V6" i="27"/>
  <c r="U6" i="27"/>
  <c r="T6" i="27"/>
  <c r="S6" i="27"/>
  <c r="R6" i="27"/>
  <c r="Q6" i="27"/>
  <c r="L6" i="27"/>
  <c r="K6" i="27"/>
  <c r="J6" i="27"/>
  <c r="I6" i="27"/>
  <c r="H6" i="27"/>
  <c r="G6" i="27"/>
  <c r="F6" i="27"/>
  <c r="E6" i="27"/>
  <c r="X5" i="27"/>
  <c r="W5" i="27"/>
  <c r="V5" i="27"/>
  <c r="U5" i="27"/>
  <c r="T5" i="27"/>
  <c r="S5" i="27"/>
  <c r="R5" i="27"/>
  <c r="Q5" i="27"/>
  <c r="L5" i="27"/>
  <c r="K5" i="27"/>
  <c r="J5" i="27"/>
  <c r="I5" i="27"/>
  <c r="H5" i="27"/>
  <c r="G5" i="27"/>
  <c r="F5" i="27"/>
  <c r="E5" i="27"/>
  <c r="X3" i="27"/>
  <c r="W3" i="27"/>
  <c r="V3" i="27"/>
  <c r="U3" i="27"/>
  <c r="T3" i="27"/>
  <c r="S3" i="27"/>
  <c r="R3" i="27"/>
  <c r="L3" i="27"/>
  <c r="K3" i="27"/>
  <c r="J3" i="27"/>
  <c r="I3" i="27"/>
  <c r="H3" i="27"/>
  <c r="G3" i="27"/>
  <c r="F3" i="27"/>
  <c r="R4" i="27" l="1"/>
  <c r="X6" i="19"/>
  <c r="X7" i="19"/>
  <c r="X8" i="19"/>
  <c r="X9" i="19"/>
  <c r="X10" i="19"/>
  <c r="X11" i="19"/>
  <c r="X12" i="19"/>
  <c r="X13" i="19"/>
  <c r="X14" i="19"/>
  <c r="X15" i="19"/>
  <c r="X16" i="19"/>
  <c r="X17" i="19"/>
  <c r="X18" i="19"/>
  <c r="X19" i="19"/>
  <c r="X20" i="19"/>
  <c r="X21" i="19"/>
  <c r="X22" i="19"/>
  <c r="X23" i="19"/>
  <c r="X24" i="19"/>
  <c r="X25" i="19"/>
  <c r="X26" i="19"/>
  <c r="X27" i="19"/>
  <c r="X28" i="19"/>
  <c r="X29" i="19"/>
  <c r="X30" i="19"/>
  <c r="X31" i="19"/>
  <c r="X32" i="19"/>
  <c r="X33" i="19"/>
  <c r="X34" i="19"/>
  <c r="X35" i="19"/>
  <c r="X36" i="19"/>
  <c r="X37" i="19"/>
  <c r="X38" i="19"/>
  <c r="X39" i="19"/>
  <c r="X40" i="19"/>
  <c r="X41" i="19"/>
  <c r="X42" i="19"/>
  <c r="X43" i="19"/>
  <c r="X44" i="19"/>
  <c r="X45" i="19"/>
  <c r="X46" i="19"/>
  <c r="X47" i="19"/>
  <c r="X48" i="19"/>
  <c r="X49" i="19"/>
  <c r="X50" i="19"/>
  <c r="X51" i="19"/>
  <c r="X52" i="19"/>
  <c r="X53" i="19"/>
  <c r="X54" i="19"/>
  <c r="X55" i="19"/>
  <c r="X56" i="19"/>
  <c r="X57" i="19"/>
  <c r="X58" i="19"/>
  <c r="X59" i="19"/>
  <c r="X60" i="19"/>
  <c r="X61" i="19"/>
  <c r="X62" i="19"/>
  <c r="X63" i="19"/>
  <c r="X64" i="19"/>
  <c r="X65" i="19"/>
  <c r="X66" i="19"/>
  <c r="X67" i="19"/>
  <c r="X68" i="19"/>
  <c r="X69" i="19"/>
  <c r="X70" i="19"/>
  <c r="X71" i="19"/>
  <c r="X72" i="19"/>
  <c r="X73" i="19"/>
  <c r="X74" i="19"/>
  <c r="X75" i="19"/>
  <c r="X76" i="19"/>
  <c r="X77" i="19"/>
  <c r="X78" i="19"/>
  <c r="X79" i="19"/>
  <c r="X80" i="19"/>
  <c r="X81" i="19"/>
  <c r="X82" i="19"/>
  <c r="X83" i="19"/>
  <c r="X84" i="19"/>
  <c r="X85" i="19"/>
  <c r="X86" i="19"/>
  <c r="X87" i="19"/>
  <c r="X88" i="19"/>
  <c r="X89" i="19"/>
  <c r="X90" i="19"/>
  <c r="X91" i="19"/>
  <c r="X92" i="19"/>
  <c r="X93" i="19"/>
  <c r="X94" i="19"/>
  <c r="X95" i="19"/>
  <c r="X96" i="19"/>
  <c r="X97" i="19"/>
  <c r="X98" i="19"/>
  <c r="X99" i="19"/>
  <c r="X100" i="19"/>
  <c r="X101" i="19"/>
  <c r="X102" i="19"/>
  <c r="X103" i="19"/>
  <c r="X104" i="19"/>
  <c r="X105" i="19"/>
  <c r="X106" i="19"/>
  <c r="X107" i="19"/>
  <c r="X108" i="19"/>
  <c r="X109" i="19"/>
  <c r="X110" i="19"/>
  <c r="X111" i="19"/>
  <c r="X112" i="19"/>
  <c r="X113" i="19"/>
  <c r="X114" i="19"/>
  <c r="X115" i="19"/>
  <c r="X116" i="19"/>
  <c r="X117" i="19"/>
  <c r="X118" i="19"/>
  <c r="X119" i="19"/>
  <c r="X120" i="19"/>
  <c r="X121" i="19"/>
  <c r="X122" i="19"/>
  <c r="X123" i="19"/>
  <c r="X124" i="19"/>
  <c r="X125" i="19"/>
  <c r="X126" i="19"/>
  <c r="X127" i="19"/>
  <c r="X128" i="19"/>
  <c r="X129" i="19"/>
  <c r="X130" i="19"/>
  <c r="X131" i="19"/>
  <c r="X132" i="19"/>
  <c r="X133" i="19"/>
  <c r="X134" i="19"/>
  <c r="X135" i="19"/>
  <c r="X136" i="19"/>
  <c r="X137" i="19"/>
  <c r="X138" i="19"/>
  <c r="X139" i="19"/>
  <c r="X140" i="19"/>
  <c r="X141" i="19"/>
  <c r="X142" i="19"/>
  <c r="X143" i="19"/>
  <c r="X144" i="19"/>
  <c r="X145" i="19"/>
  <c r="X146" i="19"/>
  <c r="X147" i="19"/>
  <c r="X148" i="19"/>
  <c r="X149" i="19"/>
  <c r="X150" i="19"/>
  <c r="X151" i="19"/>
  <c r="X152" i="19"/>
  <c r="X153" i="19"/>
  <c r="X154" i="19"/>
  <c r="X155" i="19"/>
  <c r="X156" i="19"/>
  <c r="X157" i="19"/>
  <c r="X158" i="19"/>
  <c r="X159" i="19"/>
  <c r="X160" i="19"/>
  <c r="X161" i="19"/>
  <c r="X162" i="19"/>
  <c r="X163" i="19"/>
  <c r="X164" i="19"/>
  <c r="X165" i="19"/>
  <c r="X166" i="19"/>
  <c r="X167" i="19"/>
  <c r="X168" i="19"/>
  <c r="X169" i="19"/>
  <c r="X170" i="19"/>
  <c r="X171" i="19"/>
  <c r="X172" i="19"/>
  <c r="X173" i="19"/>
  <c r="X174" i="19"/>
  <c r="X175" i="19"/>
  <c r="X176" i="19"/>
  <c r="X177" i="19"/>
  <c r="X178" i="19"/>
  <c r="X179" i="19"/>
  <c r="X180" i="19"/>
  <c r="X181" i="19"/>
  <c r="X182" i="19"/>
  <c r="X183" i="19"/>
  <c r="X184" i="19"/>
  <c r="X185" i="19"/>
  <c r="X186" i="19"/>
  <c r="X187" i="19"/>
  <c r="X188" i="19"/>
  <c r="X189" i="19"/>
  <c r="X190" i="19"/>
  <c r="X191" i="19"/>
  <c r="X192" i="19"/>
  <c r="X193" i="19"/>
  <c r="X194" i="19"/>
  <c r="X195" i="19"/>
  <c r="X196" i="19"/>
  <c r="X197" i="19"/>
  <c r="X198" i="19"/>
  <c r="X199" i="19"/>
  <c r="X200" i="19"/>
  <c r="X201" i="19"/>
  <c r="X202" i="19"/>
  <c r="X203" i="19"/>
  <c r="X204" i="19"/>
  <c r="X205" i="19"/>
  <c r="X5" i="19"/>
  <c r="X3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5" i="19"/>
  <c r="L3" i="19"/>
  <c r="O6" i="23" l="1"/>
  <c r="N7" i="23"/>
  <c r="O7" i="23"/>
  <c r="N8" i="23"/>
  <c r="O8" i="23"/>
  <c r="N9" i="23"/>
  <c r="O9" i="23"/>
  <c r="N10" i="23"/>
  <c r="O10" i="23"/>
  <c r="N11" i="23"/>
  <c r="O11" i="23"/>
  <c r="N12" i="23"/>
  <c r="O12" i="23"/>
  <c r="N13" i="23"/>
  <c r="O13" i="23"/>
  <c r="N14" i="23"/>
  <c r="O14" i="23"/>
  <c r="N15" i="23"/>
  <c r="O15" i="23"/>
  <c r="N16" i="23"/>
  <c r="O16" i="23"/>
  <c r="N17" i="23"/>
  <c r="O17" i="23"/>
  <c r="N18" i="23"/>
  <c r="O18" i="23"/>
  <c r="N19" i="23"/>
  <c r="O19" i="23"/>
  <c r="N20" i="23"/>
  <c r="O20" i="23"/>
  <c r="N21" i="23"/>
  <c r="O21" i="23"/>
  <c r="N22" i="23"/>
  <c r="O22" i="23"/>
  <c r="N23" i="23"/>
  <c r="O23" i="23"/>
  <c r="N24" i="23"/>
  <c r="O24" i="23"/>
  <c r="N25" i="23"/>
  <c r="O25" i="23"/>
  <c r="O30" i="23"/>
  <c r="N31" i="23"/>
  <c r="O31" i="23"/>
  <c r="N32" i="23"/>
  <c r="O32" i="23"/>
  <c r="N33" i="23"/>
  <c r="O33" i="23"/>
  <c r="N34" i="23"/>
  <c r="O34" i="23"/>
  <c r="N35" i="23"/>
  <c r="O35" i="23"/>
  <c r="N36" i="23"/>
  <c r="O36" i="23"/>
  <c r="N37" i="23"/>
  <c r="O37" i="23"/>
  <c r="N38" i="23"/>
  <c r="O38" i="23"/>
  <c r="N39" i="23"/>
  <c r="O39" i="23"/>
  <c r="N40" i="23"/>
  <c r="O40" i="23"/>
  <c r="N41" i="23"/>
  <c r="O41" i="23"/>
  <c r="N42" i="23"/>
  <c r="O42" i="23"/>
  <c r="N43" i="23"/>
  <c r="O43" i="23"/>
  <c r="N44" i="23"/>
  <c r="O44" i="23"/>
  <c r="N45" i="23"/>
  <c r="O45" i="23"/>
  <c r="N46" i="23"/>
  <c r="O46" i="23"/>
  <c r="N47" i="23"/>
  <c r="O47" i="23"/>
  <c r="N48" i="23"/>
  <c r="O48" i="23"/>
  <c r="N49" i="23"/>
  <c r="O49" i="23"/>
  <c r="O54" i="23"/>
  <c r="N55" i="23"/>
  <c r="O55" i="23"/>
  <c r="N56" i="23"/>
  <c r="O56" i="23"/>
  <c r="N57" i="23"/>
  <c r="O57" i="23"/>
  <c r="N58" i="23"/>
  <c r="O58" i="23"/>
  <c r="N59" i="23"/>
  <c r="O59" i="23"/>
  <c r="N60" i="23"/>
  <c r="O60" i="23"/>
  <c r="N61" i="23"/>
  <c r="O61" i="23"/>
  <c r="N62" i="23"/>
  <c r="O62" i="23"/>
  <c r="N63" i="23"/>
  <c r="O63" i="23"/>
  <c r="N64" i="23"/>
  <c r="O64" i="23"/>
  <c r="N65" i="23"/>
  <c r="O65" i="23"/>
  <c r="N66" i="23"/>
  <c r="O66" i="23"/>
  <c r="N67" i="23"/>
  <c r="O67" i="23"/>
  <c r="N68" i="23"/>
  <c r="O68" i="23"/>
  <c r="N69" i="23"/>
  <c r="O69" i="23"/>
  <c r="N70" i="23"/>
  <c r="O70" i="23"/>
  <c r="N71" i="23"/>
  <c r="O71" i="23"/>
  <c r="N72" i="23"/>
  <c r="O72" i="23"/>
  <c r="N73" i="23"/>
  <c r="O73" i="23"/>
  <c r="O78" i="23"/>
  <c r="N79" i="23"/>
  <c r="O79" i="23"/>
  <c r="N80" i="23"/>
  <c r="O80" i="23"/>
  <c r="N81" i="23"/>
  <c r="O81" i="23"/>
  <c r="N82" i="23"/>
  <c r="O82" i="23"/>
  <c r="N83" i="23"/>
  <c r="O83" i="23"/>
  <c r="N84" i="23"/>
  <c r="O84" i="23"/>
  <c r="N85" i="23"/>
  <c r="O85" i="23"/>
  <c r="N86" i="23"/>
  <c r="O86" i="23"/>
  <c r="N87" i="23"/>
  <c r="O87" i="23"/>
  <c r="N88" i="23"/>
  <c r="O88" i="23"/>
  <c r="N89" i="23"/>
  <c r="O89" i="23"/>
  <c r="N90" i="23"/>
  <c r="O90" i="23"/>
  <c r="N91" i="23"/>
  <c r="O91" i="23"/>
  <c r="N92" i="23"/>
  <c r="O92" i="23"/>
  <c r="N93" i="23"/>
  <c r="O93" i="23"/>
  <c r="N94" i="23"/>
  <c r="O94" i="23"/>
  <c r="N95" i="23"/>
  <c r="O95" i="23"/>
  <c r="N96" i="23"/>
  <c r="O96" i="23"/>
  <c r="N97" i="23"/>
  <c r="O97" i="23"/>
  <c r="O102" i="23"/>
  <c r="N103" i="23"/>
  <c r="O103" i="23"/>
  <c r="N104" i="23"/>
  <c r="O104" i="23"/>
  <c r="N105" i="23"/>
  <c r="O105" i="23"/>
  <c r="N106" i="23"/>
  <c r="O106" i="23"/>
  <c r="N107" i="23"/>
  <c r="O107" i="23"/>
  <c r="N108" i="23"/>
  <c r="O108" i="23"/>
  <c r="N109" i="23"/>
  <c r="O109" i="23"/>
  <c r="N110" i="23"/>
  <c r="O110" i="23"/>
  <c r="N111" i="23"/>
  <c r="O111" i="23"/>
  <c r="N112" i="23"/>
  <c r="O112" i="23"/>
  <c r="N113" i="23"/>
  <c r="O113" i="23"/>
  <c r="N114" i="23"/>
  <c r="O114" i="23"/>
  <c r="N115" i="23"/>
  <c r="O115" i="23"/>
  <c r="N116" i="23"/>
  <c r="O116" i="23"/>
  <c r="N117" i="23"/>
  <c r="O117" i="23"/>
  <c r="N118" i="23"/>
  <c r="O118" i="23"/>
  <c r="N119" i="23"/>
  <c r="O119" i="23"/>
  <c r="N120" i="23"/>
  <c r="O120" i="23"/>
  <c r="N121" i="23"/>
  <c r="O121" i="23"/>
  <c r="O126" i="23"/>
  <c r="N127" i="23"/>
  <c r="O127" i="23"/>
  <c r="N128" i="23"/>
  <c r="O128" i="23"/>
  <c r="N129" i="23"/>
  <c r="O129" i="23"/>
  <c r="N130" i="23"/>
  <c r="O130" i="23"/>
  <c r="N131" i="23"/>
  <c r="O131" i="23"/>
  <c r="N132" i="23"/>
  <c r="O132" i="23"/>
  <c r="N133" i="23"/>
  <c r="O133" i="23"/>
  <c r="N134" i="23"/>
  <c r="O134" i="23"/>
  <c r="N135" i="23"/>
  <c r="O135" i="23"/>
  <c r="N136" i="23"/>
  <c r="O136" i="23"/>
  <c r="N137" i="23"/>
  <c r="O137" i="23"/>
  <c r="N138" i="23"/>
  <c r="O138" i="23"/>
  <c r="N139" i="23"/>
  <c r="O139" i="23"/>
  <c r="N140" i="23"/>
  <c r="O140" i="23"/>
  <c r="N141" i="23"/>
  <c r="O141" i="23"/>
  <c r="N142" i="23"/>
  <c r="O142" i="23"/>
  <c r="N143" i="23"/>
  <c r="O143" i="23"/>
  <c r="N144" i="23"/>
  <c r="O144" i="23"/>
  <c r="N145" i="23"/>
  <c r="O145" i="23"/>
  <c r="O150" i="23"/>
  <c r="N151" i="23"/>
  <c r="O151" i="23"/>
  <c r="N152" i="23"/>
  <c r="O152" i="23"/>
  <c r="N153" i="23"/>
  <c r="O153" i="23"/>
  <c r="N154" i="23"/>
  <c r="O154" i="23"/>
  <c r="N155" i="23"/>
  <c r="O155" i="23"/>
  <c r="N156" i="23"/>
  <c r="O156" i="23"/>
  <c r="N157" i="23"/>
  <c r="O157" i="23"/>
  <c r="N158" i="23"/>
  <c r="O158" i="23"/>
  <c r="N159" i="23"/>
  <c r="O159" i="23"/>
  <c r="N160" i="23"/>
  <c r="O160" i="23"/>
  <c r="N161" i="23"/>
  <c r="O161" i="23"/>
  <c r="N162" i="23"/>
  <c r="O162" i="23"/>
  <c r="N163" i="23"/>
  <c r="O163" i="23"/>
  <c r="N164" i="23"/>
  <c r="O164" i="23"/>
  <c r="N165" i="23"/>
  <c r="O165" i="23"/>
  <c r="N166" i="23"/>
  <c r="O166" i="23"/>
  <c r="N167" i="23"/>
  <c r="O167" i="23"/>
  <c r="N168" i="23"/>
  <c r="O168" i="23"/>
  <c r="N169" i="23"/>
  <c r="O169" i="23"/>
  <c r="O174" i="23"/>
  <c r="N175" i="23"/>
  <c r="O175" i="23"/>
  <c r="N176" i="23"/>
  <c r="O176" i="23"/>
  <c r="N177" i="23"/>
  <c r="O177" i="23"/>
  <c r="N178" i="23"/>
  <c r="O178" i="23"/>
  <c r="N179" i="23"/>
  <c r="O179" i="23"/>
  <c r="N180" i="23"/>
  <c r="O180" i="23"/>
  <c r="N181" i="23"/>
  <c r="O181" i="23"/>
  <c r="N182" i="23"/>
  <c r="O182" i="23"/>
  <c r="N183" i="23"/>
  <c r="O183" i="23"/>
  <c r="N184" i="23"/>
  <c r="O184" i="23"/>
  <c r="N185" i="23"/>
  <c r="O185" i="23"/>
  <c r="N186" i="23"/>
  <c r="O186" i="23"/>
  <c r="N187" i="23"/>
  <c r="O187" i="23"/>
  <c r="N188" i="23"/>
  <c r="O188" i="23"/>
  <c r="N189" i="23"/>
  <c r="O189" i="23"/>
  <c r="N190" i="23"/>
  <c r="O190" i="23"/>
  <c r="N191" i="23"/>
  <c r="O191" i="23"/>
  <c r="N192" i="23"/>
  <c r="O192" i="23"/>
  <c r="N193" i="23"/>
  <c r="O193" i="23"/>
  <c r="O198" i="23"/>
  <c r="N199" i="23"/>
  <c r="O199" i="23"/>
  <c r="N200" i="23"/>
  <c r="O200" i="23"/>
  <c r="N201" i="23"/>
  <c r="O201" i="23"/>
  <c r="N202" i="23"/>
  <c r="O202" i="23"/>
  <c r="N203" i="23"/>
  <c r="O203" i="23"/>
  <c r="N204" i="23"/>
  <c r="O204" i="23"/>
  <c r="N205" i="23"/>
  <c r="O205" i="23"/>
  <c r="N206" i="23"/>
  <c r="O206" i="23"/>
  <c r="N207" i="23"/>
  <c r="O207" i="23"/>
  <c r="N208" i="23"/>
  <c r="O208" i="23"/>
  <c r="N209" i="23"/>
  <c r="O209" i="23"/>
  <c r="N210" i="23"/>
  <c r="O210" i="23"/>
  <c r="N211" i="23"/>
  <c r="O211" i="23"/>
  <c r="N212" i="23"/>
  <c r="O212" i="23"/>
  <c r="N213" i="23"/>
  <c r="O213" i="23"/>
  <c r="N214" i="23"/>
  <c r="O214" i="23"/>
  <c r="N215" i="23"/>
  <c r="O215" i="23"/>
  <c r="N216" i="23"/>
  <c r="O216" i="23"/>
  <c r="N217" i="23"/>
  <c r="O217" i="23"/>
  <c r="O222" i="23"/>
  <c r="N223" i="23"/>
  <c r="O223" i="23"/>
  <c r="N224" i="23"/>
  <c r="O224" i="23"/>
  <c r="N225" i="23"/>
  <c r="O225" i="23"/>
  <c r="N226" i="23"/>
  <c r="O226" i="23"/>
  <c r="N227" i="23"/>
  <c r="O227" i="23"/>
  <c r="N228" i="23"/>
  <c r="O228" i="23"/>
  <c r="N229" i="23"/>
  <c r="O229" i="23"/>
  <c r="N230" i="23"/>
  <c r="O230" i="23"/>
  <c r="N231" i="23"/>
  <c r="O231" i="23"/>
  <c r="N232" i="23"/>
  <c r="O232" i="23"/>
  <c r="N233" i="23"/>
  <c r="O233" i="23"/>
  <c r="N234" i="23"/>
  <c r="O234" i="23"/>
  <c r="N235" i="23"/>
  <c r="O235" i="23"/>
  <c r="N236" i="23"/>
  <c r="O236" i="23"/>
  <c r="N237" i="23"/>
  <c r="O237" i="23"/>
  <c r="N238" i="23"/>
  <c r="O238" i="23"/>
  <c r="N239" i="23"/>
  <c r="O239" i="23"/>
  <c r="N240" i="23"/>
  <c r="O240" i="23"/>
  <c r="N241" i="23"/>
  <c r="O241" i="23"/>
  <c r="O246" i="23"/>
  <c r="N247" i="23"/>
  <c r="O247" i="23"/>
  <c r="N248" i="23"/>
  <c r="O248" i="23"/>
  <c r="N249" i="23"/>
  <c r="O249" i="23"/>
  <c r="N250" i="23"/>
  <c r="O250" i="23"/>
  <c r="N251" i="23"/>
  <c r="O251" i="23"/>
  <c r="N252" i="23"/>
  <c r="O252" i="23"/>
  <c r="N253" i="23"/>
  <c r="O253" i="23"/>
  <c r="N254" i="23"/>
  <c r="O254" i="23"/>
  <c r="N255" i="23"/>
  <c r="O255" i="23"/>
  <c r="N256" i="23"/>
  <c r="O256" i="23"/>
  <c r="N257" i="23"/>
  <c r="O257" i="23"/>
  <c r="N258" i="23"/>
  <c r="O258" i="23"/>
  <c r="N259" i="23"/>
  <c r="O259" i="23"/>
  <c r="N260" i="23"/>
  <c r="O260" i="23"/>
  <c r="N261" i="23"/>
  <c r="O261" i="23"/>
  <c r="N262" i="23"/>
  <c r="O262" i="23"/>
  <c r="N263" i="23"/>
  <c r="O263" i="23"/>
  <c r="N264" i="23"/>
  <c r="O264" i="23"/>
  <c r="N265" i="23"/>
  <c r="O265" i="23"/>
  <c r="O270" i="23"/>
  <c r="N271" i="23"/>
  <c r="O271" i="23"/>
  <c r="N272" i="23"/>
  <c r="O272" i="23"/>
  <c r="N273" i="23"/>
  <c r="O273" i="23"/>
  <c r="N274" i="23"/>
  <c r="O274" i="23"/>
  <c r="N275" i="23"/>
  <c r="O275" i="23"/>
  <c r="N276" i="23"/>
  <c r="O276" i="23"/>
  <c r="N277" i="23"/>
  <c r="O277" i="23"/>
  <c r="N278" i="23"/>
  <c r="O278" i="23"/>
  <c r="N279" i="23"/>
  <c r="O279" i="23"/>
  <c r="N280" i="23"/>
  <c r="O280" i="23"/>
  <c r="N281" i="23"/>
  <c r="O281" i="23"/>
  <c r="N282" i="23"/>
  <c r="O282" i="23"/>
  <c r="N283" i="23"/>
  <c r="O283" i="23"/>
  <c r="N284" i="23"/>
  <c r="O284" i="23"/>
  <c r="N285" i="23"/>
  <c r="O285" i="23"/>
  <c r="N286" i="23"/>
  <c r="O286" i="23"/>
  <c r="N287" i="23"/>
  <c r="O287" i="23"/>
  <c r="N288" i="23"/>
  <c r="O288" i="23"/>
  <c r="N289" i="23"/>
  <c r="O289" i="23"/>
  <c r="O294" i="23"/>
  <c r="N295" i="23"/>
  <c r="O295" i="23"/>
  <c r="N296" i="23"/>
  <c r="O296" i="23"/>
  <c r="N297" i="23"/>
  <c r="O297" i="23"/>
  <c r="N298" i="23"/>
  <c r="O298" i="23"/>
  <c r="N299" i="23"/>
  <c r="O299" i="23"/>
  <c r="N300" i="23"/>
  <c r="O300" i="23"/>
  <c r="N301" i="23"/>
  <c r="O301" i="23"/>
  <c r="N302" i="23"/>
  <c r="O302" i="23"/>
  <c r="N303" i="23"/>
  <c r="O303" i="23"/>
  <c r="N304" i="23"/>
  <c r="O304" i="23"/>
  <c r="N305" i="23"/>
  <c r="O305" i="23"/>
  <c r="N306" i="23"/>
  <c r="O306" i="23"/>
  <c r="N307" i="23"/>
  <c r="O307" i="23"/>
  <c r="N308" i="23"/>
  <c r="O308" i="23"/>
  <c r="N309" i="23"/>
  <c r="O309" i="23"/>
  <c r="N310" i="23"/>
  <c r="O310" i="23"/>
  <c r="N311" i="23"/>
  <c r="O311" i="23"/>
  <c r="N312" i="23"/>
  <c r="O312" i="23"/>
  <c r="N313" i="23"/>
  <c r="O313" i="23"/>
  <c r="O318" i="23"/>
  <c r="N319" i="23"/>
  <c r="O319" i="23"/>
  <c r="N320" i="23"/>
  <c r="O320" i="23"/>
  <c r="N321" i="23"/>
  <c r="O321" i="23"/>
  <c r="N322" i="23"/>
  <c r="O322" i="23"/>
  <c r="N323" i="23"/>
  <c r="O323" i="23"/>
  <c r="N324" i="23"/>
  <c r="O324" i="23"/>
  <c r="N325" i="23"/>
  <c r="O325" i="23"/>
  <c r="N326" i="23"/>
  <c r="O326" i="23"/>
  <c r="N327" i="23"/>
  <c r="O327" i="23"/>
  <c r="N328" i="23"/>
  <c r="O328" i="23"/>
  <c r="N329" i="23"/>
  <c r="O329" i="23"/>
  <c r="N330" i="23"/>
  <c r="O330" i="23"/>
  <c r="N331" i="23"/>
  <c r="O331" i="23"/>
  <c r="N332" i="23"/>
  <c r="O332" i="23"/>
  <c r="N333" i="23"/>
  <c r="O333" i="23"/>
  <c r="N334" i="23"/>
  <c r="O334" i="23"/>
  <c r="N335" i="23"/>
  <c r="O335" i="23"/>
  <c r="N336" i="23"/>
  <c r="O336" i="23"/>
  <c r="N337" i="23"/>
  <c r="O337" i="23"/>
  <c r="O342" i="23"/>
  <c r="N343" i="23"/>
  <c r="O343" i="23"/>
  <c r="N344" i="23"/>
  <c r="O344" i="23"/>
  <c r="N345" i="23"/>
  <c r="O345" i="23"/>
  <c r="N346" i="23"/>
  <c r="O346" i="23"/>
  <c r="N347" i="23"/>
  <c r="O347" i="23"/>
  <c r="N348" i="23"/>
  <c r="O348" i="23"/>
  <c r="N349" i="23"/>
  <c r="O349" i="23"/>
  <c r="N350" i="23"/>
  <c r="O350" i="23"/>
  <c r="N351" i="23"/>
  <c r="O351" i="23"/>
  <c r="N352" i="23"/>
  <c r="O352" i="23"/>
  <c r="N353" i="23"/>
  <c r="O353" i="23"/>
  <c r="N354" i="23"/>
  <c r="O354" i="23"/>
  <c r="N355" i="23"/>
  <c r="O355" i="23"/>
  <c r="N356" i="23"/>
  <c r="O356" i="23"/>
  <c r="N357" i="23"/>
  <c r="O357" i="23"/>
  <c r="N358" i="23"/>
  <c r="O358" i="23"/>
  <c r="N359" i="23"/>
  <c r="O359" i="23"/>
  <c r="N360" i="23"/>
  <c r="O360" i="23"/>
  <c r="N361" i="23"/>
  <c r="O361" i="23"/>
  <c r="O366" i="23"/>
  <c r="N367" i="23"/>
  <c r="O367" i="23"/>
  <c r="N368" i="23"/>
  <c r="O368" i="23"/>
  <c r="N369" i="23"/>
  <c r="O369" i="23"/>
  <c r="N370" i="23"/>
  <c r="O370" i="23"/>
  <c r="N371" i="23"/>
  <c r="O371" i="23"/>
  <c r="N372" i="23"/>
  <c r="O372" i="23"/>
  <c r="N373" i="23"/>
  <c r="O373" i="23"/>
  <c r="N374" i="23"/>
  <c r="O374" i="23"/>
  <c r="N375" i="23"/>
  <c r="O375" i="23"/>
  <c r="N376" i="23"/>
  <c r="O376" i="23"/>
  <c r="N377" i="23"/>
  <c r="O377" i="23"/>
  <c r="N378" i="23"/>
  <c r="O378" i="23"/>
  <c r="N379" i="23"/>
  <c r="O379" i="23"/>
  <c r="N380" i="23"/>
  <c r="O380" i="23"/>
  <c r="N381" i="23"/>
  <c r="O381" i="23"/>
  <c r="N382" i="23"/>
  <c r="O382" i="23"/>
  <c r="N383" i="23"/>
  <c r="O383" i="23"/>
  <c r="N384" i="23"/>
  <c r="O384" i="23"/>
  <c r="N385" i="23"/>
  <c r="O385" i="23"/>
  <c r="O390" i="23"/>
  <c r="N391" i="23"/>
  <c r="O391" i="23"/>
  <c r="N392" i="23"/>
  <c r="O392" i="23"/>
  <c r="N393" i="23"/>
  <c r="O393" i="23"/>
  <c r="N394" i="23"/>
  <c r="O394" i="23"/>
  <c r="N395" i="23"/>
  <c r="O395" i="23"/>
  <c r="N396" i="23"/>
  <c r="O396" i="23"/>
  <c r="N397" i="23"/>
  <c r="O397" i="23"/>
  <c r="N398" i="23"/>
  <c r="O398" i="23"/>
  <c r="N399" i="23"/>
  <c r="O399" i="23"/>
  <c r="N400" i="23"/>
  <c r="O400" i="23"/>
  <c r="N401" i="23"/>
  <c r="O401" i="23"/>
  <c r="N402" i="23"/>
  <c r="O402" i="23"/>
  <c r="N403" i="23"/>
  <c r="O403" i="23"/>
  <c r="N404" i="23"/>
  <c r="O404" i="23"/>
  <c r="N405" i="23"/>
  <c r="O405" i="23"/>
  <c r="N406" i="23"/>
  <c r="O406" i="23"/>
  <c r="N407" i="23"/>
  <c r="O407" i="23"/>
  <c r="N408" i="23"/>
  <c r="O408" i="23"/>
  <c r="N409" i="23"/>
  <c r="O409" i="23"/>
  <c r="O414" i="23"/>
  <c r="N415" i="23"/>
  <c r="O415" i="23"/>
  <c r="N416" i="23"/>
  <c r="O416" i="23"/>
  <c r="N417" i="23"/>
  <c r="O417" i="23"/>
  <c r="N418" i="23"/>
  <c r="O418" i="23"/>
  <c r="N419" i="23"/>
  <c r="O419" i="23"/>
  <c r="N420" i="23"/>
  <c r="O420" i="23"/>
  <c r="N421" i="23"/>
  <c r="O421" i="23"/>
  <c r="N422" i="23"/>
  <c r="O422" i="23"/>
  <c r="N423" i="23"/>
  <c r="O423" i="23"/>
  <c r="N424" i="23"/>
  <c r="O424" i="23"/>
  <c r="N425" i="23"/>
  <c r="O425" i="23"/>
  <c r="N426" i="23"/>
  <c r="O426" i="23"/>
  <c r="N427" i="23"/>
  <c r="O427" i="23"/>
  <c r="N428" i="23"/>
  <c r="O428" i="23"/>
  <c r="N429" i="23"/>
  <c r="O429" i="23"/>
  <c r="N430" i="23"/>
  <c r="O430" i="23"/>
  <c r="N431" i="23"/>
  <c r="O431" i="23"/>
  <c r="N432" i="23"/>
  <c r="O432" i="23"/>
  <c r="N433" i="23"/>
  <c r="O433" i="23"/>
  <c r="O438" i="23"/>
  <c r="N439" i="23"/>
  <c r="O439" i="23"/>
  <c r="N440" i="23"/>
  <c r="O440" i="23"/>
  <c r="N441" i="23"/>
  <c r="O441" i="23"/>
  <c r="N442" i="23"/>
  <c r="O442" i="23"/>
  <c r="N443" i="23"/>
  <c r="O443" i="23"/>
  <c r="N444" i="23"/>
  <c r="O444" i="23"/>
  <c r="N445" i="23"/>
  <c r="O445" i="23"/>
  <c r="N446" i="23"/>
  <c r="O446" i="23"/>
  <c r="N447" i="23"/>
  <c r="O447" i="23"/>
  <c r="N448" i="23"/>
  <c r="O448" i="23"/>
  <c r="N449" i="23"/>
  <c r="O449" i="23"/>
  <c r="N450" i="23"/>
  <c r="O450" i="23"/>
  <c r="N451" i="23"/>
  <c r="O451" i="23"/>
  <c r="N452" i="23"/>
  <c r="O452" i="23"/>
  <c r="N453" i="23"/>
  <c r="O453" i="23"/>
  <c r="N454" i="23"/>
  <c r="O454" i="23"/>
  <c r="N455" i="23"/>
  <c r="O455" i="23"/>
  <c r="N456" i="23"/>
  <c r="O456" i="23"/>
  <c r="N457" i="23"/>
  <c r="O457" i="23"/>
  <c r="O462" i="23"/>
  <c r="N463" i="23"/>
  <c r="O463" i="23"/>
  <c r="N464" i="23"/>
  <c r="O464" i="23"/>
  <c r="N465" i="23"/>
  <c r="O465" i="23"/>
  <c r="N466" i="23"/>
  <c r="O466" i="23"/>
  <c r="N467" i="23"/>
  <c r="O467" i="23"/>
  <c r="N468" i="23"/>
  <c r="O468" i="23"/>
  <c r="N469" i="23"/>
  <c r="O469" i="23"/>
  <c r="N470" i="23"/>
  <c r="O470" i="23"/>
  <c r="N471" i="23"/>
  <c r="O471" i="23"/>
  <c r="N472" i="23"/>
  <c r="O472" i="23"/>
  <c r="N473" i="23"/>
  <c r="O473" i="23"/>
  <c r="N474" i="23"/>
  <c r="O474" i="23"/>
  <c r="N475" i="23"/>
  <c r="O475" i="23"/>
  <c r="N476" i="23"/>
  <c r="O476" i="23"/>
  <c r="N477" i="23"/>
  <c r="O477" i="23"/>
  <c r="N478" i="23"/>
  <c r="O478" i="23"/>
  <c r="N479" i="23"/>
  <c r="O479" i="23"/>
  <c r="N480" i="23"/>
  <c r="O480" i="23"/>
  <c r="N481" i="23"/>
  <c r="O481" i="23"/>
  <c r="O486" i="23"/>
  <c r="N487" i="23"/>
  <c r="O487" i="23"/>
  <c r="N488" i="23"/>
  <c r="O488" i="23"/>
  <c r="N489" i="23"/>
  <c r="O489" i="23"/>
  <c r="N490" i="23"/>
  <c r="O490" i="23"/>
  <c r="N491" i="23"/>
  <c r="O491" i="23"/>
  <c r="N492" i="23"/>
  <c r="O492" i="23"/>
  <c r="N493" i="23"/>
  <c r="O493" i="23"/>
  <c r="N494" i="23"/>
  <c r="O494" i="23"/>
  <c r="N495" i="23"/>
  <c r="O495" i="23"/>
  <c r="N496" i="23"/>
  <c r="O496" i="23"/>
  <c r="N497" i="23"/>
  <c r="O497" i="23"/>
  <c r="N498" i="23"/>
  <c r="O498" i="23"/>
  <c r="N499" i="23"/>
  <c r="O499" i="23"/>
  <c r="N500" i="23"/>
  <c r="O500" i="23"/>
  <c r="N501" i="23"/>
  <c r="O501" i="23"/>
  <c r="N502" i="23"/>
  <c r="O502" i="23"/>
  <c r="N503" i="23"/>
  <c r="O503" i="23"/>
  <c r="N504" i="23"/>
  <c r="O504" i="23"/>
  <c r="N505" i="23"/>
  <c r="O505" i="23"/>
  <c r="O510" i="23"/>
  <c r="N511" i="23"/>
  <c r="O511" i="23"/>
  <c r="N512" i="23"/>
  <c r="O512" i="23"/>
  <c r="N513" i="23"/>
  <c r="O513" i="23"/>
  <c r="N514" i="23"/>
  <c r="O514" i="23"/>
  <c r="N515" i="23"/>
  <c r="O515" i="23"/>
  <c r="N516" i="23"/>
  <c r="O516" i="23"/>
  <c r="N517" i="23"/>
  <c r="O517" i="23"/>
  <c r="N518" i="23"/>
  <c r="O518" i="23"/>
  <c r="N519" i="23"/>
  <c r="O519" i="23"/>
  <c r="N520" i="23"/>
  <c r="O520" i="23"/>
  <c r="N521" i="23"/>
  <c r="O521" i="23"/>
  <c r="N522" i="23"/>
  <c r="O522" i="23"/>
  <c r="N523" i="23"/>
  <c r="O523" i="23"/>
  <c r="N524" i="23"/>
  <c r="O524" i="23"/>
  <c r="N525" i="23"/>
  <c r="O525" i="23"/>
  <c r="N526" i="23"/>
  <c r="O526" i="23"/>
  <c r="N527" i="23"/>
  <c r="O527" i="23"/>
  <c r="N528" i="23"/>
  <c r="O528" i="23"/>
  <c r="N529" i="23"/>
  <c r="O529" i="23"/>
  <c r="O534" i="23"/>
  <c r="N535" i="23"/>
  <c r="O535" i="23"/>
  <c r="N536" i="23"/>
  <c r="O536" i="23"/>
  <c r="N537" i="23"/>
  <c r="O537" i="23"/>
  <c r="N538" i="23"/>
  <c r="O538" i="23"/>
  <c r="N539" i="23"/>
  <c r="O539" i="23"/>
  <c r="N540" i="23"/>
  <c r="O540" i="23"/>
  <c r="N541" i="23"/>
  <c r="O541" i="23"/>
  <c r="N542" i="23"/>
  <c r="O542" i="23"/>
  <c r="N543" i="23"/>
  <c r="O543" i="23"/>
  <c r="N544" i="23"/>
  <c r="O544" i="23"/>
  <c r="N545" i="23"/>
  <c r="O545" i="23"/>
  <c r="N546" i="23"/>
  <c r="O546" i="23"/>
  <c r="N547" i="23"/>
  <c r="O547" i="23"/>
  <c r="N548" i="23"/>
  <c r="O548" i="23"/>
  <c r="N549" i="23"/>
  <c r="O549" i="23"/>
  <c r="N550" i="23"/>
  <c r="O550" i="23"/>
  <c r="N551" i="23"/>
  <c r="O551" i="23"/>
  <c r="N552" i="23"/>
  <c r="O552" i="23"/>
  <c r="N553" i="23"/>
  <c r="O553" i="23"/>
  <c r="O558" i="23"/>
  <c r="N559" i="23"/>
  <c r="O559" i="23"/>
  <c r="N560" i="23"/>
  <c r="O560" i="23"/>
  <c r="N561" i="23"/>
  <c r="O561" i="23"/>
  <c r="N562" i="23"/>
  <c r="O562" i="23"/>
  <c r="N563" i="23"/>
  <c r="O563" i="23"/>
  <c r="N564" i="23"/>
  <c r="O564" i="23"/>
  <c r="N565" i="23"/>
  <c r="O565" i="23"/>
  <c r="N566" i="23"/>
  <c r="O566" i="23"/>
  <c r="N567" i="23"/>
  <c r="O567" i="23"/>
  <c r="N568" i="23"/>
  <c r="O568" i="23"/>
  <c r="N569" i="23"/>
  <c r="O569" i="23"/>
  <c r="N570" i="23"/>
  <c r="O570" i="23"/>
  <c r="N571" i="23"/>
  <c r="O571" i="23"/>
  <c r="N572" i="23"/>
  <c r="O572" i="23"/>
  <c r="N573" i="23"/>
  <c r="O573" i="23"/>
  <c r="N574" i="23"/>
  <c r="O574" i="23"/>
  <c r="N575" i="23"/>
  <c r="O575" i="23"/>
  <c r="N576" i="23"/>
  <c r="O576" i="23"/>
  <c r="N577" i="23"/>
  <c r="O577" i="23"/>
  <c r="P487" i="23" l="1"/>
  <c r="P7" i="23"/>
  <c r="P415" i="23"/>
  <c r="P223" i="23"/>
  <c r="P439" i="23"/>
  <c r="P247" i="23"/>
  <c r="P463" i="23"/>
  <c r="P271" i="23"/>
  <c r="P79" i="23"/>
  <c r="P295" i="23"/>
  <c r="P103" i="23"/>
  <c r="P511" i="23"/>
  <c r="P319" i="23"/>
  <c r="P127" i="23"/>
  <c r="P535" i="23"/>
  <c r="P343" i="23"/>
  <c r="P151" i="23"/>
  <c r="P559" i="23"/>
  <c r="P367" i="23"/>
  <c r="P175" i="23"/>
  <c r="P391" i="23"/>
  <c r="P199" i="23"/>
  <c r="P31" i="23"/>
  <c r="P55" i="23"/>
  <c r="AA3" i="26"/>
  <c r="U3" i="26"/>
  <c r="V3" i="26"/>
  <c r="W3" i="26"/>
  <c r="X3" i="26"/>
  <c r="Y3" i="26"/>
  <c r="Z3" i="26"/>
  <c r="J3" i="26"/>
  <c r="AE55" i="25"/>
  <c r="AE54" i="25"/>
  <c r="AE53" i="25"/>
  <c r="AE52" i="25"/>
  <c r="AE51" i="25"/>
  <c r="AE50" i="25"/>
  <c r="AE49" i="25"/>
  <c r="AE48" i="25"/>
  <c r="AE47" i="25"/>
  <c r="AE46" i="25"/>
  <c r="AE45" i="25"/>
  <c r="AE44" i="25"/>
  <c r="AE43" i="25"/>
  <c r="AE42" i="25"/>
  <c r="AE41" i="25"/>
  <c r="AE40" i="25"/>
  <c r="AE39" i="25"/>
  <c r="AE38" i="25"/>
  <c r="AE37" i="25"/>
  <c r="AE36" i="25"/>
  <c r="AE35" i="25"/>
  <c r="AE34" i="25"/>
  <c r="AE33" i="25"/>
  <c r="AE32" i="25"/>
  <c r="AE31" i="25"/>
  <c r="AE30" i="25"/>
  <c r="AE29" i="25"/>
  <c r="AE28" i="25"/>
  <c r="AE27" i="25"/>
  <c r="AE26" i="25"/>
  <c r="AE25" i="25"/>
  <c r="AE24" i="25"/>
  <c r="AE23" i="25"/>
  <c r="AE22" i="25"/>
  <c r="AE21" i="25"/>
  <c r="AE20" i="25"/>
  <c r="AE19" i="25"/>
  <c r="AE18" i="25"/>
  <c r="AE17" i="25"/>
  <c r="AE16" i="25"/>
  <c r="AE15" i="25"/>
  <c r="AE14" i="25"/>
  <c r="AE13" i="25"/>
  <c r="AE12" i="25"/>
  <c r="AE11" i="25"/>
  <c r="AE10" i="25"/>
  <c r="AE9" i="25"/>
  <c r="AE8" i="25"/>
  <c r="AE7" i="25"/>
  <c r="AE6" i="25"/>
  <c r="AE5" i="25"/>
  <c r="AE3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" i="25"/>
  <c r="L3" i="25"/>
  <c r="AZ103" i="7"/>
  <c r="AY103" i="7"/>
  <c r="AX103" i="7"/>
  <c r="AZ102" i="7"/>
  <c r="AY102" i="7"/>
  <c r="AX102" i="7"/>
  <c r="AZ101" i="7"/>
  <c r="AY101" i="7"/>
  <c r="AX101" i="7"/>
  <c r="AZ100" i="7"/>
  <c r="AY100" i="7"/>
  <c r="AX100" i="7"/>
  <c r="AZ99" i="7"/>
  <c r="AY99" i="7"/>
  <c r="AX99" i="7"/>
  <c r="AZ98" i="7"/>
  <c r="AY98" i="7"/>
  <c r="AX98" i="7"/>
  <c r="AZ97" i="7"/>
  <c r="AY97" i="7"/>
  <c r="AX97" i="7"/>
  <c r="AZ96" i="7"/>
  <c r="AY96" i="7"/>
  <c r="AX96" i="7"/>
  <c r="AZ95" i="7"/>
  <c r="AY95" i="7"/>
  <c r="AX95" i="7"/>
  <c r="AZ94" i="7"/>
  <c r="AY94" i="7"/>
  <c r="AX94" i="7"/>
  <c r="AZ93" i="7"/>
  <c r="AY93" i="7"/>
  <c r="AX93" i="7"/>
  <c r="AZ92" i="7"/>
  <c r="AY92" i="7"/>
  <c r="AX92" i="7"/>
  <c r="AZ91" i="7"/>
  <c r="AY91" i="7"/>
  <c r="AX91" i="7"/>
  <c r="AZ90" i="7"/>
  <c r="AY90" i="7"/>
  <c r="AX90" i="7"/>
  <c r="AZ89" i="7"/>
  <c r="AY89" i="7"/>
  <c r="AX89" i="7"/>
  <c r="AZ88" i="7"/>
  <c r="AY88" i="7"/>
  <c r="AX88" i="7"/>
  <c r="AZ87" i="7"/>
  <c r="AY87" i="7"/>
  <c r="AX87" i="7"/>
  <c r="AZ86" i="7"/>
  <c r="AY86" i="7"/>
  <c r="AX86" i="7"/>
  <c r="AZ85" i="7"/>
  <c r="AY85" i="7"/>
  <c r="AX85" i="7"/>
  <c r="AZ84" i="7"/>
  <c r="AY84" i="7"/>
  <c r="AX84" i="7"/>
  <c r="AZ83" i="7"/>
  <c r="AY83" i="7"/>
  <c r="AX83" i="7"/>
  <c r="AZ82" i="7"/>
  <c r="AY82" i="7"/>
  <c r="AX82" i="7"/>
  <c r="AZ81" i="7"/>
  <c r="AY81" i="7"/>
  <c r="AX81" i="7"/>
  <c r="AZ80" i="7"/>
  <c r="AY80" i="7"/>
  <c r="AX80" i="7"/>
  <c r="AZ79" i="7"/>
  <c r="AY79" i="7"/>
  <c r="AX79" i="7"/>
  <c r="AZ78" i="7"/>
  <c r="AY78" i="7"/>
  <c r="AX78" i="7"/>
  <c r="AZ77" i="7"/>
  <c r="AY77" i="7"/>
  <c r="AX77" i="7"/>
  <c r="AZ76" i="7"/>
  <c r="AY76" i="7"/>
  <c r="AX76" i="7"/>
  <c r="AZ75" i="7"/>
  <c r="AY75" i="7"/>
  <c r="AX75" i="7"/>
  <c r="AZ74" i="7"/>
  <c r="AY74" i="7"/>
  <c r="AX74" i="7"/>
  <c r="AZ73" i="7"/>
  <c r="AY73" i="7"/>
  <c r="AX73" i="7"/>
  <c r="AZ72" i="7"/>
  <c r="AY72" i="7"/>
  <c r="AX72" i="7"/>
  <c r="AZ71" i="7"/>
  <c r="AY71" i="7"/>
  <c r="AX71" i="7"/>
  <c r="AZ70" i="7"/>
  <c r="AY70" i="7"/>
  <c r="AX70" i="7"/>
  <c r="AZ69" i="7"/>
  <c r="AY69" i="7"/>
  <c r="AX69" i="7"/>
  <c r="AZ68" i="7"/>
  <c r="AY68" i="7"/>
  <c r="AX68" i="7"/>
  <c r="AZ67" i="7"/>
  <c r="AY67" i="7"/>
  <c r="AX67" i="7"/>
  <c r="AZ66" i="7"/>
  <c r="AY66" i="7"/>
  <c r="AX66" i="7"/>
  <c r="AZ65" i="7"/>
  <c r="AY65" i="7"/>
  <c r="AX65" i="7"/>
  <c r="AZ64" i="7"/>
  <c r="AY64" i="7"/>
  <c r="AX64" i="7"/>
  <c r="AZ63" i="7"/>
  <c r="AY63" i="7"/>
  <c r="AX63" i="7"/>
  <c r="AZ62" i="7"/>
  <c r="AY62" i="7"/>
  <c r="AX62" i="7"/>
  <c r="AZ61" i="7"/>
  <c r="AY61" i="7"/>
  <c r="AX61" i="7"/>
  <c r="AZ60" i="7"/>
  <c r="AY60" i="7"/>
  <c r="AX60" i="7"/>
  <c r="AZ59" i="7"/>
  <c r="AY59" i="7"/>
  <c r="AX59" i="7"/>
  <c r="AZ58" i="7"/>
  <c r="AY58" i="7"/>
  <c r="AX58" i="7"/>
  <c r="AZ57" i="7"/>
  <c r="AY57" i="7"/>
  <c r="AX57" i="7"/>
  <c r="AZ56" i="7"/>
  <c r="AY56" i="7"/>
  <c r="AX56" i="7"/>
  <c r="AZ55" i="7"/>
  <c r="AY55" i="7"/>
  <c r="AX55" i="7"/>
  <c r="AZ54" i="7"/>
  <c r="AY54" i="7"/>
  <c r="AX54" i="7"/>
  <c r="AZ53" i="7"/>
  <c r="AY53" i="7"/>
  <c r="AX53" i="7"/>
  <c r="AZ52" i="7"/>
  <c r="AY52" i="7"/>
  <c r="AX52" i="7"/>
  <c r="AZ51" i="7"/>
  <c r="AY51" i="7"/>
  <c r="AX51" i="7"/>
  <c r="AZ50" i="7"/>
  <c r="AY50" i="7"/>
  <c r="AX50" i="7"/>
  <c r="AZ49" i="7"/>
  <c r="AY49" i="7"/>
  <c r="AX49" i="7"/>
  <c r="AZ48" i="7"/>
  <c r="AY48" i="7"/>
  <c r="AX48" i="7"/>
  <c r="AZ47" i="7"/>
  <c r="AY47" i="7"/>
  <c r="AX47" i="7"/>
  <c r="AZ46" i="7"/>
  <c r="AY46" i="7"/>
  <c r="AX46" i="7"/>
  <c r="AZ45" i="7"/>
  <c r="AY45" i="7"/>
  <c r="AX45" i="7"/>
  <c r="AZ44" i="7"/>
  <c r="AY44" i="7"/>
  <c r="AX44" i="7"/>
  <c r="AZ43" i="7"/>
  <c r="AY43" i="7"/>
  <c r="AX43" i="7"/>
  <c r="AZ42" i="7"/>
  <c r="AY42" i="7"/>
  <c r="AX42" i="7"/>
  <c r="AZ41" i="7"/>
  <c r="AY41" i="7"/>
  <c r="AX41" i="7"/>
  <c r="AZ40" i="7"/>
  <c r="AY40" i="7"/>
  <c r="AX40" i="7"/>
  <c r="AZ39" i="7"/>
  <c r="AY39" i="7"/>
  <c r="AX39" i="7"/>
  <c r="AZ38" i="7"/>
  <c r="AY38" i="7"/>
  <c r="AX38" i="7"/>
  <c r="AZ37" i="7"/>
  <c r="AY37" i="7"/>
  <c r="AX37" i="7"/>
  <c r="AZ36" i="7"/>
  <c r="AY36" i="7"/>
  <c r="AX36" i="7"/>
  <c r="AZ35" i="7"/>
  <c r="AY35" i="7"/>
  <c r="AX35" i="7"/>
  <c r="AZ34" i="7"/>
  <c r="AY34" i="7"/>
  <c r="AX34" i="7"/>
  <c r="AZ33" i="7"/>
  <c r="AY33" i="7"/>
  <c r="AX33" i="7"/>
  <c r="AZ32" i="7"/>
  <c r="AY32" i="7"/>
  <c r="AX32" i="7"/>
  <c r="AZ31" i="7"/>
  <c r="AY31" i="7"/>
  <c r="AX31" i="7"/>
  <c r="AZ30" i="7"/>
  <c r="AY30" i="7"/>
  <c r="AX30" i="7"/>
  <c r="AZ29" i="7"/>
  <c r="AY29" i="7"/>
  <c r="AX29" i="7"/>
  <c r="AZ28" i="7"/>
  <c r="AY28" i="7"/>
  <c r="AX28" i="7"/>
  <c r="AZ27" i="7"/>
  <c r="AY27" i="7"/>
  <c r="AX27" i="7"/>
  <c r="AZ26" i="7"/>
  <c r="AY26" i="7"/>
  <c r="AX26" i="7"/>
  <c r="AZ25" i="7"/>
  <c r="AY25" i="7"/>
  <c r="AX25" i="7"/>
  <c r="AZ24" i="7"/>
  <c r="AY24" i="7"/>
  <c r="AX24" i="7"/>
  <c r="AZ23" i="7"/>
  <c r="AY23" i="7"/>
  <c r="AX23" i="7"/>
  <c r="AZ22" i="7"/>
  <c r="AY22" i="7"/>
  <c r="AX22" i="7"/>
  <c r="AZ21" i="7"/>
  <c r="AY21" i="7"/>
  <c r="AX21" i="7"/>
  <c r="AZ20" i="7"/>
  <c r="AY20" i="7"/>
  <c r="AX20" i="7"/>
  <c r="AZ19" i="7"/>
  <c r="AY19" i="7"/>
  <c r="AX19" i="7"/>
  <c r="AZ18" i="7"/>
  <c r="AY18" i="7"/>
  <c r="AX18" i="7"/>
  <c r="AZ17" i="7"/>
  <c r="AY17" i="7"/>
  <c r="AX17" i="7"/>
  <c r="AZ16" i="7"/>
  <c r="AY16" i="7"/>
  <c r="AX16" i="7"/>
  <c r="AZ15" i="7"/>
  <c r="AY15" i="7"/>
  <c r="AX15" i="7"/>
  <c r="AZ14" i="7"/>
  <c r="AY14" i="7"/>
  <c r="AX14" i="7"/>
  <c r="AZ13" i="7"/>
  <c r="AY13" i="7"/>
  <c r="AX13" i="7"/>
  <c r="AZ12" i="7"/>
  <c r="AY12" i="7"/>
  <c r="AX12" i="7"/>
  <c r="AZ11" i="7"/>
  <c r="AY11" i="7"/>
  <c r="AX11" i="7"/>
  <c r="AZ10" i="7"/>
  <c r="AY10" i="7"/>
  <c r="AX10" i="7"/>
  <c r="AZ9" i="7"/>
  <c r="AY9" i="7"/>
  <c r="AX9" i="7"/>
  <c r="AZ8" i="7"/>
  <c r="AY8" i="7"/>
  <c r="AX8" i="7"/>
  <c r="AZ7" i="7"/>
  <c r="AY7" i="7"/>
  <c r="AX7" i="7"/>
  <c r="AZ6" i="7"/>
  <c r="AY6" i="7"/>
  <c r="AX6" i="7"/>
  <c r="AZ5" i="7"/>
  <c r="AY5" i="7"/>
  <c r="AX5" i="7"/>
  <c r="AZ1" i="7"/>
  <c r="AY1" i="7"/>
  <c r="AX1" i="7"/>
  <c r="X6" i="7"/>
  <c r="Y6" i="7"/>
  <c r="Z6" i="7"/>
  <c r="X7" i="7"/>
  <c r="Y7" i="7"/>
  <c r="Z7" i="7"/>
  <c r="X8" i="7"/>
  <c r="Y8" i="7"/>
  <c r="Z8" i="7"/>
  <c r="X9" i="7"/>
  <c r="Y9" i="7"/>
  <c r="Z9" i="7"/>
  <c r="X10" i="7"/>
  <c r="Y10" i="7"/>
  <c r="Z10" i="7"/>
  <c r="X11" i="7"/>
  <c r="Y11" i="7"/>
  <c r="Z11" i="7"/>
  <c r="X12" i="7"/>
  <c r="Y12" i="7"/>
  <c r="Z12" i="7"/>
  <c r="X13" i="7"/>
  <c r="Y13" i="7"/>
  <c r="Z13" i="7"/>
  <c r="X14" i="7"/>
  <c r="Y14" i="7"/>
  <c r="Z14" i="7"/>
  <c r="X15" i="7"/>
  <c r="Y15" i="7"/>
  <c r="Z15" i="7"/>
  <c r="X16" i="7"/>
  <c r="Y16" i="7"/>
  <c r="Z16" i="7"/>
  <c r="X17" i="7"/>
  <c r="Y17" i="7"/>
  <c r="Z17" i="7"/>
  <c r="X18" i="7"/>
  <c r="Y18" i="7"/>
  <c r="Z18" i="7"/>
  <c r="X19" i="7"/>
  <c r="Y19" i="7"/>
  <c r="Z19" i="7"/>
  <c r="X20" i="7"/>
  <c r="Y20" i="7"/>
  <c r="Z20" i="7"/>
  <c r="X21" i="7"/>
  <c r="Y21" i="7"/>
  <c r="Z21" i="7"/>
  <c r="X22" i="7"/>
  <c r="Y22" i="7"/>
  <c r="Z22" i="7"/>
  <c r="X23" i="7"/>
  <c r="Y23" i="7"/>
  <c r="Z23" i="7"/>
  <c r="X24" i="7"/>
  <c r="Y24" i="7"/>
  <c r="Z24" i="7"/>
  <c r="X25" i="7"/>
  <c r="Y25" i="7"/>
  <c r="Z25" i="7"/>
  <c r="X26" i="7"/>
  <c r="Y26" i="7"/>
  <c r="Z26" i="7"/>
  <c r="X27" i="7"/>
  <c r="Y27" i="7"/>
  <c r="Z27" i="7"/>
  <c r="X28" i="7"/>
  <c r="Y28" i="7"/>
  <c r="Z28" i="7"/>
  <c r="X29" i="7"/>
  <c r="Y29" i="7"/>
  <c r="Z29" i="7"/>
  <c r="X30" i="7"/>
  <c r="Y30" i="7"/>
  <c r="Z30" i="7"/>
  <c r="X31" i="7"/>
  <c r="Y31" i="7"/>
  <c r="Z31" i="7"/>
  <c r="X32" i="7"/>
  <c r="Y32" i="7"/>
  <c r="Z32" i="7"/>
  <c r="X33" i="7"/>
  <c r="Y33" i="7"/>
  <c r="Z33" i="7"/>
  <c r="X34" i="7"/>
  <c r="Y34" i="7"/>
  <c r="Z34" i="7"/>
  <c r="X35" i="7"/>
  <c r="Y35" i="7"/>
  <c r="Z35" i="7"/>
  <c r="X36" i="7"/>
  <c r="Y36" i="7"/>
  <c r="Z36" i="7"/>
  <c r="X37" i="7"/>
  <c r="Y37" i="7"/>
  <c r="Z37" i="7"/>
  <c r="X38" i="7"/>
  <c r="Y38" i="7"/>
  <c r="Z38" i="7"/>
  <c r="X39" i="7"/>
  <c r="Y39" i="7"/>
  <c r="Z39" i="7"/>
  <c r="X40" i="7"/>
  <c r="Y40" i="7"/>
  <c r="Z40" i="7"/>
  <c r="X41" i="7"/>
  <c r="Y41" i="7"/>
  <c r="Z41" i="7"/>
  <c r="X42" i="7"/>
  <c r="Y42" i="7"/>
  <c r="Z42" i="7"/>
  <c r="X43" i="7"/>
  <c r="Y43" i="7"/>
  <c r="Z43" i="7"/>
  <c r="X44" i="7"/>
  <c r="Y44" i="7"/>
  <c r="Z44" i="7"/>
  <c r="X45" i="7"/>
  <c r="Y45" i="7"/>
  <c r="Z45" i="7"/>
  <c r="X46" i="7"/>
  <c r="Y46" i="7"/>
  <c r="Z46" i="7"/>
  <c r="X47" i="7"/>
  <c r="Y47" i="7"/>
  <c r="Z47" i="7"/>
  <c r="X48" i="7"/>
  <c r="Y48" i="7"/>
  <c r="Z48" i="7"/>
  <c r="X49" i="7"/>
  <c r="Y49" i="7"/>
  <c r="Z49" i="7"/>
  <c r="X50" i="7"/>
  <c r="Y50" i="7"/>
  <c r="Z50" i="7"/>
  <c r="X51" i="7"/>
  <c r="Y51" i="7"/>
  <c r="Z51" i="7"/>
  <c r="X52" i="7"/>
  <c r="Y52" i="7"/>
  <c r="Z52" i="7"/>
  <c r="X53" i="7"/>
  <c r="Y53" i="7"/>
  <c r="Z53" i="7"/>
  <c r="X54" i="7"/>
  <c r="Y54" i="7"/>
  <c r="Z54" i="7"/>
  <c r="X55" i="7"/>
  <c r="Y55" i="7"/>
  <c r="Z55" i="7"/>
  <c r="X56" i="7"/>
  <c r="Y56" i="7"/>
  <c r="Z56" i="7"/>
  <c r="X57" i="7"/>
  <c r="Y57" i="7"/>
  <c r="Z57" i="7"/>
  <c r="X58" i="7"/>
  <c r="Y58" i="7"/>
  <c r="Z58" i="7"/>
  <c r="X59" i="7"/>
  <c r="Y59" i="7"/>
  <c r="Z59" i="7"/>
  <c r="X60" i="7"/>
  <c r="Y60" i="7"/>
  <c r="Z60" i="7"/>
  <c r="X61" i="7"/>
  <c r="Y61" i="7"/>
  <c r="Z61" i="7"/>
  <c r="X62" i="7"/>
  <c r="Y62" i="7"/>
  <c r="Z62" i="7"/>
  <c r="X63" i="7"/>
  <c r="Y63" i="7"/>
  <c r="Z63" i="7"/>
  <c r="X64" i="7"/>
  <c r="Y64" i="7"/>
  <c r="Z64" i="7"/>
  <c r="X65" i="7"/>
  <c r="Y65" i="7"/>
  <c r="Z65" i="7"/>
  <c r="X66" i="7"/>
  <c r="Y66" i="7"/>
  <c r="Z66" i="7"/>
  <c r="X67" i="7"/>
  <c r="Y67" i="7"/>
  <c r="Z67" i="7"/>
  <c r="X68" i="7"/>
  <c r="Y68" i="7"/>
  <c r="Z68" i="7"/>
  <c r="X69" i="7"/>
  <c r="Y69" i="7"/>
  <c r="Z69" i="7"/>
  <c r="X70" i="7"/>
  <c r="Y70" i="7"/>
  <c r="Z70" i="7"/>
  <c r="X71" i="7"/>
  <c r="Y71" i="7"/>
  <c r="Z71" i="7"/>
  <c r="X72" i="7"/>
  <c r="Y72" i="7"/>
  <c r="Z72" i="7"/>
  <c r="X73" i="7"/>
  <c r="Y73" i="7"/>
  <c r="Z73" i="7"/>
  <c r="X74" i="7"/>
  <c r="Y74" i="7"/>
  <c r="Z74" i="7"/>
  <c r="X75" i="7"/>
  <c r="Y75" i="7"/>
  <c r="Z75" i="7"/>
  <c r="X76" i="7"/>
  <c r="Y76" i="7"/>
  <c r="Z76" i="7"/>
  <c r="X77" i="7"/>
  <c r="Y77" i="7"/>
  <c r="Z77" i="7"/>
  <c r="X78" i="7"/>
  <c r="Y78" i="7"/>
  <c r="Z78" i="7"/>
  <c r="X79" i="7"/>
  <c r="Y79" i="7"/>
  <c r="Z79" i="7"/>
  <c r="X80" i="7"/>
  <c r="Y80" i="7"/>
  <c r="Z80" i="7"/>
  <c r="X81" i="7"/>
  <c r="Y81" i="7"/>
  <c r="Z81" i="7"/>
  <c r="X82" i="7"/>
  <c r="Y82" i="7"/>
  <c r="Z82" i="7"/>
  <c r="X83" i="7"/>
  <c r="Y83" i="7"/>
  <c r="Z83" i="7"/>
  <c r="X84" i="7"/>
  <c r="Y84" i="7"/>
  <c r="Z84" i="7"/>
  <c r="X85" i="7"/>
  <c r="Y85" i="7"/>
  <c r="Z85" i="7"/>
  <c r="X86" i="7"/>
  <c r="Y86" i="7"/>
  <c r="Z86" i="7"/>
  <c r="X87" i="7"/>
  <c r="Y87" i="7"/>
  <c r="Z87" i="7"/>
  <c r="X88" i="7"/>
  <c r="Y88" i="7"/>
  <c r="Z88" i="7"/>
  <c r="X89" i="7"/>
  <c r="Y89" i="7"/>
  <c r="Z89" i="7"/>
  <c r="X90" i="7"/>
  <c r="Y90" i="7"/>
  <c r="Z90" i="7"/>
  <c r="X91" i="7"/>
  <c r="Y91" i="7"/>
  <c r="Z91" i="7"/>
  <c r="X92" i="7"/>
  <c r="Y92" i="7"/>
  <c r="Z92" i="7"/>
  <c r="X93" i="7"/>
  <c r="Y93" i="7"/>
  <c r="Z93" i="7"/>
  <c r="X94" i="7"/>
  <c r="Y94" i="7"/>
  <c r="Z94" i="7"/>
  <c r="X95" i="7"/>
  <c r="Y95" i="7"/>
  <c r="Z95" i="7"/>
  <c r="X96" i="7"/>
  <c r="Y96" i="7"/>
  <c r="Z96" i="7"/>
  <c r="X97" i="7"/>
  <c r="Y97" i="7"/>
  <c r="Z97" i="7"/>
  <c r="X98" i="7"/>
  <c r="Y98" i="7"/>
  <c r="Z98" i="7"/>
  <c r="X99" i="7"/>
  <c r="Y99" i="7"/>
  <c r="Z99" i="7"/>
  <c r="X100" i="7"/>
  <c r="Y100" i="7"/>
  <c r="Z100" i="7"/>
  <c r="X101" i="7"/>
  <c r="Y101" i="7"/>
  <c r="Z101" i="7"/>
  <c r="X102" i="7"/>
  <c r="Y102" i="7"/>
  <c r="Z102" i="7"/>
  <c r="X103" i="7"/>
  <c r="Y103" i="7"/>
  <c r="Z103" i="7"/>
  <c r="Z5" i="7"/>
  <c r="Y5" i="7"/>
  <c r="X5" i="7"/>
  <c r="Y1" i="7"/>
  <c r="Z1" i="7"/>
  <c r="X1" i="7"/>
  <c r="AA5" i="26" l="1"/>
  <c r="AA16" i="26" s="1"/>
  <c r="AA40" i="26"/>
  <c r="AA48" i="26"/>
  <c r="AA56" i="26"/>
  <c r="AA15" i="26"/>
  <c r="AA31" i="26"/>
  <c r="AA39" i="26"/>
  <c r="AA47" i="26"/>
  <c r="AA14" i="26"/>
  <c r="AA22" i="26"/>
  <c r="AA38" i="26"/>
  <c r="AA46" i="26"/>
  <c r="AA54" i="26"/>
  <c r="AA12" i="26"/>
  <c r="AA20" i="26"/>
  <c r="AA13" i="26"/>
  <c r="AA21" i="26"/>
  <c r="AA29" i="26"/>
  <c r="AA37" i="26"/>
  <c r="AA45" i="26"/>
  <c r="AA28" i="26"/>
  <c r="AA44" i="26"/>
  <c r="AA52" i="26"/>
  <c r="AA19" i="26"/>
  <c r="AA34" i="26"/>
  <c r="AA57" i="26"/>
  <c r="AA35" i="26"/>
  <c r="AA41" i="26"/>
  <c r="AA58" i="26"/>
  <c r="AA10" i="26"/>
  <c r="AA55" i="26"/>
  <c r="AA50" i="26"/>
  <c r="AA11" i="26"/>
  <c r="AA26" i="26"/>
  <c r="AA17" i="26"/>
  <c r="AA27" i="26"/>
  <c r="AA42" i="26"/>
  <c r="AA18" i="26"/>
  <c r="AA33" i="26"/>
  <c r="AA59" i="26"/>
  <c r="AA9" i="26"/>
  <c r="J5" i="26"/>
  <c r="AZ3" i="7"/>
  <c r="AY3" i="7"/>
  <c r="Y3" i="7"/>
  <c r="Z3" i="7"/>
  <c r="AA32" i="26" l="1"/>
  <c r="AA43" i="26"/>
  <c r="AA51" i="26"/>
  <c r="AA25" i="26"/>
  <c r="AA49" i="26"/>
  <c r="AA53" i="26"/>
  <c r="AA36" i="26"/>
  <c r="AA30" i="26"/>
  <c r="AA23" i="26"/>
  <c r="AA24" i="26"/>
  <c r="J12" i="26"/>
  <c r="J20" i="26"/>
  <c r="J28" i="26"/>
  <c r="J36" i="26"/>
  <c r="J44" i="26"/>
  <c r="J52" i="26"/>
  <c r="J11" i="26"/>
  <c r="J19" i="26"/>
  <c r="J27" i="26"/>
  <c r="J35" i="26"/>
  <c r="J43" i="26"/>
  <c r="J51" i="26"/>
  <c r="J10" i="26"/>
  <c r="J16" i="26"/>
  <c r="J22" i="26"/>
  <c r="J42" i="26"/>
  <c r="J48" i="26"/>
  <c r="J54" i="26"/>
  <c r="J13" i="26"/>
  <c r="J33" i="26"/>
  <c r="J39" i="26"/>
  <c r="J45" i="26"/>
  <c r="J57" i="26"/>
  <c r="J18" i="26"/>
  <c r="J24" i="26"/>
  <c r="J30" i="26"/>
  <c r="J50" i="26"/>
  <c r="J15" i="26"/>
  <c r="J21" i="26"/>
  <c r="J41" i="26"/>
  <c r="J47" i="26"/>
  <c r="J53" i="26"/>
  <c r="J56" i="26"/>
  <c r="J26" i="26"/>
  <c r="J32" i="26"/>
  <c r="J38" i="26"/>
  <c r="J23" i="26"/>
  <c r="J40" i="26"/>
  <c r="J49" i="26"/>
  <c r="J58" i="26"/>
  <c r="J17" i="26"/>
  <c r="J29" i="26"/>
  <c r="J25" i="26"/>
  <c r="J37" i="26"/>
  <c r="J59" i="26"/>
  <c r="J34" i="26"/>
  <c r="J46" i="26"/>
  <c r="J9" i="26"/>
  <c r="J31" i="26"/>
  <c r="J55" i="26"/>
  <c r="J14" i="26"/>
  <c r="O56" i="22"/>
  <c r="O57" i="22"/>
  <c r="O58" i="22"/>
  <c r="O59" i="22"/>
  <c r="O60" i="22"/>
  <c r="O61" i="22"/>
  <c r="O62" i="22"/>
  <c r="O63" i="22"/>
  <c r="O64" i="22"/>
  <c r="O65" i="22"/>
  <c r="O66" i="22"/>
  <c r="O67" i="22"/>
  <c r="O68" i="22"/>
  <c r="O69" i="22"/>
  <c r="O70" i="22"/>
  <c r="O71" i="22"/>
  <c r="O72" i="22"/>
  <c r="O73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O320" i="21"/>
  <c r="O321" i="21"/>
  <c r="O322" i="21"/>
  <c r="O323" i="21"/>
  <c r="O324" i="21"/>
  <c r="O325" i="21"/>
  <c r="O326" i="21"/>
  <c r="O327" i="21"/>
  <c r="O328" i="21"/>
  <c r="O329" i="21"/>
  <c r="O330" i="21"/>
  <c r="O331" i="21"/>
  <c r="O332" i="21"/>
  <c r="O333" i="21"/>
  <c r="O334" i="21"/>
  <c r="O335" i="21"/>
  <c r="O336" i="21"/>
  <c r="O337" i="21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J7" i="26" l="1"/>
  <c r="J6" i="26" s="1"/>
  <c r="AW6" i="7"/>
  <c r="AW7" i="7"/>
  <c r="AW8" i="7"/>
  <c r="AW9" i="7"/>
  <c r="AW10" i="7"/>
  <c r="AW11" i="7"/>
  <c r="AW12" i="7"/>
  <c r="AW13" i="7"/>
  <c r="AW14" i="7"/>
  <c r="AW15" i="7"/>
  <c r="AW16" i="7"/>
  <c r="AW17" i="7"/>
  <c r="AW18" i="7"/>
  <c r="AW19" i="7"/>
  <c r="AW20" i="7"/>
  <c r="AW21" i="7"/>
  <c r="AW22" i="7"/>
  <c r="AW23" i="7"/>
  <c r="AW24" i="7"/>
  <c r="AW25" i="7"/>
  <c r="AW26" i="7"/>
  <c r="AW27" i="7"/>
  <c r="AW28" i="7"/>
  <c r="AW29" i="7"/>
  <c r="AW30" i="7"/>
  <c r="AW31" i="7"/>
  <c r="AW32" i="7"/>
  <c r="AW33" i="7"/>
  <c r="AW34" i="7"/>
  <c r="AW35" i="7"/>
  <c r="AW36" i="7"/>
  <c r="AW37" i="7"/>
  <c r="AW38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AW64" i="7"/>
  <c r="AW65" i="7"/>
  <c r="AW66" i="7"/>
  <c r="AW67" i="7"/>
  <c r="AW68" i="7"/>
  <c r="AW69" i="7"/>
  <c r="AW70" i="7"/>
  <c r="AW71" i="7"/>
  <c r="AW72" i="7"/>
  <c r="AW73" i="7"/>
  <c r="AW74" i="7"/>
  <c r="AW75" i="7"/>
  <c r="AW76" i="7"/>
  <c r="AW77" i="7"/>
  <c r="AW78" i="7"/>
  <c r="AW79" i="7"/>
  <c r="AW80" i="7"/>
  <c r="AW81" i="7"/>
  <c r="AW82" i="7"/>
  <c r="AW83" i="7"/>
  <c r="AW84" i="7"/>
  <c r="AW85" i="7"/>
  <c r="AW86" i="7"/>
  <c r="AW87" i="7"/>
  <c r="AW88" i="7"/>
  <c r="AW89" i="7"/>
  <c r="AW90" i="7"/>
  <c r="AW91" i="7"/>
  <c r="AW92" i="7"/>
  <c r="AW93" i="7"/>
  <c r="AW94" i="7"/>
  <c r="AW95" i="7"/>
  <c r="AW96" i="7"/>
  <c r="AW97" i="7"/>
  <c r="AW98" i="7"/>
  <c r="AW99" i="7"/>
  <c r="AW100" i="7"/>
  <c r="AW101" i="7"/>
  <c r="AW102" i="7"/>
  <c r="AW103" i="7"/>
  <c r="AW5" i="7"/>
  <c r="AT6" i="7"/>
  <c r="AT7" i="7"/>
  <c r="AT8" i="7"/>
  <c r="AT9" i="7"/>
  <c r="AT10" i="7"/>
  <c r="AT11" i="7"/>
  <c r="AT12" i="7"/>
  <c r="AT13" i="7"/>
  <c r="AT14" i="7"/>
  <c r="AT15" i="7"/>
  <c r="AT16" i="7"/>
  <c r="AT17" i="7"/>
  <c r="AT18" i="7"/>
  <c r="AT19" i="7"/>
  <c r="AT20" i="7"/>
  <c r="AT21" i="7"/>
  <c r="AT22" i="7"/>
  <c r="AT23" i="7"/>
  <c r="AT24" i="7"/>
  <c r="AT25" i="7"/>
  <c r="AT26" i="7"/>
  <c r="AT27" i="7"/>
  <c r="AT28" i="7"/>
  <c r="AT29" i="7"/>
  <c r="AT30" i="7"/>
  <c r="AT31" i="7"/>
  <c r="AT32" i="7"/>
  <c r="AT33" i="7"/>
  <c r="AT34" i="7"/>
  <c r="AT35" i="7"/>
  <c r="AT36" i="7"/>
  <c r="AT37" i="7"/>
  <c r="AT38" i="7"/>
  <c r="AT39" i="7"/>
  <c r="AT40" i="7"/>
  <c r="AT41" i="7"/>
  <c r="AT42" i="7"/>
  <c r="AT43" i="7"/>
  <c r="AT44" i="7"/>
  <c r="AT45" i="7"/>
  <c r="AT46" i="7"/>
  <c r="AT47" i="7"/>
  <c r="AT48" i="7"/>
  <c r="AT49" i="7"/>
  <c r="AT50" i="7"/>
  <c r="AT51" i="7"/>
  <c r="AT52" i="7"/>
  <c r="AT53" i="7"/>
  <c r="AT54" i="7"/>
  <c r="AT55" i="7"/>
  <c r="AT56" i="7"/>
  <c r="AT57" i="7"/>
  <c r="AT58" i="7"/>
  <c r="AT59" i="7"/>
  <c r="AT60" i="7"/>
  <c r="AT61" i="7"/>
  <c r="AT62" i="7"/>
  <c r="AT63" i="7"/>
  <c r="AT64" i="7"/>
  <c r="AT65" i="7"/>
  <c r="AT66" i="7"/>
  <c r="AT67" i="7"/>
  <c r="AT68" i="7"/>
  <c r="AT69" i="7"/>
  <c r="AT70" i="7"/>
  <c r="AT71" i="7"/>
  <c r="AT72" i="7"/>
  <c r="AT73" i="7"/>
  <c r="AT74" i="7"/>
  <c r="AT75" i="7"/>
  <c r="AT76" i="7"/>
  <c r="AT77" i="7"/>
  <c r="AT78" i="7"/>
  <c r="AT79" i="7"/>
  <c r="AT80" i="7"/>
  <c r="AT81" i="7"/>
  <c r="AT82" i="7"/>
  <c r="AT83" i="7"/>
  <c r="AT84" i="7"/>
  <c r="AT85" i="7"/>
  <c r="AT86" i="7"/>
  <c r="AT87" i="7"/>
  <c r="AT88" i="7"/>
  <c r="AT89" i="7"/>
  <c r="AT90" i="7"/>
  <c r="AT91" i="7"/>
  <c r="AT92" i="7"/>
  <c r="AT93" i="7"/>
  <c r="AT94" i="7"/>
  <c r="AT95" i="7"/>
  <c r="AT96" i="7"/>
  <c r="AT97" i="7"/>
  <c r="AT98" i="7"/>
  <c r="AT99" i="7"/>
  <c r="AT100" i="7"/>
  <c r="AT101" i="7"/>
  <c r="AT102" i="7"/>
  <c r="AT103" i="7"/>
  <c r="AT5" i="7"/>
  <c r="AQ6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Q19" i="7"/>
  <c r="AQ20" i="7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AQ64" i="7"/>
  <c r="AQ65" i="7"/>
  <c r="AQ66" i="7"/>
  <c r="AQ67" i="7"/>
  <c r="AQ68" i="7"/>
  <c r="AQ69" i="7"/>
  <c r="AQ70" i="7"/>
  <c r="AQ71" i="7"/>
  <c r="AQ72" i="7"/>
  <c r="AQ73" i="7"/>
  <c r="AQ74" i="7"/>
  <c r="AQ75" i="7"/>
  <c r="AQ76" i="7"/>
  <c r="AQ77" i="7"/>
  <c r="AQ78" i="7"/>
  <c r="AQ79" i="7"/>
  <c r="AQ80" i="7"/>
  <c r="AQ81" i="7"/>
  <c r="AQ82" i="7"/>
  <c r="AQ83" i="7"/>
  <c r="AQ84" i="7"/>
  <c r="AQ85" i="7"/>
  <c r="AQ86" i="7"/>
  <c r="AQ87" i="7"/>
  <c r="AQ88" i="7"/>
  <c r="AQ89" i="7"/>
  <c r="AQ90" i="7"/>
  <c r="AQ91" i="7"/>
  <c r="AQ92" i="7"/>
  <c r="AQ93" i="7"/>
  <c r="AQ94" i="7"/>
  <c r="AQ95" i="7"/>
  <c r="AQ96" i="7"/>
  <c r="AQ97" i="7"/>
  <c r="AQ98" i="7"/>
  <c r="AQ99" i="7"/>
  <c r="AQ100" i="7"/>
  <c r="AQ101" i="7"/>
  <c r="AQ102" i="7"/>
  <c r="AQ103" i="7"/>
  <c r="AQ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N22" i="7"/>
  <c r="AN23" i="7"/>
  <c r="AN24" i="7"/>
  <c r="AN25" i="7"/>
  <c r="AN26" i="7"/>
  <c r="AN27" i="7"/>
  <c r="AN28" i="7"/>
  <c r="AN29" i="7"/>
  <c r="AN30" i="7"/>
  <c r="AN31" i="7"/>
  <c r="AN32" i="7"/>
  <c r="AN33" i="7"/>
  <c r="AN34" i="7"/>
  <c r="AN35" i="7"/>
  <c r="AN36" i="7"/>
  <c r="AN37" i="7"/>
  <c r="AN38" i="7"/>
  <c r="AN39" i="7"/>
  <c r="AN40" i="7"/>
  <c r="AN41" i="7"/>
  <c r="AN42" i="7"/>
  <c r="AN43" i="7"/>
  <c r="AN44" i="7"/>
  <c r="AN45" i="7"/>
  <c r="AN46" i="7"/>
  <c r="AN47" i="7"/>
  <c r="AN48" i="7"/>
  <c r="AN49" i="7"/>
  <c r="AN50" i="7"/>
  <c r="AN51" i="7"/>
  <c r="AN52" i="7"/>
  <c r="AN53" i="7"/>
  <c r="AN54" i="7"/>
  <c r="AN55" i="7"/>
  <c r="AN56" i="7"/>
  <c r="AN57" i="7"/>
  <c r="AN58" i="7"/>
  <c r="AN59" i="7"/>
  <c r="AN60" i="7"/>
  <c r="AN61" i="7"/>
  <c r="AN62" i="7"/>
  <c r="AN63" i="7"/>
  <c r="AN64" i="7"/>
  <c r="AN65" i="7"/>
  <c r="AN66" i="7"/>
  <c r="AN67" i="7"/>
  <c r="AN68" i="7"/>
  <c r="AN69" i="7"/>
  <c r="AN70" i="7"/>
  <c r="AN71" i="7"/>
  <c r="AN72" i="7"/>
  <c r="AN73" i="7"/>
  <c r="AN74" i="7"/>
  <c r="AN75" i="7"/>
  <c r="AN76" i="7"/>
  <c r="AN77" i="7"/>
  <c r="AN78" i="7"/>
  <c r="AN79" i="7"/>
  <c r="AN80" i="7"/>
  <c r="AN81" i="7"/>
  <c r="AN82" i="7"/>
  <c r="AN83" i="7"/>
  <c r="AN84" i="7"/>
  <c r="AN85" i="7"/>
  <c r="AN86" i="7"/>
  <c r="AN87" i="7"/>
  <c r="AN88" i="7"/>
  <c r="AN89" i="7"/>
  <c r="AN90" i="7"/>
  <c r="AN91" i="7"/>
  <c r="AN92" i="7"/>
  <c r="AN93" i="7"/>
  <c r="AN94" i="7"/>
  <c r="AN95" i="7"/>
  <c r="AN96" i="7"/>
  <c r="AN97" i="7"/>
  <c r="AN98" i="7"/>
  <c r="AN99" i="7"/>
  <c r="AN100" i="7"/>
  <c r="AN101" i="7"/>
  <c r="AN102" i="7"/>
  <c r="AN103" i="7"/>
  <c r="AN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K28" i="7"/>
  <c r="AK29" i="7"/>
  <c r="AK30" i="7"/>
  <c r="AK31" i="7"/>
  <c r="AK32" i="7"/>
  <c r="AK33" i="7"/>
  <c r="AK34" i="7"/>
  <c r="AK35" i="7"/>
  <c r="AK36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AK64" i="7"/>
  <c r="AK65" i="7"/>
  <c r="AK66" i="7"/>
  <c r="AK67" i="7"/>
  <c r="AK68" i="7"/>
  <c r="AK69" i="7"/>
  <c r="AK70" i="7"/>
  <c r="AK71" i="7"/>
  <c r="AK72" i="7"/>
  <c r="AK73" i="7"/>
  <c r="AK74" i="7"/>
  <c r="AK75" i="7"/>
  <c r="AK76" i="7"/>
  <c r="AK77" i="7"/>
  <c r="AK78" i="7"/>
  <c r="AK79" i="7"/>
  <c r="AK80" i="7"/>
  <c r="AK81" i="7"/>
  <c r="AK82" i="7"/>
  <c r="AK83" i="7"/>
  <c r="AK84" i="7"/>
  <c r="AK85" i="7"/>
  <c r="AK86" i="7"/>
  <c r="AK87" i="7"/>
  <c r="AK88" i="7"/>
  <c r="AK89" i="7"/>
  <c r="AK90" i="7"/>
  <c r="AK91" i="7"/>
  <c r="AK92" i="7"/>
  <c r="AK93" i="7"/>
  <c r="AK94" i="7"/>
  <c r="AK95" i="7"/>
  <c r="AK96" i="7"/>
  <c r="AK97" i="7"/>
  <c r="AK98" i="7"/>
  <c r="AK99" i="7"/>
  <c r="AK100" i="7"/>
  <c r="AK101" i="7"/>
  <c r="AK102" i="7"/>
  <c r="AK103" i="7"/>
  <c r="AK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5" i="7"/>
  <c r="AK3" i="7" l="1"/>
  <c r="K3" i="7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3" i="6"/>
  <c r="L3" i="6"/>
  <c r="AC10" i="26" l="1"/>
  <c r="AD10" i="26"/>
  <c r="AE10" i="26"/>
  <c r="AF10" i="26"/>
  <c r="AG10" i="26"/>
  <c r="AC11" i="26"/>
  <c r="AD11" i="26"/>
  <c r="AE11" i="26"/>
  <c r="AF11" i="26"/>
  <c r="AG11" i="26"/>
  <c r="AC12" i="26"/>
  <c r="AD12" i="26"/>
  <c r="AE12" i="26"/>
  <c r="AF12" i="26"/>
  <c r="AG12" i="26"/>
  <c r="AC13" i="26"/>
  <c r="AD13" i="26"/>
  <c r="AE13" i="26"/>
  <c r="AF13" i="26"/>
  <c r="AG13" i="26"/>
  <c r="AC14" i="26"/>
  <c r="AD14" i="26"/>
  <c r="AE14" i="26"/>
  <c r="AF14" i="26"/>
  <c r="AG14" i="26"/>
  <c r="AC15" i="26"/>
  <c r="AD15" i="26"/>
  <c r="AE15" i="26"/>
  <c r="AF15" i="26"/>
  <c r="AG15" i="26"/>
  <c r="AC16" i="26"/>
  <c r="AD16" i="26"/>
  <c r="AE16" i="26"/>
  <c r="AF16" i="26"/>
  <c r="AG16" i="26"/>
  <c r="AC17" i="26"/>
  <c r="AD17" i="26"/>
  <c r="AE17" i="26"/>
  <c r="AF17" i="26"/>
  <c r="AG17" i="26"/>
  <c r="AC18" i="26"/>
  <c r="AD18" i="26"/>
  <c r="AE18" i="26"/>
  <c r="AF18" i="26"/>
  <c r="AG18" i="26"/>
  <c r="AC19" i="26"/>
  <c r="AD19" i="26"/>
  <c r="AE19" i="26"/>
  <c r="AF19" i="26"/>
  <c r="AG19" i="26"/>
  <c r="AC20" i="26"/>
  <c r="AD20" i="26"/>
  <c r="AE20" i="26"/>
  <c r="AF20" i="26"/>
  <c r="AG20" i="26"/>
  <c r="AC21" i="26"/>
  <c r="AD21" i="26"/>
  <c r="AE21" i="26"/>
  <c r="AF21" i="26"/>
  <c r="AG21" i="26"/>
  <c r="AC22" i="26"/>
  <c r="AD22" i="26"/>
  <c r="AE22" i="26"/>
  <c r="AF22" i="26"/>
  <c r="AG22" i="26"/>
  <c r="AC23" i="26"/>
  <c r="AD23" i="26"/>
  <c r="AE23" i="26"/>
  <c r="AF23" i="26"/>
  <c r="AG23" i="26"/>
  <c r="AC24" i="26"/>
  <c r="AD24" i="26"/>
  <c r="AE24" i="26"/>
  <c r="AF24" i="26"/>
  <c r="AG24" i="26"/>
  <c r="AC25" i="26"/>
  <c r="AD25" i="26"/>
  <c r="AE25" i="26"/>
  <c r="AF25" i="26"/>
  <c r="AG25" i="26"/>
  <c r="AC26" i="26"/>
  <c r="AD26" i="26"/>
  <c r="AE26" i="26"/>
  <c r="AF26" i="26"/>
  <c r="AG26" i="26"/>
  <c r="AC27" i="26"/>
  <c r="AD27" i="26"/>
  <c r="AE27" i="26"/>
  <c r="AF27" i="26"/>
  <c r="AG27" i="26"/>
  <c r="AC28" i="26"/>
  <c r="AD28" i="26"/>
  <c r="AE28" i="26"/>
  <c r="AF28" i="26"/>
  <c r="AG28" i="26"/>
  <c r="AC29" i="26"/>
  <c r="AD29" i="26"/>
  <c r="AE29" i="26"/>
  <c r="AF29" i="26"/>
  <c r="AG29" i="26"/>
  <c r="AC30" i="26"/>
  <c r="AD30" i="26"/>
  <c r="AE30" i="26"/>
  <c r="AF30" i="26"/>
  <c r="AG30" i="26"/>
  <c r="AC31" i="26"/>
  <c r="AD31" i="26"/>
  <c r="AE31" i="26"/>
  <c r="AF31" i="26"/>
  <c r="AG31" i="26"/>
  <c r="AC32" i="26"/>
  <c r="AD32" i="26"/>
  <c r="AE32" i="26"/>
  <c r="AF32" i="26"/>
  <c r="AG32" i="26"/>
  <c r="AC33" i="26"/>
  <c r="AD33" i="26"/>
  <c r="AE33" i="26"/>
  <c r="AF33" i="26"/>
  <c r="AG33" i="26"/>
  <c r="AC34" i="26"/>
  <c r="AD34" i="26"/>
  <c r="AE34" i="26"/>
  <c r="AF34" i="26"/>
  <c r="AG34" i="26"/>
  <c r="AC35" i="26"/>
  <c r="AD35" i="26"/>
  <c r="AE35" i="26"/>
  <c r="AF35" i="26"/>
  <c r="AG35" i="26"/>
  <c r="AC36" i="26"/>
  <c r="AD36" i="26"/>
  <c r="AE36" i="26"/>
  <c r="AF36" i="26"/>
  <c r="AG36" i="26"/>
  <c r="AC37" i="26"/>
  <c r="AD37" i="26"/>
  <c r="AE37" i="26"/>
  <c r="AF37" i="26"/>
  <c r="AG37" i="26"/>
  <c r="AC38" i="26"/>
  <c r="AD38" i="26"/>
  <c r="AE38" i="26"/>
  <c r="AF38" i="26"/>
  <c r="AG38" i="26"/>
  <c r="AC39" i="26"/>
  <c r="AD39" i="26"/>
  <c r="AE39" i="26"/>
  <c r="AF39" i="26"/>
  <c r="AG39" i="26"/>
  <c r="AC40" i="26"/>
  <c r="AD40" i="26"/>
  <c r="AE40" i="26"/>
  <c r="AF40" i="26"/>
  <c r="AG40" i="26"/>
  <c r="AC41" i="26"/>
  <c r="AD41" i="26"/>
  <c r="AE41" i="26"/>
  <c r="AF41" i="26"/>
  <c r="AG41" i="26"/>
  <c r="AC42" i="26"/>
  <c r="AD42" i="26"/>
  <c r="AE42" i="26"/>
  <c r="AF42" i="26"/>
  <c r="AG42" i="26"/>
  <c r="AC43" i="26"/>
  <c r="AD43" i="26"/>
  <c r="AE43" i="26"/>
  <c r="AF43" i="26"/>
  <c r="AG43" i="26"/>
  <c r="AC44" i="26"/>
  <c r="AD44" i="26"/>
  <c r="AE44" i="26"/>
  <c r="AF44" i="26"/>
  <c r="AG44" i="26"/>
  <c r="AC45" i="26"/>
  <c r="AD45" i="26"/>
  <c r="AE45" i="26"/>
  <c r="AF45" i="26"/>
  <c r="AG45" i="26"/>
  <c r="AC46" i="26"/>
  <c r="AD46" i="26"/>
  <c r="AE46" i="26"/>
  <c r="AF46" i="26"/>
  <c r="AG46" i="26"/>
  <c r="AC47" i="26"/>
  <c r="AD47" i="26"/>
  <c r="AE47" i="26"/>
  <c r="AF47" i="26"/>
  <c r="AG47" i="26"/>
  <c r="AC48" i="26"/>
  <c r="AD48" i="26"/>
  <c r="AE48" i="26"/>
  <c r="AF48" i="26"/>
  <c r="AG48" i="26"/>
  <c r="AC49" i="26"/>
  <c r="AD49" i="26"/>
  <c r="AE49" i="26"/>
  <c r="AF49" i="26"/>
  <c r="AG49" i="26"/>
  <c r="AC50" i="26"/>
  <c r="AD50" i="26"/>
  <c r="AE50" i="26"/>
  <c r="AF50" i="26"/>
  <c r="AG50" i="26"/>
  <c r="AC51" i="26"/>
  <c r="AD51" i="26"/>
  <c r="AE51" i="26"/>
  <c r="AF51" i="26"/>
  <c r="AG51" i="26"/>
  <c r="AC52" i="26"/>
  <c r="AD52" i="26"/>
  <c r="AE52" i="26"/>
  <c r="AF52" i="26"/>
  <c r="AG52" i="26"/>
  <c r="AC53" i="26"/>
  <c r="AD53" i="26"/>
  <c r="AE53" i="26"/>
  <c r="AF53" i="26"/>
  <c r="AG53" i="26"/>
  <c r="AC54" i="26"/>
  <c r="AD54" i="26"/>
  <c r="AE54" i="26"/>
  <c r="AF54" i="26"/>
  <c r="AG54" i="26"/>
  <c r="AC55" i="26"/>
  <c r="AD55" i="26"/>
  <c r="AE55" i="26"/>
  <c r="AF55" i="26"/>
  <c r="AG55" i="26"/>
  <c r="AC56" i="26"/>
  <c r="AD56" i="26"/>
  <c r="AE56" i="26"/>
  <c r="AF56" i="26"/>
  <c r="AG56" i="26"/>
  <c r="AC57" i="26"/>
  <c r="AD57" i="26"/>
  <c r="AE57" i="26"/>
  <c r="AF57" i="26"/>
  <c r="AG57" i="26"/>
  <c r="AC58" i="26"/>
  <c r="AD58" i="26"/>
  <c r="AE58" i="26"/>
  <c r="AF58" i="26"/>
  <c r="AG58" i="26"/>
  <c r="AC59" i="26"/>
  <c r="AD59" i="26"/>
  <c r="AE59" i="26"/>
  <c r="AF59" i="26"/>
  <c r="AG59" i="26"/>
  <c r="AG9" i="26"/>
  <c r="AF9" i="26"/>
  <c r="AE9" i="26"/>
  <c r="AD9" i="26"/>
  <c r="AC9" i="26"/>
  <c r="AV1" i="7"/>
  <c r="AS1" i="7"/>
  <c r="AP1" i="7"/>
  <c r="AM1" i="7"/>
  <c r="V1" i="7"/>
  <c r="S1" i="7"/>
  <c r="P1" i="7"/>
  <c r="M1" i="7"/>
  <c r="AV6" i="7"/>
  <c r="AV7" i="7"/>
  <c r="AV8" i="7"/>
  <c r="AV9" i="7"/>
  <c r="AV10" i="7"/>
  <c r="AV11" i="7"/>
  <c r="AV12" i="7"/>
  <c r="AV13" i="7"/>
  <c r="AV14" i="7"/>
  <c r="AV15" i="7"/>
  <c r="AV16" i="7"/>
  <c r="AV17" i="7"/>
  <c r="AV18" i="7"/>
  <c r="AV19" i="7"/>
  <c r="AV20" i="7"/>
  <c r="AV21" i="7"/>
  <c r="AV22" i="7"/>
  <c r="AV23" i="7"/>
  <c r="AV24" i="7"/>
  <c r="AV25" i="7"/>
  <c r="AV26" i="7"/>
  <c r="AV27" i="7"/>
  <c r="AV28" i="7"/>
  <c r="AV29" i="7"/>
  <c r="AV30" i="7"/>
  <c r="AV31" i="7"/>
  <c r="AV32" i="7"/>
  <c r="AV33" i="7"/>
  <c r="AV34" i="7"/>
  <c r="AV35" i="7"/>
  <c r="AV36" i="7"/>
  <c r="AV37" i="7"/>
  <c r="AV38" i="7"/>
  <c r="AV39" i="7"/>
  <c r="AV40" i="7"/>
  <c r="AV41" i="7"/>
  <c r="AV42" i="7"/>
  <c r="AV43" i="7"/>
  <c r="AV44" i="7"/>
  <c r="AV45" i="7"/>
  <c r="AV46" i="7"/>
  <c r="AV47" i="7"/>
  <c r="AV48" i="7"/>
  <c r="AV49" i="7"/>
  <c r="AV50" i="7"/>
  <c r="AV51" i="7"/>
  <c r="AV52" i="7"/>
  <c r="AV53" i="7"/>
  <c r="AV54" i="7"/>
  <c r="AV55" i="7"/>
  <c r="AV56" i="7"/>
  <c r="AV57" i="7"/>
  <c r="AV58" i="7"/>
  <c r="AV59" i="7"/>
  <c r="AV60" i="7"/>
  <c r="AV61" i="7"/>
  <c r="AV62" i="7"/>
  <c r="AV63" i="7"/>
  <c r="AV64" i="7"/>
  <c r="AV65" i="7"/>
  <c r="AV66" i="7"/>
  <c r="AV67" i="7"/>
  <c r="AV68" i="7"/>
  <c r="AV69" i="7"/>
  <c r="AV70" i="7"/>
  <c r="AV71" i="7"/>
  <c r="AV72" i="7"/>
  <c r="AV73" i="7"/>
  <c r="AV74" i="7"/>
  <c r="AV75" i="7"/>
  <c r="AV76" i="7"/>
  <c r="AV77" i="7"/>
  <c r="AV78" i="7"/>
  <c r="AV79" i="7"/>
  <c r="AV80" i="7"/>
  <c r="AV81" i="7"/>
  <c r="AV82" i="7"/>
  <c r="AV83" i="7"/>
  <c r="AV84" i="7"/>
  <c r="AV85" i="7"/>
  <c r="AV86" i="7"/>
  <c r="AV87" i="7"/>
  <c r="AV88" i="7"/>
  <c r="AV89" i="7"/>
  <c r="AV90" i="7"/>
  <c r="AV91" i="7"/>
  <c r="AV92" i="7"/>
  <c r="AV93" i="7"/>
  <c r="AV94" i="7"/>
  <c r="AV95" i="7"/>
  <c r="AV96" i="7"/>
  <c r="AV97" i="7"/>
  <c r="AV98" i="7"/>
  <c r="AV99" i="7"/>
  <c r="AV100" i="7"/>
  <c r="AV101" i="7"/>
  <c r="AV102" i="7"/>
  <c r="AV103" i="7"/>
  <c r="AV5" i="7"/>
  <c r="AS6" i="7"/>
  <c r="AS7" i="7"/>
  <c r="AS8" i="7"/>
  <c r="AS9" i="7"/>
  <c r="AS10" i="7"/>
  <c r="AS11" i="7"/>
  <c r="AS12" i="7"/>
  <c r="AS13" i="7"/>
  <c r="AS14" i="7"/>
  <c r="AS15" i="7"/>
  <c r="AS16" i="7"/>
  <c r="AS17" i="7"/>
  <c r="AS18" i="7"/>
  <c r="AS19" i="7"/>
  <c r="AS20" i="7"/>
  <c r="AS21" i="7"/>
  <c r="AS22" i="7"/>
  <c r="AS23" i="7"/>
  <c r="AS24" i="7"/>
  <c r="AS25" i="7"/>
  <c r="AS26" i="7"/>
  <c r="AS27" i="7"/>
  <c r="AS28" i="7"/>
  <c r="AS29" i="7"/>
  <c r="AS30" i="7"/>
  <c r="AS31" i="7"/>
  <c r="AS32" i="7"/>
  <c r="AS33" i="7"/>
  <c r="AS34" i="7"/>
  <c r="AS35" i="7"/>
  <c r="AS36" i="7"/>
  <c r="AS37" i="7"/>
  <c r="AS38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AS64" i="7"/>
  <c r="AS65" i="7"/>
  <c r="AS66" i="7"/>
  <c r="AS67" i="7"/>
  <c r="AS68" i="7"/>
  <c r="AS69" i="7"/>
  <c r="AS70" i="7"/>
  <c r="AS71" i="7"/>
  <c r="AS72" i="7"/>
  <c r="AS73" i="7"/>
  <c r="AS74" i="7"/>
  <c r="AS75" i="7"/>
  <c r="AS76" i="7"/>
  <c r="AS77" i="7"/>
  <c r="AS78" i="7"/>
  <c r="AS79" i="7"/>
  <c r="AS80" i="7"/>
  <c r="AS81" i="7"/>
  <c r="AS82" i="7"/>
  <c r="AS83" i="7"/>
  <c r="AS84" i="7"/>
  <c r="AS85" i="7"/>
  <c r="AS86" i="7"/>
  <c r="AS87" i="7"/>
  <c r="AS88" i="7"/>
  <c r="AS89" i="7"/>
  <c r="AS90" i="7"/>
  <c r="AS91" i="7"/>
  <c r="AS92" i="7"/>
  <c r="AS93" i="7"/>
  <c r="AS94" i="7"/>
  <c r="AS95" i="7"/>
  <c r="AS96" i="7"/>
  <c r="AS97" i="7"/>
  <c r="AS98" i="7"/>
  <c r="AS99" i="7"/>
  <c r="AS100" i="7"/>
  <c r="AS101" i="7"/>
  <c r="AS102" i="7"/>
  <c r="AS103" i="7"/>
  <c r="AS5" i="7"/>
  <c r="AP6" i="7"/>
  <c r="AP7" i="7"/>
  <c r="AP8" i="7"/>
  <c r="AP9" i="7"/>
  <c r="AP10" i="7"/>
  <c r="AP11" i="7"/>
  <c r="AP12" i="7"/>
  <c r="AP13" i="7"/>
  <c r="AP14" i="7"/>
  <c r="AP15" i="7"/>
  <c r="AP16" i="7"/>
  <c r="AP17" i="7"/>
  <c r="AP18" i="7"/>
  <c r="AP19" i="7"/>
  <c r="AP20" i="7"/>
  <c r="AP21" i="7"/>
  <c r="AP22" i="7"/>
  <c r="AP23" i="7"/>
  <c r="AP24" i="7"/>
  <c r="AP25" i="7"/>
  <c r="AP26" i="7"/>
  <c r="AP27" i="7"/>
  <c r="AP28" i="7"/>
  <c r="AP29" i="7"/>
  <c r="AP30" i="7"/>
  <c r="AP31" i="7"/>
  <c r="AP32" i="7"/>
  <c r="AP33" i="7"/>
  <c r="AP34" i="7"/>
  <c r="AP35" i="7"/>
  <c r="AP36" i="7"/>
  <c r="AP37" i="7"/>
  <c r="AP38" i="7"/>
  <c r="AP39" i="7"/>
  <c r="AP40" i="7"/>
  <c r="AP41" i="7"/>
  <c r="AP42" i="7"/>
  <c r="AP43" i="7"/>
  <c r="AP44" i="7"/>
  <c r="AP45" i="7"/>
  <c r="AP46" i="7"/>
  <c r="AP47" i="7"/>
  <c r="AP48" i="7"/>
  <c r="AP49" i="7"/>
  <c r="AP50" i="7"/>
  <c r="AP51" i="7"/>
  <c r="AP52" i="7"/>
  <c r="AP53" i="7"/>
  <c r="AP54" i="7"/>
  <c r="AP55" i="7"/>
  <c r="AP56" i="7"/>
  <c r="AP57" i="7"/>
  <c r="AP58" i="7"/>
  <c r="AP59" i="7"/>
  <c r="AP60" i="7"/>
  <c r="AP61" i="7"/>
  <c r="AP62" i="7"/>
  <c r="AP63" i="7"/>
  <c r="AP64" i="7"/>
  <c r="AP65" i="7"/>
  <c r="AP66" i="7"/>
  <c r="AP67" i="7"/>
  <c r="AP68" i="7"/>
  <c r="AP69" i="7"/>
  <c r="AP70" i="7"/>
  <c r="AP71" i="7"/>
  <c r="AP72" i="7"/>
  <c r="AP73" i="7"/>
  <c r="AP74" i="7"/>
  <c r="AP75" i="7"/>
  <c r="AP76" i="7"/>
  <c r="AP77" i="7"/>
  <c r="AP78" i="7"/>
  <c r="AP79" i="7"/>
  <c r="AP80" i="7"/>
  <c r="AP81" i="7"/>
  <c r="AP82" i="7"/>
  <c r="AP83" i="7"/>
  <c r="AP84" i="7"/>
  <c r="AP85" i="7"/>
  <c r="AP86" i="7"/>
  <c r="AP87" i="7"/>
  <c r="AP88" i="7"/>
  <c r="AP89" i="7"/>
  <c r="AP90" i="7"/>
  <c r="AP91" i="7"/>
  <c r="AP92" i="7"/>
  <c r="AP93" i="7"/>
  <c r="AP94" i="7"/>
  <c r="AP95" i="7"/>
  <c r="AP96" i="7"/>
  <c r="AP97" i="7"/>
  <c r="AP98" i="7"/>
  <c r="AP99" i="7"/>
  <c r="AP100" i="7"/>
  <c r="AP101" i="7"/>
  <c r="AP102" i="7"/>
  <c r="AP103" i="7"/>
  <c r="AP5" i="7"/>
  <c r="AM6" i="7"/>
  <c r="AM7" i="7"/>
  <c r="AM8" i="7"/>
  <c r="AM9" i="7"/>
  <c r="AM10" i="7"/>
  <c r="AM11" i="7"/>
  <c r="AM12" i="7"/>
  <c r="AM13" i="7"/>
  <c r="AM14" i="7"/>
  <c r="AM15" i="7"/>
  <c r="AM16" i="7"/>
  <c r="AM17" i="7"/>
  <c r="AM18" i="7"/>
  <c r="AM19" i="7"/>
  <c r="AM20" i="7"/>
  <c r="AM21" i="7"/>
  <c r="AM22" i="7"/>
  <c r="AM23" i="7"/>
  <c r="AM24" i="7"/>
  <c r="AM25" i="7"/>
  <c r="AM26" i="7"/>
  <c r="AM27" i="7"/>
  <c r="AM28" i="7"/>
  <c r="AM29" i="7"/>
  <c r="AM30" i="7"/>
  <c r="AM31" i="7"/>
  <c r="AM32" i="7"/>
  <c r="AM33" i="7"/>
  <c r="AM34" i="7"/>
  <c r="AM35" i="7"/>
  <c r="AM36" i="7"/>
  <c r="AM37" i="7"/>
  <c r="AM38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AM64" i="7"/>
  <c r="AM65" i="7"/>
  <c r="AM66" i="7"/>
  <c r="AM67" i="7"/>
  <c r="AM68" i="7"/>
  <c r="AM69" i="7"/>
  <c r="AM70" i="7"/>
  <c r="AM71" i="7"/>
  <c r="AM72" i="7"/>
  <c r="AM73" i="7"/>
  <c r="AM74" i="7"/>
  <c r="AM75" i="7"/>
  <c r="AM76" i="7"/>
  <c r="AM77" i="7"/>
  <c r="AM78" i="7"/>
  <c r="AM79" i="7"/>
  <c r="AM80" i="7"/>
  <c r="AM81" i="7"/>
  <c r="AM82" i="7"/>
  <c r="AM83" i="7"/>
  <c r="AM84" i="7"/>
  <c r="AM85" i="7"/>
  <c r="AM86" i="7"/>
  <c r="AM87" i="7"/>
  <c r="AM88" i="7"/>
  <c r="AM89" i="7"/>
  <c r="AM90" i="7"/>
  <c r="AM91" i="7"/>
  <c r="AM92" i="7"/>
  <c r="AM93" i="7"/>
  <c r="AM94" i="7"/>
  <c r="AM95" i="7"/>
  <c r="AM96" i="7"/>
  <c r="AM97" i="7"/>
  <c r="AM98" i="7"/>
  <c r="AM99" i="7"/>
  <c r="AM100" i="7"/>
  <c r="AM101" i="7"/>
  <c r="AM102" i="7"/>
  <c r="AM103" i="7"/>
  <c r="AM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5" i="7"/>
  <c r="AH10" i="26" l="1"/>
  <c r="AH11" i="26"/>
  <c r="AH12" i="26"/>
  <c r="AH13" i="26"/>
  <c r="AH14" i="26"/>
  <c r="AH15" i="26"/>
  <c r="AH16" i="26"/>
  <c r="AH17" i="26"/>
  <c r="AH18" i="26"/>
  <c r="AH19" i="26"/>
  <c r="AH20" i="26"/>
  <c r="AH21" i="26"/>
  <c r="AH22" i="26"/>
  <c r="AH23" i="26"/>
  <c r="AH24" i="26"/>
  <c r="AH25" i="26"/>
  <c r="AH26" i="26"/>
  <c r="AH27" i="26"/>
  <c r="AH28" i="26"/>
  <c r="AH29" i="26"/>
  <c r="AH30" i="26"/>
  <c r="AH31" i="26"/>
  <c r="AH32" i="26"/>
  <c r="AH33" i="26"/>
  <c r="AH34" i="26"/>
  <c r="AH35" i="26"/>
  <c r="AH36" i="26"/>
  <c r="AH37" i="26"/>
  <c r="AH38" i="26"/>
  <c r="AH39" i="26"/>
  <c r="AH40" i="26"/>
  <c r="AH41" i="26"/>
  <c r="AH42" i="26"/>
  <c r="AH43" i="26"/>
  <c r="AH44" i="26"/>
  <c r="AH45" i="26"/>
  <c r="AH46" i="26"/>
  <c r="AH47" i="26"/>
  <c r="AH48" i="26"/>
  <c r="AH49" i="26"/>
  <c r="AH50" i="26"/>
  <c r="AH51" i="26"/>
  <c r="AH52" i="26"/>
  <c r="AH53" i="26"/>
  <c r="AH54" i="26"/>
  <c r="AH55" i="26"/>
  <c r="AH56" i="26"/>
  <c r="AH57" i="26"/>
  <c r="AH58" i="26"/>
  <c r="AH59" i="26"/>
  <c r="AH9" i="26"/>
  <c r="AH3" i="26"/>
  <c r="AG3" i="26"/>
  <c r="AF3" i="26"/>
  <c r="AE3" i="26"/>
  <c r="AD3" i="26"/>
  <c r="AC3" i="26"/>
  <c r="AA6" i="25"/>
  <c r="AB6" i="25"/>
  <c r="AC6" i="25"/>
  <c r="AD6" i="25"/>
  <c r="AA7" i="25"/>
  <c r="AB7" i="25"/>
  <c r="AC7" i="25"/>
  <c r="AD7" i="25"/>
  <c r="AA8" i="25"/>
  <c r="AB8" i="25"/>
  <c r="AC8" i="25"/>
  <c r="AD8" i="25"/>
  <c r="AA9" i="25"/>
  <c r="AB9" i="25"/>
  <c r="AC9" i="25"/>
  <c r="AD9" i="25"/>
  <c r="AA10" i="25"/>
  <c r="AB10" i="25"/>
  <c r="AC10" i="25"/>
  <c r="AD10" i="25"/>
  <c r="AA11" i="25"/>
  <c r="AB11" i="25"/>
  <c r="AC11" i="25"/>
  <c r="AD11" i="25"/>
  <c r="AA12" i="25"/>
  <c r="AB12" i="25"/>
  <c r="AC12" i="25"/>
  <c r="AD12" i="25"/>
  <c r="AA13" i="25"/>
  <c r="AB13" i="25"/>
  <c r="AC13" i="25"/>
  <c r="AD13" i="25"/>
  <c r="AA14" i="25"/>
  <c r="AB14" i="25"/>
  <c r="AC14" i="25"/>
  <c r="AD14" i="25"/>
  <c r="AA15" i="25"/>
  <c r="AB15" i="25"/>
  <c r="AC15" i="25"/>
  <c r="AD15" i="25"/>
  <c r="AA16" i="25"/>
  <c r="AB16" i="25"/>
  <c r="AC16" i="25"/>
  <c r="AD16" i="25"/>
  <c r="AA17" i="25"/>
  <c r="AB17" i="25"/>
  <c r="AC17" i="25"/>
  <c r="AD17" i="25"/>
  <c r="AA18" i="25"/>
  <c r="AB18" i="25"/>
  <c r="AC18" i="25"/>
  <c r="AD18" i="25"/>
  <c r="AA19" i="25"/>
  <c r="AB19" i="25"/>
  <c r="AC19" i="25"/>
  <c r="AD19" i="25"/>
  <c r="AA20" i="25"/>
  <c r="AB20" i="25"/>
  <c r="AC20" i="25"/>
  <c r="AD20" i="25"/>
  <c r="AA21" i="25"/>
  <c r="AB21" i="25"/>
  <c r="AC21" i="25"/>
  <c r="AD21" i="25"/>
  <c r="AA22" i="25"/>
  <c r="AB22" i="25"/>
  <c r="AC22" i="25"/>
  <c r="AD22" i="25"/>
  <c r="AA23" i="25"/>
  <c r="AB23" i="25"/>
  <c r="AC23" i="25"/>
  <c r="AD23" i="25"/>
  <c r="AA24" i="25"/>
  <c r="AB24" i="25"/>
  <c r="AC24" i="25"/>
  <c r="AD24" i="25"/>
  <c r="AA25" i="25"/>
  <c r="AB25" i="25"/>
  <c r="AC25" i="25"/>
  <c r="AD25" i="25"/>
  <c r="AA26" i="25"/>
  <c r="AB26" i="25"/>
  <c r="AC26" i="25"/>
  <c r="AD26" i="25"/>
  <c r="AA27" i="25"/>
  <c r="AB27" i="25"/>
  <c r="AC27" i="25"/>
  <c r="AD27" i="25"/>
  <c r="AA28" i="25"/>
  <c r="AB28" i="25"/>
  <c r="AC28" i="25"/>
  <c r="AD28" i="25"/>
  <c r="AA29" i="25"/>
  <c r="AB29" i="25"/>
  <c r="AC29" i="25"/>
  <c r="AD29" i="25"/>
  <c r="AA30" i="25"/>
  <c r="AB30" i="25"/>
  <c r="AC30" i="25"/>
  <c r="AD30" i="25"/>
  <c r="AA31" i="25"/>
  <c r="AB31" i="25"/>
  <c r="AC31" i="25"/>
  <c r="AD31" i="25"/>
  <c r="AA32" i="25"/>
  <c r="AB32" i="25"/>
  <c r="AC32" i="25"/>
  <c r="AD32" i="25"/>
  <c r="AA33" i="25"/>
  <c r="AB33" i="25"/>
  <c r="AC33" i="25"/>
  <c r="AD33" i="25"/>
  <c r="AA34" i="25"/>
  <c r="AB34" i="25"/>
  <c r="AC34" i="25"/>
  <c r="AD34" i="25"/>
  <c r="AA35" i="25"/>
  <c r="AB35" i="25"/>
  <c r="AC35" i="25"/>
  <c r="AD35" i="25"/>
  <c r="AA36" i="25"/>
  <c r="AB36" i="25"/>
  <c r="AC36" i="25"/>
  <c r="AD36" i="25"/>
  <c r="AA37" i="25"/>
  <c r="AB37" i="25"/>
  <c r="AC37" i="25"/>
  <c r="AD37" i="25"/>
  <c r="AA38" i="25"/>
  <c r="AB38" i="25"/>
  <c r="AC38" i="25"/>
  <c r="AD38" i="25"/>
  <c r="AA39" i="25"/>
  <c r="AB39" i="25"/>
  <c r="AC39" i="25"/>
  <c r="AD39" i="25"/>
  <c r="AA40" i="25"/>
  <c r="AB40" i="25"/>
  <c r="AC40" i="25"/>
  <c r="AD40" i="25"/>
  <c r="AA41" i="25"/>
  <c r="AB41" i="25"/>
  <c r="AC41" i="25"/>
  <c r="AD41" i="25"/>
  <c r="AA42" i="25"/>
  <c r="AB42" i="25"/>
  <c r="AC42" i="25"/>
  <c r="AD42" i="25"/>
  <c r="AA43" i="25"/>
  <c r="AB43" i="25"/>
  <c r="AC43" i="25"/>
  <c r="AD43" i="25"/>
  <c r="AA44" i="25"/>
  <c r="AB44" i="25"/>
  <c r="AC44" i="25"/>
  <c r="AD44" i="25"/>
  <c r="AA45" i="25"/>
  <c r="AB45" i="25"/>
  <c r="AC45" i="25"/>
  <c r="AD45" i="25"/>
  <c r="AA46" i="25"/>
  <c r="AB46" i="25"/>
  <c r="AC46" i="25"/>
  <c r="AD46" i="25"/>
  <c r="AA47" i="25"/>
  <c r="AB47" i="25"/>
  <c r="AC47" i="25"/>
  <c r="AD47" i="25"/>
  <c r="AA48" i="25"/>
  <c r="AB48" i="25"/>
  <c r="AC48" i="25"/>
  <c r="AD48" i="25"/>
  <c r="AA49" i="25"/>
  <c r="AB49" i="25"/>
  <c r="AC49" i="25"/>
  <c r="AD49" i="25"/>
  <c r="AA50" i="25"/>
  <c r="AB50" i="25"/>
  <c r="AC50" i="25"/>
  <c r="AD50" i="25"/>
  <c r="AA51" i="25"/>
  <c r="AB51" i="25"/>
  <c r="AC51" i="25"/>
  <c r="AD51" i="25"/>
  <c r="AA52" i="25"/>
  <c r="AB52" i="25"/>
  <c r="AC52" i="25"/>
  <c r="AD52" i="25"/>
  <c r="AA53" i="25"/>
  <c r="AB53" i="25"/>
  <c r="AC53" i="25"/>
  <c r="AD53" i="25"/>
  <c r="AA54" i="25"/>
  <c r="AB54" i="25"/>
  <c r="AC54" i="25"/>
  <c r="AD54" i="25"/>
  <c r="AA55" i="25"/>
  <c r="AB55" i="25"/>
  <c r="AC55" i="25"/>
  <c r="AD55" i="25"/>
  <c r="AD5" i="25"/>
  <c r="AC5" i="25"/>
  <c r="AB5" i="25"/>
  <c r="AA5" i="25"/>
  <c r="AD3" i="25"/>
  <c r="AC3" i="25"/>
  <c r="AB3" i="25"/>
  <c r="AA3" i="25"/>
  <c r="H6" i="25"/>
  <c r="I6" i="25"/>
  <c r="J6" i="25"/>
  <c r="K6" i="25"/>
  <c r="H7" i="25"/>
  <c r="I7" i="25"/>
  <c r="J7" i="25"/>
  <c r="K7" i="25"/>
  <c r="H8" i="25"/>
  <c r="I8" i="25"/>
  <c r="J8" i="25"/>
  <c r="K8" i="25"/>
  <c r="H9" i="25"/>
  <c r="I9" i="25"/>
  <c r="J9" i="25"/>
  <c r="K9" i="25"/>
  <c r="H10" i="25"/>
  <c r="I10" i="25"/>
  <c r="J10" i="25"/>
  <c r="K10" i="25"/>
  <c r="H11" i="25"/>
  <c r="I11" i="25"/>
  <c r="J11" i="25"/>
  <c r="K11" i="25"/>
  <c r="H12" i="25"/>
  <c r="I12" i="25"/>
  <c r="J12" i="25"/>
  <c r="K12" i="25"/>
  <c r="H13" i="25"/>
  <c r="I13" i="25"/>
  <c r="J13" i="25"/>
  <c r="K13" i="25"/>
  <c r="H14" i="25"/>
  <c r="I14" i="25"/>
  <c r="J14" i="25"/>
  <c r="K14" i="25"/>
  <c r="H15" i="25"/>
  <c r="I15" i="25"/>
  <c r="J15" i="25"/>
  <c r="K15" i="25"/>
  <c r="H16" i="25"/>
  <c r="I16" i="25"/>
  <c r="J16" i="25"/>
  <c r="K16" i="25"/>
  <c r="H17" i="25"/>
  <c r="I17" i="25"/>
  <c r="J17" i="25"/>
  <c r="K17" i="25"/>
  <c r="H18" i="25"/>
  <c r="I18" i="25"/>
  <c r="J18" i="25"/>
  <c r="K18" i="25"/>
  <c r="H19" i="25"/>
  <c r="I19" i="25"/>
  <c r="J19" i="25"/>
  <c r="K19" i="25"/>
  <c r="H20" i="25"/>
  <c r="I20" i="25"/>
  <c r="J20" i="25"/>
  <c r="K20" i="25"/>
  <c r="H21" i="25"/>
  <c r="I21" i="25"/>
  <c r="J21" i="25"/>
  <c r="K21" i="25"/>
  <c r="H22" i="25"/>
  <c r="I22" i="25"/>
  <c r="J22" i="25"/>
  <c r="K22" i="25"/>
  <c r="H23" i="25"/>
  <c r="I23" i="25"/>
  <c r="J23" i="25"/>
  <c r="K23" i="25"/>
  <c r="H24" i="25"/>
  <c r="I24" i="25"/>
  <c r="J24" i="25"/>
  <c r="K24" i="25"/>
  <c r="H25" i="25"/>
  <c r="I25" i="25"/>
  <c r="J25" i="25"/>
  <c r="K25" i="25"/>
  <c r="H26" i="25"/>
  <c r="I26" i="25"/>
  <c r="J26" i="25"/>
  <c r="K26" i="25"/>
  <c r="H27" i="25"/>
  <c r="I27" i="25"/>
  <c r="J27" i="25"/>
  <c r="K27" i="25"/>
  <c r="H28" i="25"/>
  <c r="I28" i="25"/>
  <c r="J28" i="25"/>
  <c r="K28" i="25"/>
  <c r="H29" i="25"/>
  <c r="I29" i="25"/>
  <c r="J29" i="25"/>
  <c r="K29" i="25"/>
  <c r="H30" i="25"/>
  <c r="I30" i="25"/>
  <c r="J30" i="25"/>
  <c r="K30" i="25"/>
  <c r="H31" i="25"/>
  <c r="I31" i="25"/>
  <c r="J31" i="25"/>
  <c r="K31" i="25"/>
  <c r="H32" i="25"/>
  <c r="I32" i="25"/>
  <c r="J32" i="25"/>
  <c r="K32" i="25"/>
  <c r="H33" i="25"/>
  <c r="I33" i="25"/>
  <c r="J33" i="25"/>
  <c r="K33" i="25"/>
  <c r="H34" i="25"/>
  <c r="I34" i="25"/>
  <c r="J34" i="25"/>
  <c r="K34" i="25"/>
  <c r="H35" i="25"/>
  <c r="I35" i="25"/>
  <c r="J35" i="25"/>
  <c r="K35" i="25"/>
  <c r="H36" i="25"/>
  <c r="I36" i="25"/>
  <c r="J36" i="25"/>
  <c r="K36" i="25"/>
  <c r="H37" i="25"/>
  <c r="I37" i="25"/>
  <c r="J37" i="25"/>
  <c r="K37" i="25"/>
  <c r="H38" i="25"/>
  <c r="I38" i="25"/>
  <c r="J38" i="25"/>
  <c r="K38" i="25"/>
  <c r="H39" i="25"/>
  <c r="I39" i="25"/>
  <c r="J39" i="25"/>
  <c r="K39" i="25"/>
  <c r="H40" i="25"/>
  <c r="I40" i="25"/>
  <c r="J40" i="25"/>
  <c r="K40" i="25"/>
  <c r="H41" i="25"/>
  <c r="I41" i="25"/>
  <c r="J41" i="25"/>
  <c r="K41" i="25"/>
  <c r="H42" i="25"/>
  <c r="I42" i="25"/>
  <c r="J42" i="25"/>
  <c r="K42" i="25"/>
  <c r="H43" i="25"/>
  <c r="I43" i="25"/>
  <c r="J43" i="25"/>
  <c r="K43" i="25"/>
  <c r="H44" i="25"/>
  <c r="I44" i="25"/>
  <c r="J44" i="25"/>
  <c r="K44" i="25"/>
  <c r="H45" i="25"/>
  <c r="I45" i="25"/>
  <c r="J45" i="25"/>
  <c r="K45" i="25"/>
  <c r="H46" i="25"/>
  <c r="I46" i="25"/>
  <c r="J46" i="25"/>
  <c r="K46" i="25"/>
  <c r="H47" i="25"/>
  <c r="I47" i="25"/>
  <c r="J47" i="25"/>
  <c r="K47" i="25"/>
  <c r="H48" i="25"/>
  <c r="I48" i="25"/>
  <c r="J48" i="25"/>
  <c r="K48" i="25"/>
  <c r="H49" i="25"/>
  <c r="I49" i="25"/>
  <c r="J49" i="25"/>
  <c r="K49" i="25"/>
  <c r="H50" i="25"/>
  <c r="I50" i="25"/>
  <c r="J50" i="25"/>
  <c r="K50" i="25"/>
  <c r="H51" i="25"/>
  <c r="I51" i="25"/>
  <c r="J51" i="25"/>
  <c r="K51" i="25"/>
  <c r="H52" i="25"/>
  <c r="I52" i="25"/>
  <c r="J52" i="25"/>
  <c r="K52" i="25"/>
  <c r="H53" i="25"/>
  <c r="I53" i="25"/>
  <c r="J53" i="25"/>
  <c r="K53" i="25"/>
  <c r="H54" i="25"/>
  <c r="I54" i="25"/>
  <c r="J54" i="25"/>
  <c r="K54" i="25"/>
  <c r="H55" i="25"/>
  <c r="I55" i="25"/>
  <c r="J55" i="25"/>
  <c r="K55" i="25"/>
  <c r="K3" i="25"/>
  <c r="I3" i="25"/>
  <c r="J3" i="25"/>
  <c r="H5" i="25"/>
  <c r="H3" i="25"/>
  <c r="I5" i="25"/>
  <c r="J5" i="25"/>
  <c r="K5" i="25"/>
  <c r="I5" i="26" s="1"/>
  <c r="F3" i="26"/>
  <c r="I3" i="26"/>
  <c r="H3" i="26"/>
  <c r="G3" i="26"/>
  <c r="Z5" i="26" l="1"/>
  <c r="H5" i="26"/>
  <c r="G5" i="26"/>
  <c r="W5" i="26"/>
  <c r="X5" i="26"/>
  <c r="Y5" i="26"/>
  <c r="Z15" i="26"/>
  <c r="Z23" i="26"/>
  <c r="Z31" i="26"/>
  <c r="Z39" i="26"/>
  <c r="Z47" i="26"/>
  <c r="Z55" i="26"/>
  <c r="Z14" i="26"/>
  <c r="Z22" i="26"/>
  <c r="Z30" i="26"/>
  <c r="Z38" i="26"/>
  <c r="Z46" i="26"/>
  <c r="Z13" i="26"/>
  <c r="Z21" i="26"/>
  <c r="Z29" i="26"/>
  <c r="Z37" i="26"/>
  <c r="Z45" i="26"/>
  <c r="Z53" i="26"/>
  <c r="Z11" i="26"/>
  <c r="Z27" i="26"/>
  <c r="Z35" i="26"/>
  <c r="Z43" i="26"/>
  <c r="Z59" i="26"/>
  <c r="Z12" i="26"/>
  <c r="Z20" i="26"/>
  <c r="Z28" i="26"/>
  <c r="Z36" i="26"/>
  <c r="Z44" i="26"/>
  <c r="Z52" i="26"/>
  <c r="Z19" i="26"/>
  <c r="Z51" i="26"/>
  <c r="Z10" i="26"/>
  <c r="Z25" i="26"/>
  <c r="Z40" i="26"/>
  <c r="Z41" i="26"/>
  <c r="Z58" i="26"/>
  <c r="Z16" i="26"/>
  <c r="Z50" i="26"/>
  <c r="Z26" i="26"/>
  <c r="Z32" i="26"/>
  <c r="Z42" i="26"/>
  <c r="Z56" i="26"/>
  <c r="Z18" i="26"/>
  <c r="Z33" i="26"/>
  <c r="Z48" i="26"/>
  <c r="Z54" i="26"/>
  <c r="Z24" i="26"/>
  <c r="Z34" i="26"/>
  <c r="Z49" i="26"/>
  <c r="Z57" i="26"/>
  <c r="Z9" i="26"/>
  <c r="Z17" i="26"/>
  <c r="I11" i="26"/>
  <c r="I19" i="26"/>
  <c r="I27" i="26"/>
  <c r="I35" i="26"/>
  <c r="I43" i="26"/>
  <c r="I51" i="26"/>
  <c r="I59" i="26"/>
  <c r="I10" i="26"/>
  <c r="I18" i="26"/>
  <c r="I26" i="26"/>
  <c r="I34" i="26"/>
  <c r="I42" i="26"/>
  <c r="I50" i="26"/>
  <c r="I13" i="26"/>
  <c r="I33" i="26"/>
  <c r="I39" i="26"/>
  <c r="I45" i="26"/>
  <c r="I57" i="26"/>
  <c r="I24" i="26"/>
  <c r="I30" i="26"/>
  <c r="I36" i="26"/>
  <c r="I15" i="26"/>
  <c r="I21" i="26"/>
  <c r="I41" i="26"/>
  <c r="I47" i="26"/>
  <c r="I53" i="26"/>
  <c r="I56" i="26"/>
  <c r="I12" i="26"/>
  <c r="I32" i="26"/>
  <c r="I38" i="26"/>
  <c r="I44" i="26"/>
  <c r="I17" i="26"/>
  <c r="I23" i="26"/>
  <c r="I29" i="26"/>
  <c r="I49" i="26"/>
  <c r="I31" i="26"/>
  <c r="I55" i="26"/>
  <c r="I20" i="26"/>
  <c r="I48" i="26"/>
  <c r="I58" i="26"/>
  <c r="I16" i="26"/>
  <c r="I28" i="26"/>
  <c r="I25" i="26"/>
  <c r="I37" i="26"/>
  <c r="I46" i="26"/>
  <c r="I14" i="26"/>
  <c r="I40" i="26"/>
  <c r="I52" i="26"/>
  <c r="I9" i="26"/>
  <c r="I22" i="26"/>
  <c r="I54" i="26"/>
  <c r="H10" i="26"/>
  <c r="H18" i="26"/>
  <c r="H26" i="26"/>
  <c r="H34" i="26"/>
  <c r="H42" i="26"/>
  <c r="H50" i="26"/>
  <c r="H58" i="26"/>
  <c r="H17" i="26"/>
  <c r="H25" i="26"/>
  <c r="H33" i="26"/>
  <c r="H41" i="26"/>
  <c r="H49" i="26"/>
  <c r="H24" i="26"/>
  <c r="H30" i="26"/>
  <c r="H36" i="26"/>
  <c r="H9" i="26"/>
  <c r="H15" i="26"/>
  <c r="H21" i="26"/>
  <c r="H27" i="26"/>
  <c r="H47" i="26"/>
  <c r="H53" i="26"/>
  <c r="H56" i="26"/>
  <c r="H12" i="26"/>
  <c r="H32" i="26"/>
  <c r="H38" i="26"/>
  <c r="H44" i="26"/>
  <c r="H23" i="26"/>
  <c r="H29" i="26"/>
  <c r="H35" i="26"/>
  <c r="H55" i="26"/>
  <c r="H14" i="26"/>
  <c r="H20" i="26"/>
  <c r="H40" i="26"/>
  <c r="H46" i="26"/>
  <c r="H52" i="26"/>
  <c r="H11" i="26"/>
  <c r="H39" i="26"/>
  <c r="H51" i="26"/>
  <c r="H16" i="26"/>
  <c r="H28" i="26"/>
  <c r="H37" i="26"/>
  <c r="H45" i="26"/>
  <c r="H59" i="26"/>
  <c r="H13" i="26"/>
  <c r="H22" i="26"/>
  <c r="H54" i="26"/>
  <c r="H19" i="26"/>
  <c r="H48" i="26"/>
  <c r="H31" i="26"/>
  <c r="H43" i="26"/>
  <c r="H57" i="26"/>
  <c r="G17" i="26"/>
  <c r="G25" i="26"/>
  <c r="G33" i="26"/>
  <c r="G41" i="26"/>
  <c r="G49" i="26"/>
  <c r="G57" i="26"/>
  <c r="G16" i="26"/>
  <c r="G24" i="26"/>
  <c r="G32" i="26"/>
  <c r="G40" i="26"/>
  <c r="G48" i="26"/>
  <c r="G10" i="26"/>
  <c r="G15" i="26"/>
  <c r="G21" i="26"/>
  <c r="G27" i="26"/>
  <c r="G47" i="26"/>
  <c r="G53" i="26"/>
  <c r="G56" i="26"/>
  <c r="G12" i="26"/>
  <c r="G18" i="26"/>
  <c r="G38" i="26"/>
  <c r="G44" i="26"/>
  <c r="G50" i="26"/>
  <c r="G9" i="26"/>
  <c r="G23" i="26"/>
  <c r="G29" i="26"/>
  <c r="G35" i="26"/>
  <c r="G55" i="26"/>
  <c r="G14" i="26"/>
  <c r="G20" i="26"/>
  <c r="G26" i="26"/>
  <c r="G46" i="26"/>
  <c r="G52" i="26"/>
  <c r="G59" i="26"/>
  <c r="G11" i="26"/>
  <c r="G31" i="26"/>
  <c r="G37" i="26"/>
  <c r="G43" i="26"/>
  <c r="G19" i="26"/>
  <c r="G36" i="26"/>
  <c r="G45" i="26"/>
  <c r="G13" i="26"/>
  <c r="G22" i="26"/>
  <c r="G34" i="26"/>
  <c r="G54" i="26"/>
  <c r="G30" i="26"/>
  <c r="G42" i="26"/>
  <c r="G28" i="26"/>
  <c r="G58" i="26"/>
  <c r="G39" i="26"/>
  <c r="G51" i="26"/>
  <c r="F5" i="26"/>
  <c r="AH7" i="26"/>
  <c r="AH6" i="26" s="1"/>
  <c r="D3" i="26"/>
  <c r="Q3" i="26"/>
  <c r="P3" i="26"/>
  <c r="O3" i="26"/>
  <c r="N3" i="26"/>
  <c r="M3" i="26"/>
  <c r="L3" i="26"/>
  <c r="E3" i="26"/>
  <c r="AK6" i="25"/>
  <c r="AK7" i="25"/>
  <c r="AK8" i="25"/>
  <c r="AK9" i="25"/>
  <c r="AK10" i="25"/>
  <c r="AK11" i="25"/>
  <c r="AK12" i="25"/>
  <c r="AK13" i="25"/>
  <c r="AK14" i="25"/>
  <c r="AK15" i="25"/>
  <c r="AK16" i="25"/>
  <c r="AK17" i="25"/>
  <c r="AK18" i="25"/>
  <c r="AK19" i="25"/>
  <c r="AK20" i="25"/>
  <c r="AK21" i="25"/>
  <c r="AK22" i="25"/>
  <c r="AK23" i="25"/>
  <c r="AK24" i="25"/>
  <c r="AK25" i="25"/>
  <c r="AK26" i="25"/>
  <c r="AK27" i="25"/>
  <c r="AK28" i="25"/>
  <c r="AK29" i="25"/>
  <c r="AK30" i="25"/>
  <c r="AK31" i="25"/>
  <c r="AK32" i="25"/>
  <c r="AK33" i="25"/>
  <c r="AK34" i="25"/>
  <c r="AK35" i="25"/>
  <c r="AK36" i="25"/>
  <c r="AK37" i="25"/>
  <c r="AK38" i="25"/>
  <c r="AK39" i="25"/>
  <c r="AK40" i="25"/>
  <c r="AK41" i="25"/>
  <c r="AK42" i="25"/>
  <c r="AK43" i="25"/>
  <c r="AK44" i="25"/>
  <c r="AK45" i="25"/>
  <c r="AK46" i="25"/>
  <c r="AK47" i="25"/>
  <c r="AK48" i="25"/>
  <c r="AK49" i="25"/>
  <c r="AK50" i="25"/>
  <c r="AK51" i="25"/>
  <c r="AK52" i="25"/>
  <c r="AK53" i="25"/>
  <c r="AK54" i="25"/>
  <c r="AK55" i="25"/>
  <c r="AK5" i="25"/>
  <c r="R6" i="25"/>
  <c r="R7" i="25"/>
  <c r="R8" i="25"/>
  <c r="R9" i="25"/>
  <c r="R10" i="25"/>
  <c r="R11" i="25"/>
  <c r="R12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R28" i="25"/>
  <c r="R29" i="25"/>
  <c r="R30" i="25"/>
  <c r="R31" i="25"/>
  <c r="R32" i="25"/>
  <c r="R33" i="25"/>
  <c r="R34" i="25"/>
  <c r="R35" i="25"/>
  <c r="R36" i="25"/>
  <c r="R37" i="25"/>
  <c r="R38" i="25"/>
  <c r="R39" i="25"/>
  <c r="R40" i="25"/>
  <c r="R41" i="25"/>
  <c r="R42" i="25"/>
  <c r="R43" i="25"/>
  <c r="R44" i="25"/>
  <c r="R45" i="25"/>
  <c r="R46" i="25"/>
  <c r="R47" i="25"/>
  <c r="R48" i="25"/>
  <c r="R49" i="25"/>
  <c r="R50" i="25"/>
  <c r="R51" i="25"/>
  <c r="R52" i="25"/>
  <c r="R53" i="25"/>
  <c r="R54" i="25"/>
  <c r="R55" i="25"/>
  <c r="R5" i="25"/>
  <c r="P5" i="26" s="1"/>
  <c r="AG6" i="25"/>
  <c r="AH6" i="25"/>
  <c r="AI6" i="25"/>
  <c r="AJ6" i="25"/>
  <c r="AL6" i="25"/>
  <c r="AG7" i="25"/>
  <c r="AH7" i="25"/>
  <c r="AI7" i="25"/>
  <c r="AJ7" i="25"/>
  <c r="AL7" i="25"/>
  <c r="AG8" i="25"/>
  <c r="AH8" i="25"/>
  <c r="AI8" i="25"/>
  <c r="AJ8" i="25"/>
  <c r="AL8" i="25"/>
  <c r="AG9" i="25"/>
  <c r="AH9" i="25"/>
  <c r="AI9" i="25"/>
  <c r="AJ9" i="25"/>
  <c r="AL9" i="25"/>
  <c r="AG10" i="25"/>
  <c r="AH10" i="25"/>
  <c r="AI10" i="25"/>
  <c r="AJ10" i="25"/>
  <c r="AL10" i="25"/>
  <c r="AG11" i="25"/>
  <c r="AH11" i="25"/>
  <c r="AI11" i="25"/>
  <c r="AJ11" i="25"/>
  <c r="AL11" i="25"/>
  <c r="AG12" i="25"/>
  <c r="AH12" i="25"/>
  <c r="AI12" i="25"/>
  <c r="AJ12" i="25"/>
  <c r="AL12" i="25"/>
  <c r="AG13" i="25"/>
  <c r="AH13" i="25"/>
  <c r="AI13" i="25"/>
  <c r="AJ13" i="25"/>
  <c r="AL13" i="25"/>
  <c r="AG14" i="25"/>
  <c r="AH14" i="25"/>
  <c r="AI14" i="25"/>
  <c r="AJ14" i="25"/>
  <c r="AL14" i="25"/>
  <c r="AG15" i="25"/>
  <c r="AH15" i="25"/>
  <c r="AI15" i="25"/>
  <c r="AJ15" i="25"/>
  <c r="AL15" i="25"/>
  <c r="AG16" i="25"/>
  <c r="AH16" i="25"/>
  <c r="AI16" i="25"/>
  <c r="AJ16" i="25"/>
  <c r="AL16" i="25"/>
  <c r="AG17" i="25"/>
  <c r="AH17" i="25"/>
  <c r="AI17" i="25"/>
  <c r="AJ17" i="25"/>
  <c r="AL17" i="25"/>
  <c r="AG18" i="25"/>
  <c r="AH18" i="25"/>
  <c r="AI18" i="25"/>
  <c r="AJ18" i="25"/>
  <c r="AL18" i="25"/>
  <c r="AG19" i="25"/>
  <c r="AH19" i="25"/>
  <c r="AI19" i="25"/>
  <c r="AJ19" i="25"/>
  <c r="AL19" i="25"/>
  <c r="AG20" i="25"/>
  <c r="AH20" i="25"/>
  <c r="AI20" i="25"/>
  <c r="AJ20" i="25"/>
  <c r="AL20" i="25"/>
  <c r="AG21" i="25"/>
  <c r="AH21" i="25"/>
  <c r="AI21" i="25"/>
  <c r="AJ21" i="25"/>
  <c r="AL21" i="25"/>
  <c r="AG22" i="25"/>
  <c r="AH22" i="25"/>
  <c r="AI22" i="25"/>
  <c r="AJ22" i="25"/>
  <c r="AL22" i="25"/>
  <c r="AG23" i="25"/>
  <c r="AH23" i="25"/>
  <c r="AI23" i="25"/>
  <c r="AJ23" i="25"/>
  <c r="AL23" i="25"/>
  <c r="AG24" i="25"/>
  <c r="AH24" i="25"/>
  <c r="AI24" i="25"/>
  <c r="AJ24" i="25"/>
  <c r="AL24" i="25"/>
  <c r="AG25" i="25"/>
  <c r="AH25" i="25"/>
  <c r="AI25" i="25"/>
  <c r="AJ25" i="25"/>
  <c r="AL25" i="25"/>
  <c r="AG26" i="25"/>
  <c r="AH26" i="25"/>
  <c r="AI26" i="25"/>
  <c r="AJ26" i="25"/>
  <c r="AL26" i="25"/>
  <c r="AG27" i="25"/>
  <c r="AH27" i="25"/>
  <c r="AI27" i="25"/>
  <c r="AJ27" i="25"/>
  <c r="AL27" i="25"/>
  <c r="AG28" i="25"/>
  <c r="AH28" i="25"/>
  <c r="AI28" i="25"/>
  <c r="AJ28" i="25"/>
  <c r="AL28" i="25"/>
  <c r="AG29" i="25"/>
  <c r="AH29" i="25"/>
  <c r="AI29" i="25"/>
  <c r="AJ29" i="25"/>
  <c r="AL29" i="25"/>
  <c r="AG30" i="25"/>
  <c r="AH30" i="25"/>
  <c r="AI30" i="25"/>
  <c r="AJ30" i="25"/>
  <c r="AL30" i="25"/>
  <c r="AG31" i="25"/>
  <c r="AH31" i="25"/>
  <c r="AI31" i="25"/>
  <c r="AJ31" i="25"/>
  <c r="AL31" i="25"/>
  <c r="AG32" i="25"/>
  <c r="AH32" i="25"/>
  <c r="AI32" i="25"/>
  <c r="AJ32" i="25"/>
  <c r="AL32" i="25"/>
  <c r="AG33" i="25"/>
  <c r="AH33" i="25"/>
  <c r="AI33" i="25"/>
  <c r="AJ33" i="25"/>
  <c r="AL33" i="25"/>
  <c r="AG34" i="25"/>
  <c r="AH34" i="25"/>
  <c r="AI34" i="25"/>
  <c r="AJ34" i="25"/>
  <c r="AL34" i="25"/>
  <c r="AG35" i="25"/>
  <c r="AH35" i="25"/>
  <c r="AI35" i="25"/>
  <c r="AJ35" i="25"/>
  <c r="AL35" i="25"/>
  <c r="AG36" i="25"/>
  <c r="AH36" i="25"/>
  <c r="AI36" i="25"/>
  <c r="AJ36" i="25"/>
  <c r="AL36" i="25"/>
  <c r="AG37" i="25"/>
  <c r="AH37" i="25"/>
  <c r="AI37" i="25"/>
  <c r="AJ37" i="25"/>
  <c r="AL37" i="25"/>
  <c r="AG38" i="25"/>
  <c r="AH38" i="25"/>
  <c r="AI38" i="25"/>
  <c r="AJ38" i="25"/>
  <c r="AL38" i="25"/>
  <c r="AG39" i="25"/>
  <c r="AH39" i="25"/>
  <c r="AI39" i="25"/>
  <c r="AJ39" i="25"/>
  <c r="AL39" i="25"/>
  <c r="AG40" i="25"/>
  <c r="AH40" i="25"/>
  <c r="AI40" i="25"/>
  <c r="AJ40" i="25"/>
  <c r="AL40" i="25"/>
  <c r="AG41" i="25"/>
  <c r="AH41" i="25"/>
  <c r="AI41" i="25"/>
  <c r="AJ41" i="25"/>
  <c r="AL41" i="25"/>
  <c r="AG42" i="25"/>
  <c r="AH42" i="25"/>
  <c r="AI42" i="25"/>
  <c r="AJ42" i="25"/>
  <c r="AL42" i="25"/>
  <c r="AG43" i="25"/>
  <c r="AH43" i="25"/>
  <c r="AI43" i="25"/>
  <c r="AJ43" i="25"/>
  <c r="AL43" i="25"/>
  <c r="AG44" i="25"/>
  <c r="AH44" i="25"/>
  <c r="AI44" i="25"/>
  <c r="AJ44" i="25"/>
  <c r="AL44" i="25"/>
  <c r="AG45" i="25"/>
  <c r="AH45" i="25"/>
  <c r="AI45" i="25"/>
  <c r="AJ45" i="25"/>
  <c r="AL45" i="25"/>
  <c r="AG46" i="25"/>
  <c r="AH46" i="25"/>
  <c r="AI46" i="25"/>
  <c r="AJ46" i="25"/>
  <c r="AL46" i="25"/>
  <c r="AG47" i="25"/>
  <c r="AH47" i="25"/>
  <c r="AI47" i="25"/>
  <c r="AJ47" i="25"/>
  <c r="AL47" i="25"/>
  <c r="AG48" i="25"/>
  <c r="AH48" i="25"/>
  <c r="AI48" i="25"/>
  <c r="AJ48" i="25"/>
  <c r="AL48" i="25"/>
  <c r="AG49" i="25"/>
  <c r="AH49" i="25"/>
  <c r="AI49" i="25"/>
  <c r="AJ49" i="25"/>
  <c r="AL49" i="25"/>
  <c r="AG50" i="25"/>
  <c r="AH50" i="25"/>
  <c r="AI50" i="25"/>
  <c r="AJ50" i="25"/>
  <c r="AL50" i="25"/>
  <c r="AG51" i="25"/>
  <c r="AH51" i="25"/>
  <c r="AI51" i="25"/>
  <c r="AJ51" i="25"/>
  <c r="AL51" i="25"/>
  <c r="AG52" i="25"/>
  <c r="AH52" i="25"/>
  <c r="AI52" i="25"/>
  <c r="AJ52" i="25"/>
  <c r="AL52" i="25"/>
  <c r="AG53" i="25"/>
  <c r="AH53" i="25"/>
  <c r="AI53" i="25"/>
  <c r="AJ53" i="25"/>
  <c r="AL53" i="25"/>
  <c r="AG54" i="25"/>
  <c r="AH54" i="25"/>
  <c r="AI54" i="25"/>
  <c r="AJ54" i="25"/>
  <c r="AL54" i="25"/>
  <c r="AG55" i="25"/>
  <c r="AH55" i="25"/>
  <c r="AI55" i="25"/>
  <c r="AJ55" i="25"/>
  <c r="AL55" i="25"/>
  <c r="AL5" i="25"/>
  <c r="AJ5" i="25"/>
  <c r="AI5" i="25"/>
  <c r="AH5" i="25"/>
  <c r="AG5" i="25"/>
  <c r="AL3" i="25"/>
  <c r="AK3" i="25"/>
  <c r="AJ3" i="25"/>
  <c r="AI3" i="25"/>
  <c r="AH3" i="25"/>
  <c r="AG3" i="25"/>
  <c r="N6" i="25"/>
  <c r="O6" i="25"/>
  <c r="P6" i="25"/>
  <c r="Q6" i="25"/>
  <c r="S6" i="25"/>
  <c r="N7" i="25"/>
  <c r="O7" i="25"/>
  <c r="P7" i="25"/>
  <c r="Q7" i="25"/>
  <c r="S7" i="25"/>
  <c r="N8" i="25"/>
  <c r="O8" i="25"/>
  <c r="P8" i="25"/>
  <c r="Q8" i="25"/>
  <c r="S8" i="25"/>
  <c r="N9" i="25"/>
  <c r="O9" i="25"/>
  <c r="P9" i="25"/>
  <c r="Q9" i="25"/>
  <c r="S9" i="25"/>
  <c r="N10" i="25"/>
  <c r="O10" i="25"/>
  <c r="P10" i="25"/>
  <c r="Q10" i="25"/>
  <c r="S10" i="25"/>
  <c r="N11" i="25"/>
  <c r="O11" i="25"/>
  <c r="P11" i="25"/>
  <c r="Q11" i="25"/>
  <c r="S11" i="25"/>
  <c r="N12" i="25"/>
  <c r="O12" i="25"/>
  <c r="P12" i="25"/>
  <c r="Q12" i="25"/>
  <c r="S12" i="25"/>
  <c r="N13" i="25"/>
  <c r="O13" i="25"/>
  <c r="P13" i="25"/>
  <c r="Q13" i="25"/>
  <c r="S13" i="25"/>
  <c r="N14" i="25"/>
  <c r="O14" i="25"/>
  <c r="P14" i="25"/>
  <c r="Q14" i="25"/>
  <c r="S14" i="25"/>
  <c r="N15" i="25"/>
  <c r="O15" i="25"/>
  <c r="P15" i="25"/>
  <c r="Q15" i="25"/>
  <c r="S15" i="25"/>
  <c r="N16" i="25"/>
  <c r="O16" i="25"/>
  <c r="P16" i="25"/>
  <c r="Q16" i="25"/>
  <c r="S16" i="25"/>
  <c r="N17" i="25"/>
  <c r="O17" i="25"/>
  <c r="P17" i="25"/>
  <c r="Q17" i="25"/>
  <c r="S17" i="25"/>
  <c r="N18" i="25"/>
  <c r="O18" i="25"/>
  <c r="P18" i="25"/>
  <c r="Q18" i="25"/>
  <c r="S18" i="25"/>
  <c r="N19" i="25"/>
  <c r="O19" i="25"/>
  <c r="P19" i="25"/>
  <c r="Q19" i="25"/>
  <c r="S19" i="25"/>
  <c r="N20" i="25"/>
  <c r="O20" i="25"/>
  <c r="P20" i="25"/>
  <c r="Q20" i="25"/>
  <c r="S20" i="25"/>
  <c r="N21" i="25"/>
  <c r="O21" i="25"/>
  <c r="P21" i="25"/>
  <c r="Q21" i="25"/>
  <c r="S21" i="25"/>
  <c r="N22" i="25"/>
  <c r="O22" i="25"/>
  <c r="P22" i="25"/>
  <c r="Q22" i="25"/>
  <c r="S22" i="25"/>
  <c r="N23" i="25"/>
  <c r="O23" i="25"/>
  <c r="P23" i="25"/>
  <c r="Q23" i="25"/>
  <c r="S23" i="25"/>
  <c r="N24" i="25"/>
  <c r="O24" i="25"/>
  <c r="P24" i="25"/>
  <c r="Q24" i="25"/>
  <c r="S24" i="25"/>
  <c r="N25" i="25"/>
  <c r="O25" i="25"/>
  <c r="P25" i="25"/>
  <c r="Q25" i="25"/>
  <c r="S25" i="25"/>
  <c r="N26" i="25"/>
  <c r="O26" i="25"/>
  <c r="P26" i="25"/>
  <c r="Q26" i="25"/>
  <c r="S26" i="25"/>
  <c r="N27" i="25"/>
  <c r="O27" i="25"/>
  <c r="P27" i="25"/>
  <c r="Q27" i="25"/>
  <c r="S27" i="25"/>
  <c r="N28" i="25"/>
  <c r="O28" i="25"/>
  <c r="P28" i="25"/>
  <c r="Q28" i="25"/>
  <c r="S28" i="25"/>
  <c r="N29" i="25"/>
  <c r="O29" i="25"/>
  <c r="P29" i="25"/>
  <c r="Q29" i="25"/>
  <c r="S29" i="25"/>
  <c r="N30" i="25"/>
  <c r="O30" i="25"/>
  <c r="P30" i="25"/>
  <c r="Q30" i="25"/>
  <c r="S30" i="25"/>
  <c r="N31" i="25"/>
  <c r="O31" i="25"/>
  <c r="P31" i="25"/>
  <c r="Q31" i="25"/>
  <c r="S31" i="25"/>
  <c r="N32" i="25"/>
  <c r="O32" i="25"/>
  <c r="P32" i="25"/>
  <c r="Q32" i="25"/>
  <c r="S32" i="25"/>
  <c r="N33" i="25"/>
  <c r="O33" i="25"/>
  <c r="P33" i="25"/>
  <c r="Q33" i="25"/>
  <c r="S33" i="25"/>
  <c r="N34" i="25"/>
  <c r="O34" i="25"/>
  <c r="P34" i="25"/>
  <c r="Q34" i="25"/>
  <c r="S34" i="25"/>
  <c r="N35" i="25"/>
  <c r="O35" i="25"/>
  <c r="P35" i="25"/>
  <c r="Q35" i="25"/>
  <c r="S35" i="25"/>
  <c r="N36" i="25"/>
  <c r="O36" i="25"/>
  <c r="P36" i="25"/>
  <c r="Q36" i="25"/>
  <c r="S36" i="25"/>
  <c r="N37" i="25"/>
  <c r="O37" i="25"/>
  <c r="P37" i="25"/>
  <c r="Q37" i="25"/>
  <c r="S37" i="25"/>
  <c r="N38" i="25"/>
  <c r="O38" i="25"/>
  <c r="P38" i="25"/>
  <c r="Q38" i="25"/>
  <c r="S38" i="25"/>
  <c r="N39" i="25"/>
  <c r="O39" i="25"/>
  <c r="P39" i="25"/>
  <c r="Q39" i="25"/>
  <c r="S39" i="25"/>
  <c r="N40" i="25"/>
  <c r="O40" i="25"/>
  <c r="P40" i="25"/>
  <c r="Q40" i="25"/>
  <c r="S40" i="25"/>
  <c r="N41" i="25"/>
  <c r="O41" i="25"/>
  <c r="P41" i="25"/>
  <c r="Q41" i="25"/>
  <c r="S41" i="25"/>
  <c r="N42" i="25"/>
  <c r="O42" i="25"/>
  <c r="P42" i="25"/>
  <c r="Q42" i="25"/>
  <c r="S42" i="25"/>
  <c r="N43" i="25"/>
  <c r="O43" i="25"/>
  <c r="P43" i="25"/>
  <c r="Q43" i="25"/>
  <c r="S43" i="25"/>
  <c r="N44" i="25"/>
  <c r="O44" i="25"/>
  <c r="P44" i="25"/>
  <c r="Q44" i="25"/>
  <c r="S44" i="25"/>
  <c r="N45" i="25"/>
  <c r="O45" i="25"/>
  <c r="P45" i="25"/>
  <c r="Q45" i="25"/>
  <c r="S45" i="25"/>
  <c r="N46" i="25"/>
  <c r="O46" i="25"/>
  <c r="P46" i="25"/>
  <c r="Q46" i="25"/>
  <c r="S46" i="25"/>
  <c r="N47" i="25"/>
  <c r="O47" i="25"/>
  <c r="P47" i="25"/>
  <c r="Q47" i="25"/>
  <c r="S47" i="25"/>
  <c r="N48" i="25"/>
  <c r="O48" i="25"/>
  <c r="P48" i="25"/>
  <c r="Q48" i="25"/>
  <c r="S48" i="25"/>
  <c r="N49" i="25"/>
  <c r="O49" i="25"/>
  <c r="P49" i="25"/>
  <c r="Q49" i="25"/>
  <c r="S49" i="25"/>
  <c r="N50" i="25"/>
  <c r="O50" i="25"/>
  <c r="P50" i="25"/>
  <c r="Q50" i="25"/>
  <c r="S50" i="25"/>
  <c r="N51" i="25"/>
  <c r="O51" i="25"/>
  <c r="P51" i="25"/>
  <c r="Q51" i="25"/>
  <c r="S51" i="25"/>
  <c r="N52" i="25"/>
  <c r="O52" i="25"/>
  <c r="P52" i="25"/>
  <c r="Q52" i="25"/>
  <c r="S52" i="25"/>
  <c r="N53" i="25"/>
  <c r="O53" i="25"/>
  <c r="P53" i="25"/>
  <c r="Q53" i="25"/>
  <c r="S53" i="25"/>
  <c r="N54" i="25"/>
  <c r="O54" i="25"/>
  <c r="P54" i="25"/>
  <c r="Q54" i="25"/>
  <c r="S54" i="25"/>
  <c r="N55" i="25"/>
  <c r="O55" i="25"/>
  <c r="P55" i="25"/>
  <c r="Q55" i="25"/>
  <c r="S55" i="25"/>
  <c r="S5" i="25"/>
  <c r="S3" i="25"/>
  <c r="R3" i="25"/>
  <c r="Q5" i="25"/>
  <c r="Q3" i="25"/>
  <c r="P5" i="25"/>
  <c r="P3" i="25"/>
  <c r="O5" i="25"/>
  <c r="O3" i="25"/>
  <c r="N5" i="25"/>
  <c r="N3" i="25"/>
  <c r="Y6" i="25"/>
  <c r="Z6" i="25"/>
  <c r="Y7" i="25"/>
  <c r="Z7" i="25"/>
  <c r="Y8" i="25"/>
  <c r="Z8" i="25"/>
  <c r="Y9" i="25"/>
  <c r="Z9" i="25"/>
  <c r="Y10" i="25"/>
  <c r="Z10" i="25"/>
  <c r="Y11" i="25"/>
  <c r="Z11" i="25"/>
  <c r="Y12" i="25"/>
  <c r="Z12" i="25"/>
  <c r="Y13" i="25"/>
  <c r="Z13" i="25"/>
  <c r="Y14" i="25"/>
  <c r="Z14" i="25"/>
  <c r="Y15" i="25"/>
  <c r="Z15" i="25"/>
  <c r="Y16" i="25"/>
  <c r="Z16" i="25"/>
  <c r="Y17" i="25"/>
  <c r="Z17" i="25"/>
  <c r="Y18" i="25"/>
  <c r="Z18" i="25"/>
  <c r="Y19" i="25"/>
  <c r="Z19" i="25"/>
  <c r="Y20" i="25"/>
  <c r="Z20" i="25"/>
  <c r="Y21" i="25"/>
  <c r="Z21" i="25"/>
  <c r="Y22" i="25"/>
  <c r="Z22" i="25"/>
  <c r="Y23" i="25"/>
  <c r="Z23" i="25"/>
  <c r="Y24" i="25"/>
  <c r="Z24" i="25"/>
  <c r="Y25" i="25"/>
  <c r="Z25" i="25"/>
  <c r="Y26" i="25"/>
  <c r="Z26" i="25"/>
  <c r="Y27" i="25"/>
  <c r="Z27" i="25"/>
  <c r="Y28" i="25"/>
  <c r="Z28" i="25"/>
  <c r="Y29" i="25"/>
  <c r="Z29" i="25"/>
  <c r="Y30" i="25"/>
  <c r="Z30" i="25"/>
  <c r="Y31" i="25"/>
  <c r="Z31" i="25"/>
  <c r="Y32" i="25"/>
  <c r="Z32" i="25"/>
  <c r="Y33" i="25"/>
  <c r="Z33" i="25"/>
  <c r="Y34" i="25"/>
  <c r="Z34" i="25"/>
  <c r="Y35" i="25"/>
  <c r="Z35" i="25"/>
  <c r="Y36" i="25"/>
  <c r="Z36" i="25"/>
  <c r="Y37" i="25"/>
  <c r="Z37" i="25"/>
  <c r="Y38" i="25"/>
  <c r="Z38" i="25"/>
  <c r="Y39" i="25"/>
  <c r="Z39" i="25"/>
  <c r="Y40" i="25"/>
  <c r="Z40" i="25"/>
  <c r="Y41" i="25"/>
  <c r="Z41" i="25"/>
  <c r="Y42" i="25"/>
  <c r="Z42" i="25"/>
  <c r="Y43" i="25"/>
  <c r="Z43" i="25"/>
  <c r="Y44" i="25"/>
  <c r="Z44" i="25"/>
  <c r="Y45" i="25"/>
  <c r="Z45" i="25"/>
  <c r="Y46" i="25"/>
  <c r="Z46" i="25"/>
  <c r="Y47" i="25"/>
  <c r="Z47" i="25"/>
  <c r="Y48" i="25"/>
  <c r="Z48" i="25"/>
  <c r="Y49" i="25"/>
  <c r="Z49" i="25"/>
  <c r="Y50" i="25"/>
  <c r="Z50" i="25"/>
  <c r="Y51" i="25"/>
  <c r="Z51" i="25"/>
  <c r="Y52" i="25"/>
  <c r="Z52" i="25"/>
  <c r="Y53" i="25"/>
  <c r="Z53" i="25"/>
  <c r="Y54" i="25"/>
  <c r="Z54" i="25"/>
  <c r="Y55" i="25"/>
  <c r="Z55" i="25"/>
  <c r="Z5" i="25"/>
  <c r="Y5" i="25"/>
  <c r="U5" i="26" s="1"/>
  <c r="Z3" i="25"/>
  <c r="Y3" i="25"/>
  <c r="F6" i="25"/>
  <c r="G6" i="25"/>
  <c r="F7" i="25"/>
  <c r="G7" i="25"/>
  <c r="F8" i="25"/>
  <c r="G8" i="25"/>
  <c r="F9" i="25"/>
  <c r="G9" i="25"/>
  <c r="F10" i="25"/>
  <c r="G10" i="25"/>
  <c r="F11" i="25"/>
  <c r="G11" i="25"/>
  <c r="F12" i="25"/>
  <c r="G12" i="25"/>
  <c r="F13" i="25"/>
  <c r="G13" i="25"/>
  <c r="F14" i="25"/>
  <c r="G14" i="25"/>
  <c r="F15" i="25"/>
  <c r="G15" i="25"/>
  <c r="F16" i="25"/>
  <c r="G16" i="25"/>
  <c r="F17" i="25"/>
  <c r="G17" i="25"/>
  <c r="F18" i="25"/>
  <c r="G18" i="25"/>
  <c r="F19" i="25"/>
  <c r="G19" i="25"/>
  <c r="F20" i="25"/>
  <c r="G20" i="25"/>
  <c r="F21" i="25"/>
  <c r="G21" i="25"/>
  <c r="F22" i="25"/>
  <c r="G22" i="25"/>
  <c r="F23" i="25"/>
  <c r="G23" i="25"/>
  <c r="F24" i="25"/>
  <c r="G24" i="25"/>
  <c r="F25" i="25"/>
  <c r="G25" i="25"/>
  <c r="F26" i="25"/>
  <c r="G26" i="25"/>
  <c r="F27" i="25"/>
  <c r="G27" i="25"/>
  <c r="F28" i="25"/>
  <c r="G28" i="25"/>
  <c r="F29" i="25"/>
  <c r="G29" i="25"/>
  <c r="F30" i="25"/>
  <c r="G30" i="25"/>
  <c r="F31" i="25"/>
  <c r="G31" i="25"/>
  <c r="F32" i="25"/>
  <c r="G32" i="25"/>
  <c r="F33" i="25"/>
  <c r="G33" i="25"/>
  <c r="F34" i="25"/>
  <c r="G34" i="25"/>
  <c r="F35" i="25"/>
  <c r="G35" i="25"/>
  <c r="F36" i="25"/>
  <c r="G36" i="25"/>
  <c r="F37" i="25"/>
  <c r="G37" i="25"/>
  <c r="F38" i="25"/>
  <c r="G38" i="25"/>
  <c r="F39" i="25"/>
  <c r="G39" i="25"/>
  <c r="F40" i="25"/>
  <c r="G40" i="25"/>
  <c r="F41" i="25"/>
  <c r="G41" i="25"/>
  <c r="F42" i="25"/>
  <c r="G42" i="25"/>
  <c r="F43" i="25"/>
  <c r="G43" i="25"/>
  <c r="F44" i="25"/>
  <c r="G44" i="25"/>
  <c r="F45" i="25"/>
  <c r="G45" i="25"/>
  <c r="F46" i="25"/>
  <c r="G46" i="25"/>
  <c r="F47" i="25"/>
  <c r="G47" i="25"/>
  <c r="F48" i="25"/>
  <c r="G48" i="25"/>
  <c r="F49" i="25"/>
  <c r="G49" i="25"/>
  <c r="F50" i="25"/>
  <c r="G50" i="25"/>
  <c r="F51" i="25"/>
  <c r="G51" i="25"/>
  <c r="F52" i="25"/>
  <c r="G52" i="25"/>
  <c r="F53" i="25"/>
  <c r="G53" i="25"/>
  <c r="F54" i="25"/>
  <c r="G54" i="25"/>
  <c r="F55" i="25"/>
  <c r="G55" i="25"/>
  <c r="F3" i="25"/>
  <c r="G3" i="25"/>
  <c r="G5" i="25"/>
  <c r="N5" i="26" l="1"/>
  <c r="L5" i="26"/>
  <c r="O5" i="26"/>
  <c r="M5" i="26"/>
  <c r="P9" i="26"/>
  <c r="P10" i="26"/>
  <c r="P11" i="26"/>
  <c r="P12" i="26"/>
  <c r="P13" i="26"/>
  <c r="P14" i="26"/>
  <c r="P15" i="26"/>
  <c r="P16" i="26"/>
  <c r="P17" i="26"/>
  <c r="P18" i="26"/>
  <c r="P19" i="26"/>
  <c r="P20" i="26"/>
  <c r="P21" i="26"/>
  <c r="P22" i="26"/>
  <c r="P23" i="26"/>
  <c r="P24" i="26"/>
  <c r="P25" i="26"/>
  <c r="P26" i="26"/>
  <c r="P27" i="26"/>
  <c r="P28" i="26"/>
  <c r="P29" i="26"/>
  <c r="P30" i="26"/>
  <c r="P31" i="26"/>
  <c r="P32" i="26"/>
  <c r="P33" i="26"/>
  <c r="P34" i="26"/>
  <c r="P35" i="26"/>
  <c r="P36" i="26"/>
  <c r="P37" i="26"/>
  <c r="P38" i="26"/>
  <c r="P39" i="26"/>
  <c r="P40" i="26"/>
  <c r="P41" i="26"/>
  <c r="P42" i="26"/>
  <c r="P43" i="26"/>
  <c r="P44" i="26"/>
  <c r="P45" i="26"/>
  <c r="P46" i="26"/>
  <c r="P47" i="26"/>
  <c r="P48" i="26"/>
  <c r="P49" i="26"/>
  <c r="P50" i="26"/>
  <c r="P51" i="26"/>
  <c r="P52" i="26"/>
  <c r="P53" i="26"/>
  <c r="P54" i="26"/>
  <c r="P55" i="26"/>
  <c r="P56" i="26"/>
  <c r="P57" i="26"/>
  <c r="P58" i="26"/>
  <c r="P59" i="26"/>
  <c r="Q5" i="26"/>
  <c r="U10" i="26"/>
  <c r="U18" i="26"/>
  <c r="U26" i="26"/>
  <c r="U34" i="26"/>
  <c r="U42" i="26"/>
  <c r="U50" i="26"/>
  <c r="U58" i="26"/>
  <c r="U17" i="26"/>
  <c r="U25" i="26"/>
  <c r="U33" i="26"/>
  <c r="U41" i="26"/>
  <c r="U49" i="26"/>
  <c r="U16" i="26"/>
  <c r="U24" i="26"/>
  <c r="U32" i="26"/>
  <c r="U40" i="26"/>
  <c r="U48" i="26"/>
  <c r="U56" i="26"/>
  <c r="U30" i="26"/>
  <c r="U46" i="26"/>
  <c r="U54" i="26"/>
  <c r="U15" i="26"/>
  <c r="U23" i="26"/>
  <c r="U31" i="26"/>
  <c r="U39" i="26"/>
  <c r="U47" i="26"/>
  <c r="U55" i="26"/>
  <c r="U9" i="26"/>
  <c r="U14" i="26"/>
  <c r="U22" i="26"/>
  <c r="U38" i="26"/>
  <c r="U29" i="26"/>
  <c r="U44" i="26"/>
  <c r="U11" i="26"/>
  <c r="U45" i="26"/>
  <c r="U36" i="26"/>
  <c r="U20" i="26"/>
  <c r="U35" i="26"/>
  <c r="U21" i="26"/>
  <c r="U51" i="26"/>
  <c r="U12" i="26"/>
  <c r="U27" i="26"/>
  <c r="U59" i="26"/>
  <c r="U37" i="26"/>
  <c r="U52" i="26"/>
  <c r="U57" i="26"/>
  <c r="U13" i="26"/>
  <c r="U28" i="26"/>
  <c r="U43" i="26"/>
  <c r="U19" i="26"/>
  <c r="U53" i="26"/>
  <c r="V5" i="26"/>
  <c r="Y14" i="26"/>
  <c r="Y22" i="26"/>
  <c r="Y30" i="26"/>
  <c r="Y38" i="26"/>
  <c r="Y46" i="26"/>
  <c r="Y54" i="26"/>
  <c r="Y13" i="26"/>
  <c r="Y21" i="26"/>
  <c r="Y29" i="26"/>
  <c r="Y37" i="26"/>
  <c r="Y45" i="26"/>
  <c r="Y53" i="26"/>
  <c r="Y12" i="26"/>
  <c r="Y20" i="26"/>
  <c r="Y28" i="26"/>
  <c r="Y36" i="26"/>
  <c r="Y44" i="26"/>
  <c r="Y52" i="26"/>
  <c r="Y18" i="26"/>
  <c r="Y11" i="26"/>
  <c r="Y19" i="26"/>
  <c r="Y27" i="26"/>
  <c r="Y35" i="26"/>
  <c r="Y43" i="26"/>
  <c r="Y51" i="26"/>
  <c r="Y59" i="26"/>
  <c r="Y10" i="26"/>
  <c r="Y26" i="26"/>
  <c r="Y34" i="26"/>
  <c r="Y42" i="26"/>
  <c r="Y50" i="26"/>
  <c r="Y58" i="26"/>
  <c r="Y16" i="26"/>
  <c r="Y31" i="26"/>
  <c r="Y55" i="26"/>
  <c r="Y9" i="26"/>
  <c r="Y23" i="26"/>
  <c r="Y41" i="26"/>
  <c r="Y32" i="26"/>
  <c r="Y47" i="26"/>
  <c r="Y56" i="26"/>
  <c r="Y33" i="26"/>
  <c r="Y48" i="26"/>
  <c r="Y24" i="26"/>
  <c r="Y39" i="26"/>
  <c r="Y15" i="26"/>
  <c r="Y49" i="26"/>
  <c r="Y57" i="26"/>
  <c r="Y25" i="26"/>
  <c r="Y40" i="26"/>
  <c r="Y17" i="26"/>
  <c r="X13" i="26"/>
  <c r="X21" i="26"/>
  <c r="X29" i="26"/>
  <c r="X37" i="26"/>
  <c r="X45" i="26"/>
  <c r="X53" i="26"/>
  <c r="X9" i="26"/>
  <c r="X12" i="26"/>
  <c r="X20" i="26"/>
  <c r="X28" i="26"/>
  <c r="X36" i="26"/>
  <c r="X44" i="26"/>
  <c r="X52" i="26"/>
  <c r="X11" i="26"/>
  <c r="X19" i="26"/>
  <c r="X27" i="26"/>
  <c r="X35" i="26"/>
  <c r="X43" i="26"/>
  <c r="X51" i="26"/>
  <c r="X59" i="26"/>
  <c r="X25" i="26"/>
  <c r="X33" i="26"/>
  <c r="X41" i="26"/>
  <c r="X57" i="26"/>
  <c r="X10" i="26"/>
  <c r="X18" i="26"/>
  <c r="X26" i="26"/>
  <c r="X34" i="26"/>
  <c r="X42" i="26"/>
  <c r="X50" i="26"/>
  <c r="X58" i="26"/>
  <c r="X17" i="26"/>
  <c r="X49" i="26"/>
  <c r="X22" i="26"/>
  <c r="X23" i="26"/>
  <c r="X14" i="26"/>
  <c r="X48" i="26"/>
  <c r="X32" i="26"/>
  <c r="X47" i="26"/>
  <c r="X38" i="26"/>
  <c r="X56" i="26"/>
  <c r="X24" i="26"/>
  <c r="X39" i="26"/>
  <c r="X54" i="26"/>
  <c r="X15" i="26"/>
  <c r="X30" i="26"/>
  <c r="X40" i="26"/>
  <c r="X16" i="26"/>
  <c r="X31" i="26"/>
  <c r="X46" i="26"/>
  <c r="X55" i="26"/>
  <c r="W12" i="26"/>
  <c r="W20" i="26"/>
  <c r="W28" i="26"/>
  <c r="W36" i="26"/>
  <c r="W44" i="26"/>
  <c r="W52" i="26"/>
  <c r="W11" i="26"/>
  <c r="W19" i="26"/>
  <c r="W27" i="26"/>
  <c r="W35" i="26"/>
  <c r="W43" i="26"/>
  <c r="W51" i="26"/>
  <c r="W10" i="26"/>
  <c r="W18" i="26"/>
  <c r="W26" i="26"/>
  <c r="W34" i="26"/>
  <c r="W42" i="26"/>
  <c r="W50" i="26"/>
  <c r="W58" i="26"/>
  <c r="W16" i="26"/>
  <c r="W48" i="26"/>
  <c r="W17" i="26"/>
  <c r="W25" i="26"/>
  <c r="W33" i="26"/>
  <c r="W41" i="26"/>
  <c r="W49" i="26"/>
  <c r="W57" i="26"/>
  <c r="W24" i="26"/>
  <c r="W32" i="26"/>
  <c r="W40" i="26"/>
  <c r="W56" i="26"/>
  <c r="W13" i="26"/>
  <c r="W47" i="26"/>
  <c r="W29" i="26"/>
  <c r="W23" i="26"/>
  <c r="W38" i="26"/>
  <c r="W53" i="26"/>
  <c r="W9" i="26"/>
  <c r="W14" i="26"/>
  <c r="W39" i="26"/>
  <c r="W54" i="26"/>
  <c r="W15" i="26"/>
  <c r="W30" i="26"/>
  <c r="W45" i="26"/>
  <c r="W21" i="26"/>
  <c r="W59" i="26"/>
  <c r="W31" i="26"/>
  <c r="W46" i="26"/>
  <c r="W55" i="26"/>
  <c r="W22" i="26"/>
  <c r="W37" i="26"/>
  <c r="F16" i="26"/>
  <c r="F24" i="26"/>
  <c r="F32" i="26"/>
  <c r="F40" i="26"/>
  <c r="F48" i="26"/>
  <c r="F56" i="26"/>
  <c r="F15" i="26"/>
  <c r="F23" i="26"/>
  <c r="F31" i="26"/>
  <c r="F39" i="26"/>
  <c r="F47" i="26"/>
  <c r="F55" i="26"/>
  <c r="F12" i="26"/>
  <c r="F18" i="26"/>
  <c r="F38" i="26"/>
  <c r="F44" i="26"/>
  <c r="F50" i="26"/>
  <c r="F29" i="26"/>
  <c r="F35" i="26"/>
  <c r="F41" i="26"/>
  <c r="F14" i="26"/>
  <c r="F20" i="26"/>
  <c r="F26" i="26"/>
  <c r="F46" i="26"/>
  <c r="F52" i="26"/>
  <c r="F59" i="26"/>
  <c r="F9" i="26"/>
  <c r="F11" i="26"/>
  <c r="F17" i="26"/>
  <c r="F37" i="26"/>
  <c r="F43" i="26"/>
  <c r="F49" i="26"/>
  <c r="F22" i="26"/>
  <c r="F28" i="26"/>
  <c r="F34" i="26"/>
  <c r="F27" i="26"/>
  <c r="F58" i="26"/>
  <c r="F45" i="26"/>
  <c r="F13" i="26"/>
  <c r="F25" i="26"/>
  <c r="F53" i="26"/>
  <c r="F21" i="26"/>
  <c r="F33" i="26"/>
  <c r="F54" i="26"/>
  <c r="F30" i="26"/>
  <c r="F42" i="26"/>
  <c r="F51" i="26"/>
  <c r="F57" i="26"/>
  <c r="F36" i="26"/>
  <c r="F10" i="26"/>
  <c r="F19" i="26"/>
  <c r="E5" i="26"/>
  <c r="X6" i="25"/>
  <c r="X7" i="25"/>
  <c r="X8" i="25"/>
  <c r="X9" i="25"/>
  <c r="X10" i="25"/>
  <c r="X11" i="25"/>
  <c r="X12" i="25"/>
  <c r="X13" i="25"/>
  <c r="X14" i="25"/>
  <c r="X15" i="25"/>
  <c r="X16" i="25"/>
  <c r="X17" i="25"/>
  <c r="X18" i="25"/>
  <c r="X19" i="25"/>
  <c r="X20" i="25"/>
  <c r="X21" i="25"/>
  <c r="X22" i="25"/>
  <c r="X23" i="25"/>
  <c r="X24" i="25"/>
  <c r="X25" i="25"/>
  <c r="X26" i="25"/>
  <c r="X27" i="25"/>
  <c r="X28" i="25"/>
  <c r="X29" i="25"/>
  <c r="X30" i="25"/>
  <c r="X31" i="25"/>
  <c r="X32" i="25"/>
  <c r="X33" i="25"/>
  <c r="X34" i="25"/>
  <c r="X35" i="25"/>
  <c r="X36" i="25"/>
  <c r="X37" i="25"/>
  <c r="X38" i="25"/>
  <c r="X39" i="25"/>
  <c r="X40" i="25"/>
  <c r="X41" i="25"/>
  <c r="X42" i="25"/>
  <c r="X43" i="25"/>
  <c r="X44" i="25"/>
  <c r="X45" i="25"/>
  <c r="X46" i="25"/>
  <c r="X47" i="25"/>
  <c r="X48" i="25"/>
  <c r="X49" i="25"/>
  <c r="X50" i="25"/>
  <c r="X51" i="25"/>
  <c r="X52" i="25"/>
  <c r="X53" i="25"/>
  <c r="X54" i="25"/>
  <c r="X55" i="25"/>
  <c r="X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" i="25"/>
  <c r="F5" i="25"/>
  <c r="D5" i="26" s="1"/>
  <c r="M10" i="26" l="1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9" i="26"/>
  <c r="O34" i="26"/>
  <c r="O43" i="26"/>
  <c r="O49" i="26"/>
  <c r="O58" i="26"/>
  <c r="O33" i="26"/>
  <c r="O44" i="26"/>
  <c r="O51" i="26"/>
  <c r="O55" i="26"/>
  <c r="O35" i="26"/>
  <c r="O46" i="26"/>
  <c r="O53" i="26"/>
  <c r="O57" i="26"/>
  <c r="O9" i="26"/>
  <c r="O31" i="26"/>
  <c r="O41" i="26"/>
  <c r="O48" i="26"/>
  <c r="O54" i="26"/>
  <c r="O56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3" i="26"/>
  <c r="O24" i="26"/>
  <c r="O25" i="26"/>
  <c r="O26" i="26"/>
  <c r="O27" i="26"/>
  <c r="O28" i="26"/>
  <c r="O29" i="26"/>
  <c r="O30" i="26"/>
  <c r="O32" i="26"/>
  <c r="O36" i="26"/>
  <c r="O37" i="26"/>
  <c r="O38" i="26"/>
  <c r="O39" i="26"/>
  <c r="O40" i="26"/>
  <c r="O42" i="26"/>
  <c r="O45" i="26"/>
  <c r="O47" i="26"/>
  <c r="O50" i="26"/>
  <c r="O52" i="26"/>
  <c r="O59" i="26"/>
  <c r="Q10" i="26"/>
  <c r="Q11" i="26"/>
  <c r="Q12" i="26"/>
  <c r="Q13" i="26"/>
  <c r="Q14" i="26"/>
  <c r="Q15" i="26"/>
  <c r="Q16" i="26"/>
  <c r="Q17" i="26"/>
  <c r="Q18" i="26"/>
  <c r="Q19" i="26"/>
  <c r="Q20" i="26"/>
  <c r="Q21" i="26"/>
  <c r="Q22" i="26"/>
  <c r="Q23" i="26"/>
  <c r="Q24" i="26"/>
  <c r="Q25" i="26"/>
  <c r="Q26" i="26"/>
  <c r="Q27" i="26"/>
  <c r="Q28" i="26"/>
  <c r="Q29" i="26"/>
  <c r="Q30" i="26"/>
  <c r="Q31" i="26"/>
  <c r="Q32" i="26"/>
  <c r="Q33" i="26"/>
  <c r="Q34" i="26"/>
  <c r="Q35" i="26"/>
  <c r="Q36" i="26"/>
  <c r="Q37" i="26"/>
  <c r="Q38" i="26"/>
  <c r="Q39" i="26"/>
  <c r="Q40" i="26"/>
  <c r="Q41" i="26"/>
  <c r="Q42" i="26"/>
  <c r="Q43" i="26"/>
  <c r="Q44" i="26"/>
  <c r="Q45" i="26"/>
  <c r="Q46" i="26"/>
  <c r="Q47" i="26"/>
  <c r="Q48" i="26"/>
  <c r="Q49" i="26"/>
  <c r="Q50" i="26"/>
  <c r="Q51" i="26"/>
  <c r="Q52" i="26"/>
  <c r="Q53" i="26"/>
  <c r="Q54" i="26"/>
  <c r="Q55" i="26"/>
  <c r="Q56" i="26"/>
  <c r="Q57" i="26"/>
  <c r="Q58" i="26"/>
  <c r="Q59" i="26"/>
  <c r="Q9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V11" i="26"/>
  <c r="V19" i="26"/>
  <c r="V27" i="26"/>
  <c r="V35" i="26"/>
  <c r="V43" i="26"/>
  <c r="V51" i="26"/>
  <c r="V59" i="26"/>
  <c r="V10" i="26"/>
  <c r="V18" i="26"/>
  <c r="V26" i="26"/>
  <c r="V34" i="26"/>
  <c r="V42" i="26"/>
  <c r="V50" i="26"/>
  <c r="V17" i="26"/>
  <c r="V25" i="26"/>
  <c r="V33" i="26"/>
  <c r="V41" i="26"/>
  <c r="V49" i="26"/>
  <c r="V57" i="26"/>
  <c r="V9" i="26"/>
  <c r="V15" i="26"/>
  <c r="V23" i="26"/>
  <c r="V31" i="26"/>
  <c r="V39" i="26"/>
  <c r="V16" i="26"/>
  <c r="V24" i="26"/>
  <c r="V32" i="26"/>
  <c r="V40" i="26"/>
  <c r="V48" i="26"/>
  <c r="V56" i="26"/>
  <c r="V47" i="26"/>
  <c r="V55" i="26"/>
  <c r="V38" i="26"/>
  <c r="V53" i="26"/>
  <c r="V54" i="26"/>
  <c r="V30" i="26"/>
  <c r="V14" i="26"/>
  <c r="V29" i="26"/>
  <c r="V44" i="26"/>
  <c r="V58" i="26"/>
  <c r="V20" i="26"/>
  <c r="V45" i="26"/>
  <c r="V21" i="26"/>
  <c r="V36" i="26"/>
  <c r="V12" i="26"/>
  <c r="V46" i="26"/>
  <c r="V22" i="26"/>
  <c r="V37" i="26"/>
  <c r="V52" i="26"/>
  <c r="V13" i="26"/>
  <c r="V28" i="26"/>
  <c r="E15" i="26"/>
  <c r="E23" i="26"/>
  <c r="E31" i="26"/>
  <c r="E39" i="26"/>
  <c r="E47" i="26"/>
  <c r="E55" i="26"/>
  <c r="E14" i="26"/>
  <c r="E22" i="26"/>
  <c r="E30" i="26"/>
  <c r="E38" i="26"/>
  <c r="E46" i="26"/>
  <c r="E54" i="26"/>
  <c r="E29" i="26"/>
  <c r="E35" i="26"/>
  <c r="E41" i="26"/>
  <c r="E20" i="26"/>
  <c r="E26" i="26"/>
  <c r="E32" i="26"/>
  <c r="E52" i="26"/>
  <c r="E59" i="26"/>
  <c r="E11" i="26"/>
  <c r="E17" i="26"/>
  <c r="E37" i="26"/>
  <c r="E43" i="26"/>
  <c r="E49" i="26"/>
  <c r="E28" i="26"/>
  <c r="E34" i="26"/>
  <c r="E40" i="26"/>
  <c r="E58" i="26"/>
  <c r="E9" i="26"/>
  <c r="E13" i="26"/>
  <c r="E19" i="26"/>
  <c r="E25" i="26"/>
  <c r="E45" i="26"/>
  <c r="E51" i="26"/>
  <c r="E36" i="26"/>
  <c r="E48" i="26"/>
  <c r="E12" i="26"/>
  <c r="E24" i="26"/>
  <c r="E53" i="26"/>
  <c r="E21" i="26"/>
  <c r="E33" i="26"/>
  <c r="E56" i="26"/>
  <c r="E42" i="26"/>
  <c r="E50" i="26"/>
  <c r="E57" i="26"/>
  <c r="E10" i="26"/>
  <c r="E18" i="26"/>
  <c r="E16" i="26"/>
  <c r="E44" i="26"/>
  <c r="E27" i="26"/>
  <c r="D14" i="26"/>
  <c r="D22" i="26"/>
  <c r="D30" i="26"/>
  <c r="D38" i="26"/>
  <c r="D46" i="26"/>
  <c r="D54" i="26"/>
  <c r="D9" i="26"/>
  <c r="D13" i="26"/>
  <c r="D21" i="26"/>
  <c r="D29" i="26"/>
  <c r="D37" i="26"/>
  <c r="D45" i="26"/>
  <c r="D53" i="26"/>
  <c r="D20" i="26"/>
  <c r="D26" i="26"/>
  <c r="D32" i="26"/>
  <c r="D52" i="26"/>
  <c r="D59" i="26"/>
  <c r="D11" i="26"/>
  <c r="D17" i="26"/>
  <c r="D23" i="26"/>
  <c r="D43" i="26"/>
  <c r="D49" i="26"/>
  <c r="D55" i="26"/>
  <c r="D28" i="26"/>
  <c r="D34" i="26"/>
  <c r="D40" i="26"/>
  <c r="D58" i="26"/>
  <c r="D19" i="26"/>
  <c r="D25" i="26"/>
  <c r="D31" i="26"/>
  <c r="D51" i="26"/>
  <c r="D10" i="26"/>
  <c r="D16" i="26"/>
  <c r="D36" i="26"/>
  <c r="D42" i="26"/>
  <c r="D48" i="26"/>
  <c r="D15" i="26"/>
  <c r="D44" i="26"/>
  <c r="D33" i="26"/>
  <c r="D56" i="26"/>
  <c r="D41" i="26"/>
  <c r="D50" i="26"/>
  <c r="D57" i="26"/>
  <c r="D18" i="26"/>
  <c r="D27" i="26"/>
  <c r="D39" i="26"/>
  <c r="D12" i="26"/>
  <c r="D24" i="26"/>
  <c r="D35" i="26"/>
  <c r="D47" i="26"/>
  <c r="S43" i="26"/>
  <c r="AG7" i="26" s="1"/>
  <c r="AG6" i="26" s="1"/>
  <c r="B43" i="26"/>
  <c r="S19" i="26"/>
  <c r="B19" i="26"/>
  <c r="B9" i="26"/>
  <c r="S9" i="26"/>
  <c r="S53" i="26"/>
  <c r="B53" i="26"/>
  <c r="S45" i="26"/>
  <c r="B45" i="26"/>
  <c r="B37" i="26"/>
  <c r="S37" i="26"/>
  <c r="S29" i="26"/>
  <c r="B29" i="26"/>
  <c r="S21" i="26"/>
  <c r="B21" i="26"/>
  <c r="B13" i="26"/>
  <c r="S13" i="26"/>
  <c r="S52" i="26"/>
  <c r="B52" i="26"/>
  <c r="S44" i="26"/>
  <c r="B44" i="26"/>
  <c r="S36" i="26"/>
  <c r="B36" i="26"/>
  <c r="S28" i="26"/>
  <c r="B28" i="26"/>
  <c r="S20" i="26"/>
  <c r="B20" i="26"/>
  <c r="S12" i="26"/>
  <c r="B12" i="26"/>
  <c r="S51" i="26"/>
  <c r="B51" i="26"/>
  <c r="S58" i="26"/>
  <c r="B58" i="26"/>
  <c r="S42" i="26"/>
  <c r="B42" i="26"/>
  <c r="S18" i="26"/>
  <c r="B18" i="26"/>
  <c r="S56" i="26"/>
  <c r="B56" i="26"/>
  <c r="S48" i="26"/>
  <c r="B48" i="26"/>
  <c r="S40" i="26"/>
  <c r="B40" i="26"/>
  <c r="S32" i="26"/>
  <c r="B32" i="26"/>
  <c r="S24" i="26"/>
  <c r="B24" i="26"/>
  <c r="S16" i="26"/>
  <c r="B16" i="26"/>
  <c r="S50" i="26"/>
  <c r="B50" i="26"/>
  <c r="S34" i="26"/>
  <c r="B34" i="26"/>
  <c r="S26" i="26"/>
  <c r="W7" i="26" s="1"/>
  <c r="W6" i="26" s="1"/>
  <c r="B26" i="26"/>
  <c r="S10" i="26"/>
  <c r="B10" i="26"/>
  <c r="B57" i="26"/>
  <c r="S57" i="26"/>
  <c r="S25" i="26"/>
  <c r="B25" i="26"/>
  <c r="S55" i="26"/>
  <c r="B55" i="26"/>
  <c r="S47" i="26"/>
  <c r="AF7" i="26" s="1"/>
  <c r="AF6" i="26" s="1"/>
  <c r="B47" i="26"/>
  <c r="S39" i="26"/>
  <c r="B39" i="26"/>
  <c r="S31" i="26"/>
  <c r="B31" i="26"/>
  <c r="S23" i="26"/>
  <c r="B23" i="26"/>
  <c r="S15" i="26"/>
  <c r="B15" i="26"/>
  <c r="S59" i="26"/>
  <c r="B59" i="26"/>
  <c r="S35" i="26"/>
  <c r="B35" i="26"/>
  <c r="S27" i="26"/>
  <c r="B27" i="26"/>
  <c r="S11" i="26"/>
  <c r="B11" i="26"/>
  <c r="S49" i="26"/>
  <c r="B49" i="26"/>
  <c r="S41" i="26"/>
  <c r="B41" i="26"/>
  <c r="B33" i="26"/>
  <c r="S33" i="26"/>
  <c r="S17" i="26"/>
  <c r="B17" i="26"/>
  <c r="B54" i="26"/>
  <c r="S54" i="26"/>
  <c r="AC7" i="26" s="1"/>
  <c r="AC6" i="26" s="1"/>
  <c r="S46" i="26"/>
  <c r="B46" i="26"/>
  <c r="B38" i="26"/>
  <c r="S38" i="26"/>
  <c r="S30" i="26"/>
  <c r="B30" i="26"/>
  <c r="S22" i="26"/>
  <c r="B22" i="26"/>
  <c r="B14" i="26"/>
  <c r="S14" i="26"/>
  <c r="O7" i="26" l="1"/>
  <c r="O6" i="26" s="1"/>
  <c r="Q7" i="26"/>
  <c r="Q6" i="26" s="1"/>
  <c r="L7" i="26"/>
  <c r="L6" i="26" s="1"/>
  <c r="U7" i="26"/>
  <c r="U6" i="26" s="1"/>
  <c r="V7" i="26"/>
  <c r="V6" i="26" s="1"/>
  <c r="AA7" i="26"/>
  <c r="AA6" i="26" s="1"/>
  <c r="Z7" i="26"/>
  <c r="Z6" i="26" s="1"/>
  <c r="X7" i="26"/>
  <c r="X6" i="26" s="1"/>
  <c r="Y7" i="26"/>
  <c r="Y6" i="26" s="1"/>
  <c r="N7" i="26"/>
  <c r="N6" i="26" s="1"/>
  <c r="I7" i="26"/>
  <c r="I6" i="26" s="1"/>
  <c r="P7" i="26"/>
  <c r="P6" i="26" s="1"/>
  <c r="G7" i="26"/>
  <c r="G6" i="26" s="1"/>
  <c r="H7" i="26"/>
  <c r="H6" i="26" s="1"/>
  <c r="M7" i="26"/>
  <c r="M6" i="26" s="1"/>
  <c r="E7" i="26"/>
  <c r="E6" i="26" s="1"/>
  <c r="AE7" i="26"/>
  <c r="AE6" i="26" s="1"/>
  <c r="AD7" i="26"/>
  <c r="AD6" i="26" s="1"/>
  <c r="AL6" i="7"/>
  <c r="AO6" i="7"/>
  <c r="AR6" i="7"/>
  <c r="AU6" i="7"/>
  <c r="AL7" i="7"/>
  <c r="AO7" i="7"/>
  <c r="AR7" i="7"/>
  <c r="AU7" i="7"/>
  <c r="AL8" i="7"/>
  <c r="AO8" i="7"/>
  <c r="AR8" i="7"/>
  <c r="AU8" i="7"/>
  <c r="AL9" i="7"/>
  <c r="AO9" i="7"/>
  <c r="AR9" i="7"/>
  <c r="AU9" i="7"/>
  <c r="AL10" i="7"/>
  <c r="AO10" i="7"/>
  <c r="AR10" i="7"/>
  <c r="AU10" i="7"/>
  <c r="AL11" i="7"/>
  <c r="AO11" i="7"/>
  <c r="AR11" i="7"/>
  <c r="AU11" i="7"/>
  <c r="AL12" i="7"/>
  <c r="AO12" i="7"/>
  <c r="AR12" i="7"/>
  <c r="AU12" i="7"/>
  <c r="AL13" i="7"/>
  <c r="AO13" i="7"/>
  <c r="AR13" i="7"/>
  <c r="AU13" i="7"/>
  <c r="AL14" i="7"/>
  <c r="AO14" i="7"/>
  <c r="AR14" i="7"/>
  <c r="AU14" i="7"/>
  <c r="AL15" i="7"/>
  <c r="AO15" i="7"/>
  <c r="AR15" i="7"/>
  <c r="AU15" i="7"/>
  <c r="AL16" i="7"/>
  <c r="AO16" i="7"/>
  <c r="AR16" i="7"/>
  <c r="AU16" i="7"/>
  <c r="AL17" i="7"/>
  <c r="AO17" i="7"/>
  <c r="AR17" i="7"/>
  <c r="AU17" i="7"/>
  <c r="AL18" i="7"/>
  <c r="AO18" i="7"/>
  <c r="AR18" i="7"/>
  <c r="AU18" i="7"/>
  <c r="AL19" i="7"/>
  <c r="AO19" i="7"/>
  <c r="AR19" i="7"/>
  <c r="AU19" i="7"/>
  <c r="AL20" i="7"/>
  <c r="AO20" i="7"/>
  <c r="AR20" i="7"/>
  <c r="AU20" i="7"/>
  <c r="AL21" i="7"/>
  <c r="AO21" i="7"/>
  <c r="AR21" i="7"/>
  <c r="AU21" i="7"/>
  <c r="AL22" i="7"/>
  <c r="AO22" i="7"/>
  <c r="AR22" i="7"/>
  <c r="AU22" i="7"/>
  <c r="AL23" i="7"/>
  <c r="AO23" i="7"/>
  <c r="AR23" i="7"/>
  <c r="AU23" i="7"/>
  <c r="AL24" i="7"/>
  <c r="AO24" i="7"/>
  <c r="AR24" i="7"/>
  <c r="AU24" i="7"/>
  <c r="AL25" i="7"/>
  <c r="AO25" i="7"/>
  <c r="AR25" i="7"/>
  <c r="AU25" i="7"/>
  <c r="AL26" i="7"/>
  <c r="AO26" i="7"/>
  <c r="AR26" i="7"/>
  <c r="AU26" i="7"/>
  <c r="AL27" i="7"/>
  <c r="AM3" i="7"/>
  <c r="AO27" i="7"/>
  <c r="AR27" i="7"/>
  <c r="AU27" i="7"/>
  <c r="AL28" i="7"/>
  <c r="AO28" i="7"/>
  <c r="AR28" i="7"/>
  <c r="AU28" i="7"/>
  <c r="AL29" i="7"/>
  <c r="AO29" i="7"/>
  <c r="AR29" i="7"/>
  <c r="AU29" i="7"/>
  <c r="AL30" i="7"/>
  <c r="AO30" i="7"/>
  <c r="AR30" i="7"/>
  <c r="AU30" i="7"/>
  <c r="AL31" i="7"/>
  <c r="AO31" i="7"/>
  <c r="AR31" i="7"/>
  <c r="AU31" i="7"/>
  <c r="AL32" i="7"/>
  <c r="AO32" i="7"/>
  <c r="AR32" i="7"/>
  <c r="AU32" i="7"/>
  <c r="AL33" i="7"/>
  <c r="AO33" i="7"/>
  <c r="AR33" i="7"/>
  <c r="AU33" i="7"/>
  <c r="AL34" i="7"/>
  <c r="AO34" i="7"/>
  <c r="AR34" i="7"/>
  <c r="AU34" i="7"/>
  <c r="AL35" i="7"/>
  <c r="AO35" i="7"/>
  <c r="AR35" i="7"/>
  <c r="AU35" i="7"/>
  <c r="AL36" i="7"/>
  <c r="AO36" i="7"/>
  <c r="AR36" i="7"/>
  <c r="AU36" i="7"/>
  <c r="AL37" i="7"/>
  <c r="AO37" i="7"/>
  <c r="AR37" i="7"/>
  <c r="AU37" i="7"/>
  <c r="AL38" i="7"/>
  <c r="AO38" i="7"/>
  <c r="AR38" i="7"/>
  <c r="AU38" i="7"/>
  <c r="AL39" i="7"/>
  <c r="AO39" i="7"/>
  <c r="AR39" i="7"/>
  <c r="AU39" i="7"/>
  <c r="AL40" i="7"/>
  <c r="AO40" i="7"/>
  <c r="AR40" i="7"/>
  <c r="AU40" i="7"/>
  <c r="AL41" i="7"/>
  <c r="AO41" i="7"/>
  <c r="AR41" i="7"/>
  <c r="AU41" i="7"/>
  <c r="AL42" i="7"/>
  <c r="AO42" i="7"/>
  <c r="AR42" i="7"/>
  <c r="AU42" i="7"/>
  <c r="AL43" i="7"/>
  <c r="AO43" i="7"/>
  <c r="AR43" i="7"/>
  <c r="AU43" i="7"/>
  <c r="AL44" i="7"/>
  <c r="AO44" i="7"/>
  <c r="AR44" i="7"/>
  <c r="AU44" i="7"/>
  <c r="AL45" i="7"/>
  <c r="AO45" i="7"/>
  <c r="AR45" i="7"/>
  <c r="AU45" i="7"/>
  <c r="AL46" i="7"/>
  <c r="AO46" i="7"/>
  <c r="AR46" i="7"/>
  <c r="AU46" i="7"/>
  <c r="AL47" i="7"/>
  <c r="AO47" i="7"/>
  <c r="AR47" i="7"/>
  <c r="AU47" i="7"/>
  <c r="AL48" i="7"/>
  <c r="AO48" i="7"/>
  <c r="AR48" i="7"/>
  <c r="AU48" i="7"/>
  <c r="AL49" i="7"/>
  <c r="AO49" i="7"/>
  <c r="AR49" i="7"/>
  <c r="AU49" i="7"/>
  <c r="AL50" i="7"/>
  <c r="AO50" i="7"/>
  <c r="AR50" i="7"/>
  <c r="AU50" i="7"/>
  <c r="AL51" i="7"/>
  <c r="AO51" i="7"/>
  <c r="AR51" i="7"/>
  <c r="AU51" i="7"/>
  <c r="AL52" i="7"/>
  <c r="AO52" i="7"/>
  <c r="AR52" i="7"/>
  <c r="AU52" i="7"/>
  <c r="AL53" i="7"/>
  <c r="AO53" i="7"/>
  <c r="AR53" i="7"/>
  <c r="AU53" i="7"/>
  <c r="AL54" i="7"/>
  <c r="AO54" i="7"/>
  <c r="AR54" i="7"/>
  <c r="AU54" i="7"/>
  <c r="AL55" i="7"/>
  <c r="AO55" i="7"/>
  <c r="AR55" i="7"/>
  <c r="AU55" i="7"/>
  <c r="AL56" i="7"/>
  <c r="AO56" i="7"/>
  <c r="AR56" i="7"/>
  <c r="AU56" i="7"/>
  <c r="AL57" i="7"/>
  <c r="AO57" i="7"/>
  <c r="AR57" i="7"/>
  <c r="AU57" i="7"/>
  <c r="AL58" i="7"/>
  <c r="AO58" i="7"/>
  <c r="AR58" i="7"/>
  <c r="AU58" i="7"/>
  <c r="AL59" i="7"/>
  <c r="AO59" i="7"/>
  <c r="AR59" i="7"/>
  <c r="AU59" i="7"/>
  <c r="AL60" i="7"/>
  <c r="AO60" i="7"/>
  <c r="AR60" i="7"/>
  <c r="AU60" i="7"/>
  <c r="AL61" i="7"/>
  <c r="AO61" i="7"/>
  <c r="AR61" i="7"/>
  <c r="AU61" i="7"/>
  <c r="AL62" i="7"/>
  <c r="AO62" i="7"/>
  <c r="AR62" i="7"/>
  <c r="AU62" i="7"/>
  <c r="AL63" i="7"/>
  <c r="AO63" i="7"/>
  <c r="AR63" i="7"/>
  <c r="AU63" i="7"/>
  <c r="AL64" i="7"/>
  <c r="AO64" i="7"/>
  <c r="AR64" i="7"/>
  <c r="AU64" i="7"/>
  <c r="AL65" i="7"/>
  <c r="AO65" i="7"/>
  <c r="AR65" i="7"/>
  <c r="AU65" i="7"/>
  <c r="AL66" i="7"/>
  <c r="AO66" i="7"/>
  <c r="AR66" i="7"/>
  <c r="AU66" i="7"/>
  <c r="AL67" i="7"/>
  <c r="AO67" i="7"/>
  <c r="AR67" i="7"/>
  <c r="AU67" i="7"/>
  <c r="AL68" i="7"/>
  <c r="AO68" i="7"/>
  <c r="AR68" i="7"/>
  <c r="AU68" i="7"/>
  <c r="AL69" i="7"/>
  <c r="AO69" i="7"/>
  <c r="AR69" i="7"/>
  <c r="AU69" i="7"/>
  <c r="AL70" i="7"/>
  <c r="AO70" i="7"/>
  <c r="AR70" i="7"/>
  <c r="AU70" i="7"/>
  <c r="AL71" i="7"/>
  <c r="AO71" i="7"/>
  <c r="AR71" i="7"/>
  <c r="AU71" i="7"/>
  <c r="AL72" i="7"/>
  <c r="AO72" i="7"/>
  <c r="AR72" i="7"/>
  <c r="AU72" i="7"/>
  <c r="AL73" i="7"/>
  <c r="AO73" i="7"/>
  <c r="AR73" i="7"/>
  <c r="AU73" i="7"/>
  <c r="AL74" i="7"/>
  <c r="AO74" i="7"/>
  <c r="AR74" i="7"/>
  <c r="AU74" i="7"/>
  <c r="AL75" i="7"/>
  <c r="AO75" i="7"/>
  <c r="AR75" i="7"/>
  <c r="AU75" i="7"/>
  <c r="AL76" i="7"/>
  <c r="AO76" i="7"/>
  <c r="AR76" i="7"/>
  <c r="AU76" i="7"/>
  <c r="AL77" i="7"/>
  <c r="AO77" i="7"/>
  <c r="AR77" i="7"/>
  <c r="AU77" i="7"/>
  <c r="AL78" i="7"/>
  <c r="AO78" i="7"/>
  <c r="AR78" i="7"/>
  <c r="AU78" i="7"/>
  <c r="AL79" i="7"/>
  <c r="AO79" i="7"/>
  <c r="AR79" i="7"/>
  <c r="AU79" i="7"/>
  <c r="AL80" i="7"/>
  <c r="AO80" i="7"/>
  <c r="AR80" i="7"/>
  <c r="AU80" i="7"/>
  <c r="AL81" i="7"/>
  <c r="AO81" i="7"/>
  <c r="AR81" i="7"/>
  <c r="AU81" i="7"/>
  <c r="AL82" i="7"/>
  <c r="AO82" i="7"/>
  <c r="AR82" i="7"/>
  <c r="AU82" i="7"/>
  <c r="AL83" i="7"/>
  <c r="AO83" i="7"/>
  <c r="AR83" i="7"/>
  <c r="AU83" i="7"/>
  <c r="AL84" i="7"/>
  <c r="AO84" i="7"/>
  <c r="AR84" i="7"/>
  <c r="AU84" i="7"/>
  <c r="AL85" i="7"/>
  <c r="AO85" i="7"/>
  <c r="AR85" i="7"/>
  <c r="AU85" i="7"/>
  <c r="AL86" i="7"/>
  <c r="AO86" i="7"/>
  <c r="AR86" i="7"/>
  <c r="AU86" i="7"/>
  <c r="AL87" i="7"/>
  <c r="AO87" i="7"/>
  <c r="AR87" i="7"/>
  <c r="AU87" i="7"/>
  <c r="AL88" i="7"/>
  <c r="AO88" i="7"/>
  <c r="AR88" i="7"/>
  <c r="AU88" i="7"/>
  <c r="AL89" i="7"/>
  <c r="AO89" i="7"/>
  <c r="AR89" i="7"/>
  <c r="AU89" i="7"/>
  <c r="AL90" i="7"/>
  <c r="AO90" i="7"/>
  <c r="AR90" i="7"/>
  <c r="AU90" i="7"/>
  <c r="AL91" i="7"/>
  <c r="AO91" i="7"/>
  <c r="AR91" i="7"/>
  <c r="AU91" i="7"/>
  <c r="AL92" i="7"/>
  <c r="AO92" i="7"/>
  <c r="AR92" i="7"/>
  <c r="AU92" i="7"/>
  <c r="AL93" i="7"/>
  <c r="AO93" i="7"/>
  <c r="AR93" i="7"/>
  <c r="AU93" i="7"/>
  <c r="AL94" i="7"/>
  <c r="AO94" i="7"/>
  <c r="AR94" i="7"/>
  <c r="AU94" i="7"/>
  <c r="AL95" i="7"/>
  <c r="AO95" i="7"/>
  <c r="AR95" i="7"/>
  <c r="AU95" i="7"/>
  <c r="AL96" i="7"/>
  <c r="AO96" i="7"/>
  <c r="AR96" i="7"/>
  <c r="AU96" i="7"/>
  <c r="AL97" i="7"/>
  <c r="AO97" i="7"/>
  <c r="AR97" i="7"/>
  <c r="AU97" i="7"/>
  <c r="AL98" i="7"/>
  <c r="AO98" i="7"/>
  <c r="AR98" i="7"/>
  <c r="AU98" i="7"/>
  <c r="AL99" i="7"/>
  <c r="AO99" i="7"/>
  <c r="AR99" i="7"/>
  <c r="AU99" i="7"/>
  <c r="AL100" i="7"/>
  <c r="AO100" i="7"/>
  <c r="AR100" i="7"/>
  <c r="AU100" i="7"/>
  <c r="AL101" i="7"/>
  <c r="AO101" i="7"/>
  <c r="AR101" i="7"/>
  <c r="AU101" i="7"/>
  <c r="AL102" i="7"/>
  <c r="AO102" i="7"/>
  <c r="AR102" i="7"/>
  <c r="AU102" i="7"/>
  <c r="AL103" i="7"/>
  <c r="AO103" i="7"/>
  <c r="AR103" i="7"/>
  <c r="AU103" i="7"/>
  <c r="AT1" i="7"/>
  <c r="AW1" i="7"/>
  <c r="AQ1" i="7"/>
  <c r="AU5" i="7"/>
  <c r="AR5" i="7"/>
  <c r="AO5" i="7"/>
  <c r="L6" i="7"/>
  <c r="O6" i="7"/>
  <c r="R6" i="7"/>
  <c r="U6" i="7"/>
  <c r="L7" i="7"/>
  <c r="O7" i="7"/>
  <c r="R7" i="7"/>
  <c r="U7" i="7"/>
  <c r="L8" i="7"/>
  <c r="O8" i="7"/>
  <c r="R8" i="7"/>
  <c r="U8" i="7"/>
  <c r="L9" i="7"/>
  <c r="O9" i="7"/>
  <c r="R9" i="7"/>
  <c r="U9" i="7"/>
  <c r="L10" i="7"/>
  <c r="O10" i="7"/>
  <c r="R10" i="7"/>
  <c r="U10" i="7"/>
  <c r="L11" i="7"/>
  <c r="O11" i="7"/>
  <c r="R11" i="7"/>
  <c r="U11" i="7"/>
  <c r="L12" i="7"/>
  <c r="O12" i="7"/>
  <c r="R12" i="7"/>
  <c r="U12" i="7"/>
  <c r="L13" i="7"/>
  <c r="O13" i="7"/>
  <c r="R13" i="7"/>
  <c r="U13" i="7"/>
  <c r="L14" i="7"/>
  <c r="O14" i="7"/>
  <c r="R14" i="7"/>
  <c r="U14" i="7"/>
  <c r="L15" i="7"/>
  <c r="O15" i="7"/>
  <c r="R15" i="7"/>
  <c r="U15" i="7"/>
  <c r="L16" i="7"/>
  <c r="O16" i="7"/>
  <c r="R16" i="7"/>
  <c r="U16" i="7"/>
  <c r="L17" i="7"/>
  <c r="O17" i="7"/>
  <c r="R17" i="7"/>
  <c r="U17" i="7"/>
  <c r="L18" i="7"/>
  <c r="O18" i="7"/>
  <c r="R18" i="7"/>
  <c r="U18" i="7"/>
  <c r="L19" i="7"/>
  <c r="O19" i="7"/>
  <c r="R19" i="7"/>
  <c r="U19" i="7"/>
  <c r="L20" i="7"/>
  <c r="O20" i="7"/>
  <c r="R20" i="7"/>
  <c r="U20" i="7"/>
  <c r="L21" i="7"/>
  <c r="O21" i="7"/>
  <c r="R21" i="7"/>
  <c r="U21" i="7"/>
  <c r="L22" i="7"/>
  <c r="O22" i="7"/>
  <c r="R22" i="7"/>
  <c r="U22" i="7"/>
  <c r="L23" i="7"/>
  <c r="O23" i="7"/>
  <c r="R23" i="7"/>
  <c r="U23" i="7"/>
  <c r="L24" i="7"/>
  <c r="O24" i="7"/>
  <c r="R24" i="7"/>
  <c r="U24" i="7"/>
  <c r="L25" i="7"/>
  <c r="O25" i="7"/>
  <c r="R25" i="7"/>
  <c r="U25" i="7"/>
  <c r="L26" i="7"/>
  <c r="O26" i="7"/>
  <c r="R26" i="7"/>
  <c r="U26" i="7"/>
  <c r="L27" i="7"/>
  <c r="O27" i="7"/>
  <c r="R27" i="7"/>
  <c r="U27" i="7"/>
  <c r="L28" i="7"/>
  <c r="O28" i="7"/>
  <c r="R28" i="7"/>
  <c r="U28" i="7"/>
  <c r="L29" i="7"/>
  <c r="O29" i="7"/>
  <c r="R29" i="7"/>
  <c r="U29" i="7"/>
  <c r="L30" i="7"/>
  <c r="O30" i="7"/>
  <c r="R30" i="7"/>
  <c r="U30" i="7"/>
  <c r="L31" i="7"/>
  <c r="O31" i="7"/>
  <c r="R31" i="7"/>
  <c r="U31" i="7"/>
  <c r="L32" i="7"/>
  <c r="O32" i="7"/>
  <c r="R32" i="7"/>
  <c r="U32" i="7"/>
  <c r="L33" i="7"/>
  <c r="O33" i="7"/>
  <c r="R33" i="7"/>
  <c r="U33" i="7"/>
  <c r="L34" i="7"/>
  <c r="O34" i="7"/>
  <c r="R34" i="7"/>
  <c r="U34" i="7"/>
  <c r="L35" i="7"/>
  <c r="O35" i="7"/>
  <c r="R35" i="7"/>
  <c r="U35" i="7"/>
  <c r="L36" i="7"/>
  <c r="O36" i="7"/>
  <c r="R36" i="7"/>
  <c r="U36" i="7"/>
  <c r="L37" i="7"/>
  <c r="O37" i="7"/>
  <c r="R37" i="7"/>
  <c r="U37" i="7"/>
  <c r="L38" i="7"/>
  <c r="O38" i="7"/>
  <c r="R38" i="7"/>
  <c r="U38" i="7"/>
  <c r="L39" i="7"/>
  <c r="O39" i="7"/>
  <c r="R39" i="7"/>
  <c r="U39" i="7"/>
  <c r="L40" i="7"/>
  <c r="O40" i="7"/>
  <c r="R40" i="7"/>
  <c r="U40" i="7"/>
  <c r="L41" i="7"/>
  <c r="O41" i="7"/>
  <c r="R41" i="7"/>
  <c r="U41" i="7"/>
  <c r="L42" i="7"/>
  <c r="O42" i="7"/>
  <c r="R42" i="7"/>
  <c r="U42" i="7"/>
  <c r="L43" i="7"/>
  <c r="O43" i="7"/>
  <c r="R43" i="7"/>
  <c r="U43" i="7"/>
  <c r="L44" i="7"/>
  <c r="O44" i="7"/>
  <c r="R44" i="7"/>
  <c r="U44" i="7"/>
  <c r="L45" i="7"/>
  <c r="O45" i="7"/>
  <c r="R45" i="7"/>
  <c r="U45" i="7"/>
  <c r="L46" i="7"/>
  <c r="O46" i="7"/>
  <c r="R46" i="7"/>
  <c r="U46" i="7"/>
  <c r="L47" i="7"/>
  <c r="O47" i="7"/>
  <c r="R47" i="7"/>
  <c r="U47" i="7"/>
  <c r="L48" i="7"/>
  <c r="O48" i="7"/>
  <c r="R48" i="7"/>
  <c r="U48" i="7"/>
  <c r="L49" i="7"/>
  <c r="O49" i="7"/>
  <c r="R49" i="7"/>
  <c r="U49" i="7"/>
  <c r="L50" i="7"/>
  <c r="O50" i="7"/>
  <c r="R50" i="7"/>
  <c r="U50" i="7"/>
  <c r="L51" i="7"/>
  <c r="O51" i="7"/>
  <c r="R51" i="7"/>
  <c r="U51" i="7"/>
  <c r="L52" i="7"/>
  <c r="O52" i="7"/>
  <c r="R52" i="7"/>
  <c r="U52" i="7"/>
  <c r="L53" i="7"/>
  <c r="O53" i="7"/>
  <c r="R53" i="7"/>
  <c r="U53" i="7"/>
  <c r="L54" i="7"/>
  <c r="O54" i="7"/>
  <c r="R54" i="7"/>
  <c r="U54" i="7"/>
  <c r="L55" i="7"/>
  <c r="O55" i="7"/>
  <c r="R55" i="7"/>
  <c r="U55" i="7"/>
  <c r="L56" i="7"/>
  <c r="O56" i="7"/>
  <c r="R56" i="7"/>
  <c r="U56" i="7"/>
  <c r="L57" i="7"/>
  <c r="O57" i="7"/>
  <c r="R57" i="7"/>
  <c r="U57" i="7"/>
  <c r="L58" i="7"/>
  <c r="O58" i="7"/>
  <c r="R58" i="7"/>
  <c r="U58" i="7"/>
  <c r="L59" i="7"/>
  <c r="O59" i="7"/>
  <c r="R59" i="7"/>
  <c r="U59" i="7"/>
  <c r="L60" i="7"/>
  <c r="O60" i="7"/>
  <c r="R60" i="7"/>
  <c r="U60" i="7"/>
  <c r="L61" i="7"/>
  <c r="O61" i="7"/>
  <c r="R61" i="7"/>
  <c r="U61" i="7"/>
  <c r="L62" i="7"/>
  <c r="O62" i="7"/>
  <c r="R62" i="7"/>
  <c r="U62" i="7"/>
  <c r="L63" i="7"/>
  <c r="O63" i="7"/>
  <c r="R63" i="7"/>
  <c r="U63" i="7"/>
  <c r="L64" i="7"/>
  <c r="O64" i="7"/>
  <c r="R64" i="7"/>
  <c r="U64" i="7"/>
  <c r="L65" i="7"/>
  <c r="O65" i="7"/>
  <c r="R65" i="7"/>
  <c r="U65" i="7"/>
  <c r="L66" i="7"/>
  <c r="O66" i="7"/>
  <c r="R66" i="7"/>
  <c r="U66" i="7"/>
  <c r="L67" i="7"/>
  <c r="O67" i="7"/>
  <c r="R67" i="7"/>
  <c r="U67" i="7"/>
  <c r="L68" i="7"/>
  <c r="O68" i="7"/>
  <c r="R68" i="7"/>
  <c r="U68" i="7"/>
  <c r="L69" i="7"/>
  <c r="O69" i="7"/>
  <c r="R69" i="7"/>
  <c r="U69" i="7"/>
  <c r="L70" i="7"/>
  <c r="O70" i="7"/>
  <c r="R70" i="7"/>
  <c r="U70" i="7"/>
  <c r="L71" i="7"/>
  <c r="O71" i="7"/>
  <c r="R71" i="7"/>
  <c r="U71" i="7"/>
  <c r="L72" i="7"/>
  <c r="O72" i="7"/>
  <c r="R72" i="7"/>
  <c r="U72" i="7"/>
  <c r="L73" i="7"/>
  <c r="O73" i="7"/>
  <c r="R73" i="7"/>
  <c r="U73" i="7"/>
  <c r="L74" i="7"/>
  <c r="O74" i="7"/>
  <c r="R74" i="7"/>
  <c r="U74" i="7"/>
  <c r="L75" i="7"/>
  <c r="O75" i="7"/>
  <c r="R75" i="7"/>
  <c r="U75" i="7"/>
  <c r="L76" i="7"/>
  <c r="O76" i="7"/>
  <c r="R76" i="7"/>
  <c r="U76" i="7"/>
  <c r="L77" i="7"/>
  <c r="O77" i="7"/>
  <c r="R77" i="7"/>
  <c r="U77" i="7"/>
  <c r="L78" i="7"/>
  <c r="O78" i="7"/>
  <c r="R78" i="7"/>
  <c r="U78" i="7"/>
  <c r="L79" i="7"/>
  <c r="O79" i="7"/>
  <c r="R79" i="7"/>
  <c r="U79" i="7"/>
  <c r="L80" i="7"/>
  <c r="O80" i="7"/>
  <c r="R80" i="7"/>
  <c r="U80" i="7"/>
  <c r="L81" i="7"/>
  <c r="O81" i="7"/>
  <c r="R81" i="7"/>
  <c r="U81" i="7"/>
  <c r="L82" i="7"/>
  <c r="O82" i="7"/>
  <c r="R82" i="7"/>
  <c r="U82" i="7"/>
  <c r="L83" i="7"/>
  <c r="O83" i="7"/>
  <c r="R83" i="7"/>
  <c r="U83" i="7"/>
  <c r="L84" i="7"/>
  <c r="O84" i="7"/>
  <c r="R84" i="7"/>
  <c r="U84" i="7"/>
  <c r="L85" i="7"/>
  <c r="O85" i="7"/>
  <c r="R85" i="7"/>
  <c r="U85" i="7"/>
  <c r="L86" i="7"/>
  <c r="O86" i="7"/>
  <c r="R86" i="7"/>
  <c r="U86" i="7"/>
  <c r="L87" i="7"/>
  <c r="O87" i="7"/>
  <c r="R87" i="7"/>
  <c r="U87" i="7"/>
  <c r="L88" i="7"/>
  <c r="O88" i="7"/>
  <c r="R88" i="7"/>
  <c r="U88" i="7"/>
  <c r="L89" i="7"/>
  <c r="O89" i="7"/>
  <c r="R89" i="7"/>
  <c r="U89" i="7"/>
  <c r="L90" i="7"/>
  <c r="O90" i="7"/>
  <c r="R90" i="7"/>
  <c r="U90" i="7"/>
  <c r="L91" i="7"/>
  <c r="O91" i="7"/>
  <c r="R91" i="7"/>
  <c r="U91" i="7"/>
  <c r="L92" i="7"/>
  <c r="O92" i="7"/>
  <c r="R92" i="7"/>
  <c r="U92" i="7"/>
  <c r="L93" i="7"/>
  <c r="O93" i="7"/>
  <c r="R93" i="7"/>
  <c r="U93" i="7"/>
  <c r="L94" i="7"/>
  <c r="O94" i="7"/>
  <c r="R94" i="7"/>
  <c r="U94" i="7"/>
  <c r="L95" i="7"/>
  <c r="O95" i="7"/>
  <c r="R95" i="7"/>
  <c r="U95" i="7"/>
  <c r="L96" i="7"/>
  <c r="O96" i="7"/>
  <c r="R96" i="7"/>
  <c r="U96" i="7"/>
  <c r="L97" i="7"/>
  <c r="O97" i="7"/>
  <c r="R97" i="7"/>
  <c r="U97" i="7"/>
  <c r="L98" i="7"/>
  <c r="O98" i="7"/>
  <c r="R98" i="7"/>
  <c r="U98" i="7"/>
  <c r="L99" i="7"/>
  <c r="O99" i="7"/>
  <c r="R99" i="7"/>
  <c r="U99" i="7"/>
  <c r="L100" i="7"/>
  <c r="O100" i="7"/>
  <c r="R100" i="7"/>
  <c r="U100" i="7"/>
  <c r="L101" i="7"/>
  <c r="O101" i="7"/>
  <c r="R101" i="7"/>
  <c r="U101" i="7"/>
  <c r="L102" i="7"/>
  <c r="O102" i="7"/>
  <c r="R102" i="7"/>
  <c r="U102" i="7"/>
  <c r="L103" i="7"/>
  <c r="O103" i="7"/>
  <c r="R103" i="7"/>
  <c r="U103" i="7"/>
  <c r="W1" i="7"/>
  <c r="T1" i="7"/>
  <c r="Q1" i="7"/>
  <c r="N1" i="7"/>
  <c r="AN1" i="7"/>
  <c r="AL5" i="7"/>
  <c r="U5" i="7"/>
  <c r="R5" i="7"/>
  <c r="O5" i="7"/>
  <c r="L5" i="7"/>
  <c r="AP3" i="7" l="1"/>
  <c r="AT3" i="7"/>
  <c r="V3" i="7"/>
  <c r="M105" i="7"/>
  <c r="AV3" i="7"/>
  <c r="AW3" i="7"/>
  <c r="AS3" i="7"/>
  <c r="AQ3" i="7"/>
  <c r="AN3" i="7"/>
  <c r="T3" i="7"/>
  <c r="M3" i="7"/>
  <c r="S3" i="7"/>
  <c r="Q3" i="7"/>
  <c r="W3" i="7"/>
  <c r="P3" i="7"/>
  <c r="N3" i="7"/>
  <c r="W205" i="19" l="1"/>
  <c r="V205" i="19"/>
  <c r="W204" i="19"/>
  <c r="V204" i="19"/>
  <c r="W203" i="19"/>
  <c r="V203" i="19"/>
  <c r="W202" i="19"/>
  <c r="V202" i="19"/>
  <c r="W201" i="19"/>
  <c r="V201" i="19"/>
  <c r="W200" i="19"/>
  <c r="V200" i="19"/>
  <c r="W199" i="19"/>
  <c r="V199" i="19"/>
  <c r="W198" i="19"/>
  <c r="V198" i="19"/>
  <c r="W197" i="19"/>
  <c r="V197" i="19"/>
  <c r="W196" i="19"/>
  <c r="V196" i="19"/>
  <c r="W195" i="19"/>
  <c r="V195" i="19"/>
  <c r="W194" i="19"/>
  <c r="V194" i="19"/>
  <c r="W193" i="19"/>
  <c r="V193" i="19"/>
  <c r="W192" i="19"/>
  <c r="V192" i="19"/>
  <c r="W191" i="19"/>
  <c r="V191" i="19"/>
  <c r="W190" i="19"/>
  <c r="V190" i="19"/>
  <c r="W189" i="19"/>
  <c r="V189" i="19"/>
  <c r="W188" i="19"/>
  <c r="V188" i="19"/>
  <c r="W187" i="19"/>
  <c r="V187" i="19"/>
  <c r="W186" i="19"/>
  <c r="V186" i="19"/>
  <c r="W185" i="19"/>
  <c r="V185" i="19"/>
  <c r="W184" i="19"/>
  <c r="V184" i="19"/>
  <c r="W183" i="19"/>
  <c r="V183" i="19"/>
  <c r="W182" i="19"/>
  <c r="V182" i="19"/>
  <c r="W181" i="19"/>
  <c r="V181" i="19"/>
  <c r="W180" i="19"/>
  <c r="V180" i="19"/>
  <c r="W179" i="19"/>
  <c r="V179" i="19"/>
  <c r="W178" i="19"/>
  <c r="V178" i="19"/>
  <c r="W177" i="19"/>
  <c r="V177" i="19"/>
  <c r="W176" i="19"/>
  <c r="V176" i="19"/>
  <c r="W175" i="19"/>
  <c r="V175" i="19"/>
  <c r="W174" i="19"/>
  <c r="V174" i="19"/>
  <c r="W173" i="19"/>
  <c r="V173" i="19"/>
  <c r="W172" i="19"/>
  <c r="V172" i="19"/>
  <c r="W171" i="19"/>
  <c r="V171" i="19"/>
  <c r="W170" i="19"/>
  <c r="V170" i="19"/>
  <c r="W169" i="19"/>
  <c r="V169" i="19"/>
  <c r="W168" i="19"/>
  <c r="V168" i="19"/>
  <c r="W167" i="19"/>
  <c r="V167" i="19"/>
  <c r="W166" i="19"/>
  <c r="V166" i="19"/>
  <c r="W165" i="19"/>
  <c r="V165" i="19"/>
  <c r="W164" i="19"/>
  <c r="V164" i="19"/>
  <c r="W163" i="19"/>
  <c r="V163" i="19"/>
  <c r="W162" i="19"/>
  <c r="V162" i="19"/>
  <c r="W161" i="19"/>
  <c r="V161" i="19"/>
  <c r="W160" i="19"/>
  <c r="V160" i="19"/>
  <c r="W159" i="19"/>
  <c r="V159" i="19"/>
  <c r="W158" i="19"/>
  <c r="V158" i="19"/>
  <c r="W157" i="19"/>
  <c r="V157" i="19"/>
  <c r="W156" i="19"/>
  <c r="V156" i="19"/>
  <c r="W155" i="19"/>
  <c r="V155" i="19"/>
  <c r="W154" i="19"/>
  <c r="V154" i="19"/>
  <c r="W153" i="19"/>
  <c r="V153" i="19"/>
  <c r="W152" i="19"/>
  <c r="V152" i="19"/>
  <c r="W151" i="19"/>
  <c r="V151" i="19"/>
  <c r="W150" i="19"/>
  <c r="V150" i="19"/>
  <c r="W149" i="19"/>
  <c r="V149" i="19"/>
  <c r="W148" i="19"/>
  <c r="V148" i="19"/>
  <c r="W147" i="19"/>
  <c r="V147" i="19"/>
  <c r="W146" i="19"/>
  <c r="V146" i="19"/>
  <c r="W145" i="19"/>
  <c r="V145" i="19"/>
  <c r="W144" i="19"/>
  <c r="V144" i="19"/>
  <c r="W143" i="19"/>
  <c r="V143" i="19"/>
  <c r="W142" i="19"/>
  <c r="V142" i="19"/>
  <c r="W141" i="19"/>
  <c r="V141" i="19"/>
  <c r="W140" i="19"/>
  <c r="V140" i="19"/>
  <c r="W139" i="19"/>
  <c r="V139" i="19"/>
  <c r="W138" i="19"/>
  <c r="V138" i="19"/>
  <c r="W137" i="19"/>
  <c r="V137" i="19"/>
  <c r="W136" i="19"/>
  <c r="V136" i="19"/>
  <c r="W135" i="19"/>
  <c r="V135" i="19"/>
  <c r="W134" i="19"/>
  <c r="V134" i="19"/>
  <c r="W133" i="19"/>
  <c r="V133" i="19"/>
  <c r="W132" i="19"/>
  <c r="V132" i="19"/>
  <c r="W131" i="19"/>
  <c r="V131" i="19"/>
  <c r="W130" i="19"/>
  <c r="V130" i="19"/>
  <c r="W129" i="19"/>
  <c r="V129" i="19"/>
  <c r="W128" i="19"/>
  <c r="V128" i="19"/>
  <c r="W127" i="19"/>
  <c r="V127" i="19"/>
  <c r="W126" i="19"/>
  <c r="V126" i="19"/>
  <c r="W125" i="19"/>
  <c r="V125" i="19"/>
  <c r="W124" i="19"/>
  <c r="V124" i="19"/>
  <c r="W123" i="19"/>
  <c r="V123" i="19"/>
  <c r="W122" i="19"/>
  <c r="V122" i="19"/>
  <c r="W121" i="19"/>
  <c r="V121" i="19"/>
  <c r="W120" i="19"/>
  <c r="V120" i="19"/>
  <c r="W119" i="19"/>
  <c r="V119" i="19"/>
  <c r="W118" i="19"/>
  <c r="V118" i="19"/>
  <c r="W117" i="19"/>
  <c r="V117" i="19"/>
  <c r="W116" i="19"/>
  <c r="V116" i="19"/>
  <c r="W115" i="19"/>
  <c r="V115" i="19"/>
  <c r="W114" i="19"/>
  <c r="V114" i="19"/>
  <c r="W113" i="19"/>
  <c r="V113" i="19"/>
  <c r="W112" i="19"/>
  <c r="V112" i="19"/>
  <c r="W111" i="19"/>
  <c r="V111" i="19"/>
  <c r="W110" i="19"/>
  <c r="V110" i="19"/>
  <c r="W109" i="19"/>
  <c r="V109" i="19"/>
  <c r="W108" i="19"/>
  <c r="V108" i="19"/>
  <c r="W107" i="19"/>
  <c r="V107" i="19"/>
  <c r="W106" i="19"/>
  <c r="V106" i="19"/>
  <c r="W105" i="19"/>
  <c r="V105" i="19"/>
  <c r="W104" i="19"/>
  <c r="V104" i="19"/>
  <c r="W103" i="19"/>
  <c r="V103" i="19"/>
  <c r="W102" i="19"/>
  <c r="V102" i="19"/>
  <c r="W101" i="19"/>
  <c r="V101" i="19"/>
  <c r="W100" i="19"/>
  <c r="V100" i="19"/>
  <c r="W99" i="19"/>
  <c r="V99" i="19"/>
  <c r="W98" i="19"/>
  <c r="V98" i="19"/>
  <c r="W97" i="19"/>
  <c r="V97" i="19"/>
  <c r="W96" i="19"/>
  <c r="V96" i="19"/>
  <c r="W95" i="19"/>
  <c r="V95" i="19"/>
  <c r="W94" i="19"/>
  <c r="V94" i="19"/>
  <c r="W93" i="19"/>
  <c r="V93" i="19"/>
  <c r="W92" i="19"/>
  <c r="V92" i="19"/>
  <c r="W91" i="19"/>
  <c r="V91" i="19"/>
  <c r="W90" i="19"/>
  <c r="V90" i="19"/>
  <c r="W89" i="19"/>
  <c r="V89" i="19"/>
  <c r="W88" i="19"/>
  <c r="V88" i="19"/>
  <c r="W87" i="19"/>
  <c r="V87" i="19"/>
  <c r="W86" i="19"/>
  <c r="V86" i="19"/>
  <c r="W85" i="19"/>
  <c r="V85" i="19"/>
  <c r="W84" i="19"/>
  <c r="V84" i="19"/>
  <c r="W83" i="19"/>
  <c r="V83" i="19"/>
  <c r="W82" i="19"/>
  <c r="V82" i="19"/>
  <c r="W81" i="19"/>
  <c r="V81" i="19"/>
  <c r="W80" i="19"/>
  <c r="V80" i="19"/>
  <c r="W79" i="19"/>
  <c r="V79" i="19"/>
  <c r="W78" i="19"/>
  <c r="V78" i="19"/>
  <c r="W77" i="19"/>
  <c r="V77" i="19"/>
  <c r="W76" i="19"/>
  <c r="V76" i="19"/>
  <c r="W75" i="19"/>
  <c r="V75" i="19"/>
  <c r="W74" i="19"/>
  <c r="V74" i="19"/>
  <c r="W73" i="19"/>
  <c r="V73" i="19"/>
  <c r="W72" i="19"/>
  <c r="V72" i="19"/>
  <c r="W71" i="19"/>
  <c r="V71" i="19"/>
  <c r="W70" i="19"/>
  <c r="V70" i="19"/>
  <c r="W69" i="19"/>
  <c r="V69" i="19"/>
  <c r="W68" i="19"/>
  <c r="V68" i="19"/>
  <c r="W67" i="19"/>
  <c r="V67" i="19"/>
  <c r="W66" i="19"/>
  <c r="V66" i="19"/>
  <c r="W65" i="19"/>
  <c r="V65" i="19"/>
  <c r="W64" i="19"/>
  <c r="V64" i="19"/>
  <c r="W63" i="19"/>
  <c r="V63" i="19"/>
  <c r="W62" i="19"/>
  <c r="V62" i="19"/>
  <c r="W61" i="19"/>
  <c r="V61" i="19"/>
  <c r="W60" i="19"/>
  <c r="V60" i="19"/>
  <c r="W59" i="19"/>
  <c r="V59" i="19"/>
  <c r="W58" i="19"/>
  <c r="V58" i="19"/>
  <c r="W57" i="19"/>
  <c r="V57" i="19"/>
  <c r="W56" i="19"/>
  <c r="V56" i="19"/>
  <c r="W55" i="19"/>
  <c r="V55" i="19"/>
  <c r="W54" i="19"/>
  <c r="V54" i="19"/>
  <c r="W53" i="19"/>
  <c r="V53" i="19"/>
  <c r="W52" i="19"/>
  <c r="V52" i="19"/>
  <c r="W51" i="19"/>
  <c r="V51" i="19"/>
  <c r="W50" i="19"/>
  <c r="V50" i="19"/>
  <c r="W49" i="19"/>
  <c r="V49" i="19"/>
  <c r="W48" i="19"/>
  <c r="V48" i="19"/>
  <c r="W47" i="19"/>
  <c r="V47" i="19"/>
  <c r="W46" i="19"/>
  <c r="V46" i="19"/>
  <c r="W45" i="19"/>
  <c r="V45" i="19"/>
  <c r="W44" i="19"/>
  <c r="V44" i="19"/>
  <c r="W43" i="19"/>
  <c r="V43" i="19"/>
  <c r="W42" i="19"/>
  <c r="V42" i="19"/>
  <c r="W41" i="19"/>
  <c r="V41" i="19"/>
  <c r="W40" i="19"/>
  <c r="V40" i="19"/>
  <c r="W39" i="19"/>
  <c r="V39" i="19"/>
  <c r="W38" i="19"/>
  <c r="V38" i="19"/>
  <c r="W37" i="19"/>
  <c r="V37" i="19"/>
  <c r="W36" i="19"/>
  <c r="V36" i="19"/>
  <c r="W35" i="19"/>
  <c r="V35" i="19"/>
  <c r="W34" i="19"/>
  <c r="V34" i="19"/>
  <c r="W33" i="19"/>
  <c r="V33" i="19"/>
  <c r="W32" i="19"/>
  <c r="V32" i="19"/>
  <c r="W31" i="19"/>
  <c r="V31" i="19"/>
  <c r="W30" i="19"/>
  <c r="V30" i="19"/>
  <c r="W29" i="19"/>
  <c r="V29" i="19"/>
  <c r="W28" i="19"/>
  <c r="V28" i="19"/>
  <c r="W27" i="19"/>
  <c r="V27" i="19"/>
  <c r="W26" i="19"/>
  <c r="V26" i="19"/>
  <c r="W25" i="19"/>
  <c r="V25" i="19"/>
  <c r="W24" i="19"/>
  <c r="V24" i="19"/>
  <c r="W23" i="19"/>
  <c r="V23" i="19"/>
  <c r="W22" i="19"/>
  <c r="V22" i="19"/>
  <c r="W21" i="19"/>
  <c r="V21" i="19"/>
  <c r="W20" i="19"/>
  <c r="V20" i="19"/>
  <c r="W19" i="19"/>
  <c r="V19" i="19"/>
  <c r="W18" i="19"/>
  <c r="V18" i="19"/>
  <c r="W17" i="19"/>
  <c r="V17" i="19"/>
  <c r="W16" i="19"/>
  <c r="V16" i="19"/>
  <c r="W15" i="19"/>
  <c r="V15" i="19"/>
  <c r="W14" i="19"/>
  <c r="V14" i="19"/>
  <c r="W13" i="19"/>
  <c r="V13" i="19"/>
  <c r="W12" i="19"/>
  <c r="V12" i="19"/>
  <c r="W11" i="19"/>
  <c r="V11" i="19"/>
  <c r="W10" i="19"/>
  <c r="V10" i="19"/>
  <c r="W9" i="19"/>
  <c r="V9" i="19"/>
  <c r="W8" i="19"/>
  <c r="V8" i="19"/>
  <c r="W7" i="19"/>
  <c r="V7" i="19"/>
  <c r="W6" i="19"/>
  <c r="V6" i="19"/>
  <c r="W5" i="19"/>
  <c r="V5" i="19"/>
  <c r="W3" i="19"/>
  <c r="V3" i="19"/>
  <c r="U205" i="19"/>
  <c r="T205" i="19"/>
  <c r="S205" i="19"/>
  <c r="R205" i="19"/>
  <c r="Q205" i="19"/>
  <c r="U204" i="19"/>
  <c r="T204" i="19"/>
  <c r="S204" i="19"/>
  <c r="R204" i="19"/>
  <c r="Q204" i="19"/>
  <c r="U203" i="19"/>
  <c r="T203" i="19"/>
  <c r="S203" i="19"/>
  <c r="R203" i="19"/>
  <c r="Q203" i="19"/>
  <c r="U202" i="19"/>
  <c r="T202" i="19"/>
  <c r="S202" i="19"/>
  <c r="R202" i="19"/>
  <c r="Q202" i="19"/>
  <c r="U201" i="19"/>
  <c r="T201" i="19"/>
  <c r="S201" i="19"/>
  <c r="R201" i="19"/>
  <c r="Q201" i="19"/>
  <c r="U200" i="19"/>
  <c r="T200" i="19"/>
  <c r="S200" i="19"/>
  <c r="R200" i="19"/>
  <c r="Q200" i="19"/>
  <c r="U199" i="19"/>
  <c r="T199" i="19"/>
  <c r="S199" i="19"/>
  <c r="R199" i="19"/>
  <c r="Q199" i="19"/>
  <c r="U198" i="19"/>
  <c r="T198" i="19"/>
  <c r="S198" i="19"/>
  <c r="R198" i="19"/>
  <c r="Q198" i="19"/>
  <c r="U197" i="19"/>
  <c r="T197" i="19"/>
  <c r="S197" i="19"/>
  <c r="R197" i="19"/>
  <c r="Q197" i="19"/>
  <c r="U196" i="19"/>
  <c r="T196" i="19"/>
  <c r="S196" i="19"/>
  <c r="R196" i="19"/>
  <c r="Q196" i="19"/>
  <c r="U195" i="19"/>
  <c r="T195" i="19"/>
  <c r="S195" i="19"/>
  <c r="R195" i="19"/>
  <c r="Q195" i="19"/>
  <c r="U194" i="19"/>
  <c r="T194" i="19"/>
  <c r="S194" i="19"/>
  <c r="R194" i="19"/>
  <c r="Q194" i="19"/>
  <c r="U193" i="19"/>
  <c r="T193" i="19"/>
  <c r="S193" i="19"/>
  <c r="R193" i="19"/>
  <c r="Q193" i="19"/>
  <c r="U192" i="19"/>
  <c r="T192" i="19"/>
  <c r="S192" i="19"/>
  <c r="R192" i="19"/>
  <c r="Q192" i="19"/>
  <c r="U191" i="19"/>
  <c r="T191" i="19"/>
  <c r="S191" i="19"/>
  <c r="R191" i="19"/>
  <c r="Q191" i="19"/>
  <c r="U190" i="19"/>
  <c r="T190" i="19"/>
  <c r="S190" i="19"/>
  <c r="R190" i="19"/>
  <c r="Q190" i="19"/>
  <c r="U189" i="19"/>
  <c r="T189" i="19"/>
  <c r="S189" i="19"/>
  <c r="R189" i="19"/>
  <c r="Q189" i="19"/>
  <c r="U188" i="19"/>
  <c r="T188" i="19"/>
  <c r="S188" i="19"/>
  <c r="R188" i="19"/>
  <c r="Q188" i="19"/>
  <c r="U187" i="19"/>
  <c r="T187" i="19"/>
  <c r="S187" i="19"/>
  <c r="R187" i="19"/>
  <c r="Q187" i="19"/>
  <c r="U186" i="19"/>
  <c r="T186" i="19"/>
  <c r="S186" i="19"/>
  <c r="R186" i="19"/>
  <c r="Q186" i="19"/>
  <c r="U185" i="19"/>
  <c r="T185" i="19"/>
  <c r="S185" i="19"/>
  <c r="R185" i="19"/>
  <c r="Q185" i="19"/>
  <c r="U184" i="19"/>
  <c r="T184" i="19"/>
  <c r="S184" i="19"/>
  <c r="R184" i="19"/>
  <c r="Q184" i="19"/>
  <c r="U183" i="19"/>
  <c r="T183" i="19"/>
  <c r="S183" i="19"/>
  <c r="R183" i="19"/>
  <c r="Q183" i="19"/>
  <c r="U182" i="19"/>
  <c r="T182" i="19"/>
  <c r="S182" i="19"/>
  <c r="R182" i="19"/>
  <c r="Q182" i="19"/>
  <c r="U181" i="19"/>
  <c r="T181" i="19"/>
  <c r="S181" i="19"/>
  <c r="R181" i="19"/>
  <c r="Q181" i="19"/>
  <c r="U180" i="19"/>
  <c r="T180" i="19"/>
  <c r="S180" i="19"/>
  <c r="R180" i="19"/>
  <c r="Q180" i="19"/>
  <c r="U179" i="19"/>
  <c r="T179" i="19"/>
  <c r="S179" i="19"/>
  <c r="R179" i="19"/>
  <c r="Q179" i="19"/>
  <c r="U178" i="19"/>
  <c r="T178" i="19"/>
  <c r="S178" i="19"/>
  <c r="R178" i="19"/>
  <c r="Q178" i="19"/>
  <c r="U177" i="19"/>
  <c r="T177" i="19"/>
  <c r="S177" i="19"/>
  <c r="R177" i="19"/>
  <c r="Q177" i="19"/>
  <c r="U176" i="19"/>
  <c r="T176" i="19"/>
  <c r="S176" i="19"/>
  <c r="R176" i="19"/>
  <c r="Q176" i="19"/>
  <c r="U175" i="19"/>
  <c r="T175" i="19"/>
  <c r="S175" i="19"/>
  <c r="R175" i="19"/>
  <c r="Q175" i="19"/>
  <c r="U174" i="19"/>
  <c r="T174" i="19"/>
  <c r="S174" i="19"/>
  <c r="R174" i="19"/>
  <c r="Q174" i="19"/>
  <c r="U173" i="19"/>
  <c r="T173" i="19"/>
  <c r="S173" i="19"/>
  <c r="R173" i="19"/>
  <c r="Q173" i="19"/>
  <c r="U172" i="19"/>
  <c r="T172" i="19"/>
  <c r="S172" i="19"/>
  <c r="R172" i="19"/>
  <c r="Q172" i="19"/>
  <c r="U171" i="19"/>
  <c r="T171" i="19"/>
  <c r="S171" i="19"/>
  <c r="R171" i="19"/>
  <c r="Q171" i="19"/>
  <c r="U170" i="19"/>
  <c r="T170" i="19"/>
  <c r="S170" i="19"/>
  <c r="R170" i="19"/>
  <c r="Q170" i="19"/>
  <c r="U169" i="19"/>
  <c r="T169" i="19"/>
  <c r="S169" i="19"/>
  <c r="R169" i="19"/>
  <c r="Q169" i="19"/>
  <c r="U168" i="19"/>
  <c r="T168" i="19"/>
  <c r="S168" i="19"/>
  <c r="R168" i="19"/>
  <c r="Q168" i="19"/>
  <c r="U167" i="19"/>
  <c r="T167" i="19"/>
  <c r="S167" i="19"/>
  <c r="R167" i="19"/>
  <c r="Q167" i="19"/>
  <c r="U166" i="19"/>
  <c r="T166" i="19"/>
  <c r="S166" i="19"/>
  <c r="R166" i="19"/>
  <c r="Q166" i="19"/>
  <c r="U165" i="19"/>
  <c r="T165" i="19"/>
  <c r="S165" i="19"/>
  <c r="R165" i="19"/>
  <c r="Q165" i="19"/>
  <c r="U164" i="19"/>
  <c r="T164" i="19"/>
  <c r="S164" i="19"/>
  <c r="R164" i="19"/>
  <c r="Q164" i="19"/>
  <c r="U163" i="19"/>
  <c r="T163" i="19"/>
  <c r="S163" i="19"/>
  <c r="R163" i="19"/>
  <c r="Q163" i="19"/>
  <c r="U162" i="19"/>
  <c r="T162" i="19"/>
  <c r="S162" i="19"/>
  <c r="R162" i="19"/>
  <c r="Q162" i="19"/>
  <c r="U161" i="19"/>
  <c r="T161" i="19"/>
  <c r="S161" i="19"/>
  <c r="R161" i="19"/>
  <c r="Q161" i="19"/>
  <c r="U160" i="19"/>
  <c r="T160" i="19"/>
  <c r="S160" i="19"/>
  <c r="R160" i="19"/>
  <c r="Q160" i="19"/>
  <c r="U159" i="19"/>
  <c r="T159" i="19"/>
  <c r="S159" i="19"/>
  <c r="R159" i="19"/>
  <c r="Q159" i="19"/>
  <c r="U158" i="19"/>
  <c r="T158" i="19"/>
  <c r="S158" i="19"/>
  <c r="R158" i="19"/>
  <c r="Q158" i="19"/>
  <c r="U157" i="19"/>
  <c r="T157" i="19"/>
  <c r="S157" i="19"/>
  <c r="R157" i="19"/>
  <c r="Q157" i="19"/>
  <c r="U156" i="19"/>
  <c r="T156" i="19"/>
  <c r="S156" i="19"/>
  <c r="R156" i="19"/>
  <c r="Q156" i="19"/>
  <c r="U155" i="19"/>
  <c r="T155" i="19"/>
  <c r="S155" i="19"/>
  <c r="R155" i="19"/>
  <c r="Q155" i="19"/>
  <c r="U154" i="19"/>
  <c r="T154" i="19"/>
  <c r="S154" i="19"/>
  <c r="R154" i="19"/>
  <c r="Q154" i="19"/>
  <c r="U153" i="19"/>
  <c r="T153" i="19"/>
  <c r="S153" i="19"/>
  <c r="R153" i="19"/>
  <c r="Q153" i="19"/>
  <c r="U152" i="19"/>
  <c r="T152" i="19"/>
  <c r="S152" i="19"/>
  <c r="R152" i="19"/>
  <c r="Q152" i="19"/>
  <c r="U151" i="19"/>
  <c r="T151" i="19"/>
  <c r="S151" i="19"/>
  <c r="R151" i="19"/>
  <c r="Q151" i="19"/>
  <c r="U150" i="19"/>
  <c r="T150" i="19"/>
  <c r="S150" i="19"/>
  <c r="R150" i="19"/>
  <c r="Q150" i="19"/>
  <c r="U149" i="19"/>
  <c r="T149" i="19"/>
  <c r="S149" i="19"/>
  <c r="R149" i="19"/>
  <c r="Q149" i="19"/>
  <c r="U148" i="19"/>
  <c r="T148" i="19"/>
  <c r="S148" i="19"/>
  <c r="R148" i="19"/>
  <c r="Q148" i="19"/>
  <c r="U147" i="19"/>
  <c r="T147" i="19"/>
  <c r="S147" i="19"/>
  <c r="R147" i="19"/>
  <c r="Q147" i="19"/>
  <c r="U146" i="19"/>
  <c r="T146" i="19"/>
  <c r="S146" i="19"/>
  <c r="R146" i="19"/>
  <c r="Q146" i="19"/>
  <c r="U145" i="19"/>
  <c r="T145" i="19"/>
  <c r="S145" i="19"/>
  <c r="R145" i="19"/>
  <c r="Q145" i="19"/>
  <c r="U144" i="19"/>
  <c r="T144" i="19"/>
  <c r="S144" i="19"/>
  <c r="R144" i="19"/>
  <c r="Q144" i="19"/>
  <c r="U143" i="19"/>
  <c r="T143" i="19"/>
  <c r="S143" i="19"/>
  <c r="R143" i="19"/>
  <c r="Q143" i="19"/>
  <c r="U142" i="19"/>
  <c r="T142" i="19"/>
  <c r="S142" i="19"/>
  <c r="R142" i="19"/>
  <c r="Q142" i="19"/>
  <c r="U141" i="19"/>
  <c r="T141" i="19"/>
  <c r="S141" i="19"/>
  <c r="R141" i="19"/>
  <c r="Q141" i="19"/>
  <c r="U140" i="19"/>
  <c r="T140" i="19"/>
  <c r="S140" i="19"/>
  <c r="R140" i="19"/>
  <c r="Q140" i="19"/>
  <c r="U139" i="19"/>
  <c r="T139" i="19"/>
  <c r="S139" i="19"/>
  <c r="R139" i="19"/>
  <c r="Q139" i="19"/>
  <c r="U138" i="19"/>
  <c r="T138" i="19"/>
  <c r="S138" i="19"/>
  <c r="R138" i="19"/>
  <c r="Q138" i="19"/>
  <c r="U137" i="19"/>
  <c r="T137" i="19"/>
  <c r="S137" i="19"/>
  <c r="R137" i="19"/>
  <c r="Q137" i="19"/>
  <c r="U136" i="19"/>
  <c r="T136" i="19"/>
  <c r="S136" i="19"/>
  <c r="R136" i="19"/>
  <c r="Q136" i="19"/>
  <c r="U135" i="19"/>
  <c r="T135" i="19"/>
  <c r="S135" i="19"/>
  <c r="R135" i="19"/>
  <c r="Q135" i="19"/>
  <c r="U134" i="19"/>
  <c r="T134" i="19"/>
  <c r="S134" i="19"/>
  <c r="R134" i="19"/>
  <c r="Q134" i="19"/>
  <c r="U133" i="19"/>
  <c r="T133" i="19"/>
  <c r="S133" i="19"/>
  <c r="R133" i="19"/>
  <c r="Q133" i="19"/>
  <c r="U132" i="19"/>
  <c r="T132" i="19"/>
  <c r="S132" i="19"/>
  <c r="R132" i="19"/>
  <c r="Q132" i="19"/>
  <c r="U131" i="19"/>
  <c r="T131" i="19"/>
  <c r="S131" i="19"/>
  <c r="R131" i="19"/>
  <c r="Q131" i="19"/>
  <c r="U130" i="19"/>
  <c r="T130" i="19"/>
  <c r="S130" i="19"/>
  <c r="R130" i="19"/>
  <c r="Q130" i="19"/>
  <c r="U129" i="19"/>
  <c r="T129" i="19"/>
  <c r="S129" i="19"/>
  <c r="R129" i="19"/>
  <c r="Q129" i="19"/>
  <c r="U128" i="19"/>
  <c r="T128" i="19"/>
  <c r="S128" i="19"/>
  <c r="R128" i="19"/>
  <c r="Q128" i="19"/>
  <c r="U127" i="19"/>
  <c r="T127" i="19"/>
  <c r="S127" i="19"/>
  <c r="R127" i="19"/>
  <c r="Q127" i="19"/>
  <c r="U126" i="19"/>
  <c r="T126" i="19"/>
  <c r="S126" i="19"/>
  <c r="R126" i="19"/>
  <c r="Q126" i="19"/>
  <c r="U125" i="19"/>
  <c r="T125" i="19"/>
  <c r="S125" i="19"/>
  <c r="R125" i="19"/>
  <c r="Q125" i="19"/>
  <c r="U124" i="19"/>
  <c r="T124" i="19"/>
  <c r="S124" i="19"/>
  <c r="R124" i="19"/>
  <c r="Q124" i="19"/>
  <c r="U123" i="19"/>
  <c r="T123" i="19"/>
  <c r="S123" i="19"/>
  <c r="R123" i="19"/>
  <c r="Q123" i="19"/>
  <c r="U122" i="19"/>
  <c r="T122" i="19"/>
  <c r="S122" i="19"/>
  <c r="R122" i="19"/>
  <c r="Q122" i="19"/>
  <c r="U121" i="19"/>
  <c r="T121" i="19"/>
  <c r="S121" i="19"/>
  <c r="R121" i="19"/>
  <c r="Q121" i="19"/>
  <c r="U120" i="19"/>
  <c r="T120" i="19"/>
  <c r="S120" i="19"/>
  <c r="R120" i="19"/>
  <c r="Q120" i="19"/>
  <c r="U119" i="19"/>
  <c r="T119" i="19"/>
  <c r="S119" i="19"/>
  <c r="R119" i="19"/>
  <c r="Q119" i="19"/>
  <c r="U118" i="19"/>
  <c r="T118" i="19"/>
  <c r="S118" i="19"/>
  <c r="R118" i="19"/>
  <c r="Q118" i="19"/>
  <c r="U117" i="19"/>
  <c r="T117" i="19"/>
  <c r="S117" i="19"/>
  <c r="R117" i="19"/>
  <c r="Q117" i="19"/>
  <c r="U116" i="19"/>
  <c r="T116" i="19"/>
  <c r="S116" i="19"/>
  <c r="R116" i="19"/>
  <c r="Q116" i="19"/>
  <c r="U115" i="19"/>
  <c r="T115" i="19"/>
  <c r="S115" i="19"/>
  <c r="R115" i="19"/>
  <c r="Q115" i="19"/>
  <c r="U114" i="19"/>
  <c r="T114" i="19"/>
  <c r="S114" i="19"/>
  <c r="R114" i="19"/>
  <c r="Q114" i="19"/>
  <c r="U113" i="19"/>
  <c r="T113" i="19"/>
  <c r="S113" i="19"/>
  <c r="R113" i="19"/>
  <c r="Q113" i="19"/>
  <c r="U112" i="19"/>
  <c r="T112" i="19"/>
  <c r="S112" i="19"/>
  <c r="R112" i="19"/>
  <c r="Q112" i="19"/>
  <c r="U111" i="19"/>
  <c r="T111" i="19"/>
  <c r="S111" i="19"/>
  <c r="R111" i="19"/>
  <c r="Q111" i="19"/>
  <c r="U110" i="19"/>
  <c r="T110" i="19"/>
  <c r="S110" i="19"/>
  <c r="R110" i="19"/>
  <c r="Q110" i="19"/>
  <c r="U109" i="19"/>
  <c r="T109" i="19"/>
  <c r="S109" i="19"/>
  <c r="R109" i="19"/>
  <c r="Q109" i="19"/>
  <c r="U108" i="19"/>
  <c r="T108" i="19"/>
  <c r="S108" i="19"/>
  <c r="R108" i="19"/>
  <c r="Q108" i="19"/>
  <c r="U107" i="19"/>
  <c r="T107" i="19"/>
  <c r="S107" i="19"/>
  <c r="R107" i="19"/>
  <c r="Q107" i="19"/>
  <c r="U106" i="19"/>
  <c r="T106" i="19"/>
  <c r="S106" i="19"/>
  <c r="R106" i="19"/>
  <c r="Q106" i="19"/>
  <c r="U105" i="19"/>
  <c r="T105" i="19"/>
  <c r="S105" i="19"/>
  <c r="R105" i="19"/>
  <c r="Q105" i="19"/>
  <c r="U104" i="19"/>
  <c r="T104" i="19"/>
  <c r="S104" i="19"/>
  <c r="R104" i="19"/>
  <c r="Q104" i="19"/>
  <c r="U103" i="19"/>
  <c r="T103" i="19"/>
  <c r="S103" i="19"/>
  <c r="R103" i="19"/>
  <c r="Q103" i="19"/>
  <c r="U102" i="19"/>
  <c r="T102" i="19"/>
  <c r="S102" i="19"/>
  <c r="R102" i="19"/>
  <c r="Q102" i="19"/>
  <c r="U101" i="19"/>
  <c r="T101" i="19"/>
  <c r="S101" i="19"/>
  <c r="R101" i="19"/>
  <c r="Q101" i="19"/>
  <c r="U100" i="19"/>
  <c r="T100" i="19"/>
  <c r="S100" i="19"/>
  <c r="R100" i="19"/>
  <c r="Q100" i="19"/>
  <c r="U99" i="19"/>
  <c r="T99" i="19"/>
  <c r="S99" i="19"/>
  <c r="R99" i="19"/>
  <c r="Q99" i="19"/>
  <c r="U98" i="19"/>
  <c r="T98" i="19"/>
  <c r="S98" i="19"/>
  <c r="R98" i="19"/>
  <c r="Q98" i="19"/>
  <c r="U97" i="19"/>
  <c r="T97" i="19"/>
  <c r="S97" i="19"/>
  <c r="R97" i="19"/>
  <c r="Q97" i="19"/>
  <c r="U96" i="19"/>
  <c r="T96" i="19"/>
  <c r="S96" i="19"/>
  <c r="R96" i="19"/>
  <c r="Q96" i="19"/>
  <c r="U95" i="19"/>
  <c r="T95" i="19"/>
  <c r="S95" i="19"/>
  <c r="R95" i="19"/>
  <c r="Q95" i="19"/>
  <c r="U94" i="19"/>
  <c r="T94" i="19"/>
  <c r="S94" i="19"/>
  <c r="R94" i="19"/>
  <c r="Q94" i="19"/>
  <c r="U93" i="19"/>
  <c r="T93" i="19"/>
  <c r="S93" i="19"/>
  <c r="R93" i="19"/>
  <c r="Q93" i="19"/>
  <c r="U92" i="19"/>
  <c r="T92" i="19"/>
  <c r="S92" i="19"/>
  <c r="R92" i="19"/>
  <c r="Q92" i="19"/>
  <c r="U91" i="19"/>
  <c r="T91" i="19"/>
  <c r="S91" i="19"/>
  <c r="R91" i="19"/>
  <c r="Q91" i="19"/>
  <c r="U90" i="19"/>
  <c r="T90" i="19"/>
  <c r="S90" i="19"/>
  <c r="R90" i="19"/>
  <c r="Q90" i="19"/>
  <c r="U89" i="19"/>
  <c r="T89" i="19"/>
  <c r="S89" i="19"/>
  <c r="R89" i="19"/>
  <c r="Q89" i="19"/>
  <c r="U88" i="19"/>
  <c r="T88" i="19"/>
  <c r="S88" i="19"/>
  <c r="R88" i="19"/>
  <c r="Q88" i="19"/>
  <c r="U87" i="19"/>
  <c r="T87" i="19"/>
  <c r="S87" i="19"/>
  <c r="R87" i="19"/>
  <c r="Q87" i="19"/>
  <c r="U86" i="19"/>
  <c r="T86" i="19"/>
  <c r="S86" i="19"/>
  <c r="R86" i="19"/>
  <c r="Q86" i="19"/>
  <c r="U85" i="19"/>
  <c r="T85" i="19"/>
  <c r="S85" i="19"/>
  <c r="R85" i="19"/>
  <c r="Q85" i="19"/>
  <c r="U84" i="19"/>
  <c r="T84" i="19"/>
  <c r="S84" i="19"/>
  <c r="R84" i="19"/>
  <c r="Q84" i="19"/>
  <c r="U83" i="19"/>
  <c r="T83" i="19"/>
  <c r="S83" i="19"/>
  <c r="R83" i="19"/>
  <c r="Q83" i="19"/>
  <c r="U82" i="19"/>
  <c r="T82" i="19"/>
  <c r="S82" i="19"/>
  <c r="R82" i="19"/>
  <c r="Q82" i="19"/>
  <c r="U81" i="19"/>
  <c r="T81" i="19"/>
  <c r="S81" i="19"/>
  <c r="R81" i="19"/>
  <c r="Q81" i="19"/>
  <c r="U80" i="19"/>
  <c r="T80" i="19"/>
  <c r="S80" i="19"/>
  <c r="R80" i="19"/>
  <c r="Q80" i="19"/>
  <c r="U79" i="19"/>
  <c r="T79" i="19"/>
  <c r="S79" i="19"/>
  <c r="R79" i="19"/>
  <c r="Q79" i="19"/>
  <c r="U78" i="19"/>
  <c r="T78" i="19"/>
  <c r="S78" i="19"/>
  <c r="R78" i="19"/>
  <c r="Q78" i="19"/>
  <c r="U77" i="19"/>
  <c r="T77" i="19"/>
  <c r="S77" i="19"/>
  <c r="R77" i="19"/>
  <c r="Q77" i="19"/>
  <c r="U76" i="19"/>
  <c r="T76" i="19"/>
  <c r="S76" i="19"/>
  <c r="R76" i="19"/>
  <c r="Q76" i="19"/>
  <c r="U75" i="19"/>
  <c r="T75" i="19"/>
  <c r="S75" i="19"/>
  <c r="R75" i="19"/>
  <c r="Q75" i="19"/>
  <c r="U74" i="19"/>
  <c r="T74" i="19"/>
  <c r="S74" i="19"/>
  <c r="R74" i="19"/>
  <c r="Q74" i="19"/>
  <c r="U73" i="19"/>
  <c r="T73" i="19"/>
  <c r="S73" i="19"/>
  <c r="R73" i="19"/>
  <c r="Q73" i="19"/>
  <c r="U72" i="19"/>
  <c r="T72" i="19"/>
  <c r="S72" i="19"/>
  <c r="R72" i="19"/>
  <c r="Q72" i="19"/>
  <c r="U71" i="19"/>
  <c r="T71" i="19"/>
  <c r="S71" i="19"/>
  <c r="R71" i="19"/>
  <c r="Q71" i="19"/>
  <c r="U70" i="19"/>
  <c r="T70" i="19"/>
  <c r="S70" i="19"/>
  <c r="R70" i="19"/>
  <c r="Q70" i="19"/>
  <c r="U69" i="19"/>
  <c r="T69" i="19"/>
  <c r="S69" i="19"/>
  <c r="R69" i="19"/>
  <c r="Q69" i="19"/>
  <c r="U68" i="19"/>
  <c r="T68" i="19"/>
  <c r="S68" i="19"/>
  <c r="R68" i="19"/>
  <c r="Q68" i="19"/>
  <c r="U67" i="19"/>
  <c r="T67" i="19"/>
  <c r="S67" i="19"/>
  <c r="R67" i="19"/>
  <c r="Q67" i="19"/>
  <c r="U66" i="19"/>
  <c r="T66" i="19"/>
  <c r="S66" i="19"/>
  <c r="R66" i="19"/>
  <c r="Q66" i="19"/>
  <c r="U65" i="19"/>
  <c r="T65" i="19"/>
  <c r="S65" i="19"/>
  <c r="R65" i="19"/>
  <c r="Q65" i="19"/>
  <c r="U64" i="19"/>
  <c r="T64" i="19"/>
  <c r="S64" i="19"/>
  <c r="R64" i="19"/>
  <c r="Q64" i="19"/>
  <c r="U63" i="19"/>
  <c r="T63" i="19"/>
  <c r="S63" i="19"/>
  <c r="R63" i="19"/>
  <c r="Q63" i="19"/>
  <c r="U62" i="19"/>
  <c r="T62" i="19"/>
  <c r="S62" i="19"/>
  <c r="R62" i="19"/>
  <c r="Q62" i="19"/>
  <c r="U61" i="19"/>
  <c r="T61" i="19"/>
  <c r="S61" i="19"/>
  <c r="R61" i="19"/>
  <c r="Q61" i="19"/>
  <c r="U60" i="19"/>
  <c r="T60" i="19"/>
  <c r="S60" i="19"/>
  <c r="R60" i="19"/>
  <c r="Q60" i="19"/>
  <c r="U59" i="19"/>
  <c r="T59" i="19"/>
  <c r="S59" i="19"/>
  <c r="R59" i="19"/>
  <c r="Q59" i="19"/>
  <c r="U58" i="19"/>
  <c r="T58" i="19"/>
  <c r="S58" i="19"/>
  <c r="R58" i="19"/>
  <c r="Q58" i="19"/>
  <c r="U57" i="19"/>
  <c r="T57" i="19"/>
  <c r="S57" i="19"/>
  <c r="R57" i="19"/>
  <c r="Q57" i="19"/>
  <c r="U56" i="19"/>
  <c r="T56" i="19"/>
  <c r="S56" i="19"/>
  <c r="R56" i="19"/>
  <c r="Q56" i="19"/>
  <c r="U55" i="19"/>
  <c r="T55" i="19"/>
  <c r="S55" i="19"/>
  <c r="R55" i="19"/>
  <c r="Q55" i="19"/>
  <c r="U54" i="19"/>
  <c r="T54" i="19"/>
  <c r="S54" i="19"/>
  <c r="R54" i="19"/>
  <c r="Q54" i="19"/>
  <c r="U53" i="19"/>
  <c r="T53" i="19"/>
  <c r="S53" i="19"/>
  <c r="R53" i="19"/>
  <c r="Q53" i="19"/>
  <c r="U52" i="19"/>
  <c r="T52" i="19"/>
  <c r="S52" i="19"/>
  <c r="R52" i="19"/>
  <c r="Q52" i="19"/>
  <c r="U51" i="19"/>
  <c r="T51" i="19"/>
  <c r="S51" i="19"/>
  <c r="R51" i="19"/>
  <c r="Q51" i="19"/>
  <c r="U50" i="19"/>
  <c r="T50" i="19"/>
  <c r="S50" i="19"/>
  <c r="R50" i="19"/>
  <c r="Q50" i="19"/>
  <c r="U49" i="19"/>
  <c r="T49" i="19"/>
  <c r="S49" i="19"/>
  <c r="R49" i="19"/>
  <c r="Q49" i="19"/>
  <c r="U48" i="19"/>
  <c r="T48" i="19"/>
  <c r="S48" i="19"/>
  <c r="R48" i="19"/>
  <c r="Q48" i="19"/>
  <c r="U47" i="19"/>
  <c r="T47" i="19"/>
  <c r="S47" i="19"/>
  <c r="R47" i="19"/>
  <c r="Q47" i="19"/>
  <c r="U46" i="19"/>
  <c r="T46" i="19"/>
  <c r="S46" i="19"/>
  <c r="R46" i="19"/>
  <c r="Q46" i="19"/>
  <c r="U45" i="19"/>
  <c r="T45" i="19"/>
  <c r="S45" i="19"/>
  <c r="R45" i="19"/>
  <c r="Q45" i="19"/>
  <c r="U44" i="19"/>
  <c r="T44" i="19"/>
  <c r="S44" i="19"/>
  <c r="R44" i="19"/>
  <c r="Q44" i="19"/>
  <c r="U43" i="19"/>
  <c r="T43" i="19"/>
  <c r="S43" i="19"/>
  <c r="R43" i="19"/>
  <c r="Q43" i="19"/>
  <c r="U42" i="19"/>
  <c r="T42" i="19"/>
  <c r="S42" i="19"/>
  <c r="R42" i="19"/>
  <c r="Q42" i="19"/>
  <c r="U41" i="19"/>
  <c r="T41" i="19"/>
  <c r="S41" i="19"/>
  <c r="R41" i="19"/>
  <c r="Q41" i="19"/>
  <c r="U40" i="19"/>
  <c r="T40" i="19"/>
  <c r="S40" i="19"/>
  <c r="R40" i="19"/>
  <c r="Q40" i="19"/>
  <c r="U39" i="19"/>
  <c r="T39" i="19"/>
  <c r="S39" i="19"/>
  <c r="R39" i="19"/>
  <c r="Q39" i="19"/>
  <c r="U38" i="19"/>
  <c r="T38" i="19"/>
  <c r="S38" i="19"/>
  <c r="R38" i="19"/>
  <c r="Q38" i="19"/>
  <c r="U37" i="19"/>
  <c r="T37" i="19"/>
  <c r="S37" i="19"/>
  <c r="R37" i="19"/>
  <c r="Q37" i="19"/>
  <c r="U36" i="19"/>
  <c r="T36" i="19"/>
  <c r="S36" i="19"/>
  <c r="R36" i="19"/>
  <c r="Q36" i="19"/>
  <c r="U35" i="19"/>
  <c r="T35" i="19"/>
  <c r="S35" i="19"/>
  <c r="R35" i="19"/>
  <c r="Q35" i="19"/>
  <c r="U34" i="19"/>
  <c r="T34" i="19"/>
  <c r="S34" i="19"/>
  <c r="R34" i="19"/>
  <c r="Q34" i="19"/>
  <c r="U33" i="19"/>
  <c r="T33" i="19"/>
  <c r="S33" i="19"/>
  <c r="R33" i="19"/>
  <c r="Q33" i="19"/>
  <c r="U32" i="19"/>
  <c r="T32" i="19"/>
  <c r="S32" i="19"/>
  <c r="R32" i="19"/>
  <c r="Q32" i="19"/>
  <c r="U31" i="19"/>
  <c r="T31" i="19"/>
  <c r="S31" i="19"/>
  <c r="R31" i="19"/>
  <c r="Q31" i="19"/>
  <c r="U30" i="19"/>
  <c r="T30" i="19"/>
  <c r="S30" i="19"/>
  <c r="R30" i="19"/>
  <c r="Q30" i="19"/>
  <c r="U29" i="19"/>
  <c r="T29" i="19"/>
  <c r="S29" i="19"/>
  <c r="R29" i="19"/>
  <c r="Q29" i="19"/>
  <c r="U28" i="19"/>
  <c r="T28" i="19"/>
  <c r="S28" i="19"/>
  <c r="R28" i="19"/>
  <c r="Q28" i="19"/>
  <c r="U27" i="19"/>
  <c r="T27" i="19"/>
  <c r="S27" i="19"/>
  <c r="R27" i="19"/>
  <c r="Q27" i="19"/>
  <c r="U26" i="19"/>
  <c r="T26" i="19"/>
  <c r="S26" i="19"/>
  <c r="R26" i="19"/>
  <c r="Q26" i="19"/>
  <c r="U25" i="19"/>
  <c r="T25" i="19"/>
  <c r="S25" i="19"/>
  <c r="R25" i="19"/>
  <c r="Q25" i="19"/>
  <c r="U24" i="19"/>
  <c r="T24" i="19"/>
  <c r="S24" i="19"/>
  <c r="R24" i="19"/>
  <c r="Q24" i="19"/>
  <c r="U23" i="19"/>
  <c r="T23" i="19"/>
  <c r="S23" i="19"/>
  <c r="R23" i="19"/>
  <c r="Q23" i="19"/>
  <c r="U22" i="19"/>
  <c r="T22" i="19"/>
  <c r="S22" i="19"/>
  <c r="R22" i="19"/>
  <c r="Q22" i="19"/>
  <c r="U21" i="19"/>
  <c r="T21" i="19"/>
  <c r="S21" i="19"/>
  <c r="R21" i="19"/>
  <c r="Q21" i="19"/>
  <c r="U20" i="19"/>
  <c r="T20" i="19"/>
  <c r="S20" i="19"/>
  <c r="R20" i="19"/>
  <c r="Q20" i="19"/>
  <c r="U19" i="19"/>
  <c r="T19" i="19"/>
  <c r="S19" i="19"/>
  <c r="R19" i="19"/>
  <c r="Q19" i="19"/>
  <c r="U18" i="19"/>
  <c r="T18" i="19"/>
  <c r="S18" i="19"/>
  <c r="R18" i="19"/>
  <c r="Q18" i="19"/>
  <c r="U17" i="19"/>
  <c r="T17" i="19"/>
  <c r="S17" i="19"/>
  <c r="R17" i="19"/>
  <c r="Q17" i="19"/>
  <c r="U16" i="19"/>
  <c r="T16" i="19"/>
  <c r="S16" i="19"/>
  <c r="R16" i="19"/>
  <c r="Q16" i="19"/>
  <c r="U15" i="19"/>
  <c r="T15" i="19"/>
  <c r="S15" i="19"/>
  <c r="R15" i="19"/>
  <c r="Q15" i="19"/>
  <c r="U14" i="19"/>
  <c r="T14" i="19"/>
  <c r="S14" i="19"/>
  <c r="R14" i="19"/>
  <c r="Q14" i="19"/>
  <c r="U13" i="19"/>
  <c r="T13" i="19"/>
  <c r="S13" i="19"/>
  <c r="R13" i="19"/>
  <c r="Q13" i="19"/>
  <c r="U12" i="19"/>
  <c r="T12" i="19"/>
  <c r="S12" i="19"/>
  <c r="R12" i="19"/>
  <c r="Q12" i="19"/>
  <c r="U11" i="19"/>
  <c r="T11" i="19"/>
  <c r="S11" i="19"/>
  <c r="R11" i="19"/>
  <c r="Q11" i="19"/>
  <c r="U10" i="19"/>
  <c r="T10" i="19"/>
  <c r="S10" i="19"/>
  <c r="R10" i="19"/>
  <c r="Q10" i="19"/>
  <c r="U9" i="19"/>
  <c r="T9" i="19"/>
  <c r="S9" i="19"/>
  <c r="R9" i="19"/>
  <c r="Q9" i="19"/>
  <c r="U8" i="19"/>
  <c r="T8" i="19"/>
  <c r="S8" i="19"/>
  <c r="R8" i="19"/>
  <c r="Q8" i="19"/>
  <c r="U7" i="19"/>
  <c r="T7" i="19"/>
  <c r="S7" i="19"/>
  <c r="R7" i="19"/>
  <c r="Q7" i="19"/>
  <c r="U6" i="19"/>
  <c r="T6" i="19"/>
  <c r="S6" i="19"/>
  <c r="R6" i="19"/>
  <c r="Q6" i="19"/>
  <c r="U5" i="19"/>
  <c r="T5" i="19"/>
  <c r="S5" i="19"/>
  <c r="R5" i="19"/>
  <c r="Q5" i="19"/>
  <c r="U3" i="19"/>
  <c r="T3" i="19"/>
  <c r="S3" i="19"/>
  <c r="R3" i="19"/>
  <c r="K205" i="19"/>
  <c r="J205" i="19"/>
  <c r="I205" i="19"/>
  <c r="H205" i="19"/>
  <c r="G205" i="19"/>
  <c r="F205" i="19"/>
  <c r="K204" i="19"/>
  <c r="J204" i="19"/>
  <c r="I204" i="19"/>
  <c r="H204" i="19"/>
  <c r="G204" i="19"/>
  <c r="F204" i="19"/>
  <c r="K203" i="19"/>
  <c r="J203" i="19"/>
  <c r="I203" i="19"/>
  <c r="H203" i="19"/>
  <c r="G203" i="19"/>
  <c r="F203" i="19"/>
  <c r="K202" i="19"/>
  <c r="J202" i="19"/>
  <c r="I202" i="19"/>
  <c r="H202" i="19"/>
  <c r="G202" i="19"/>
  <c r="F202" i="19"/>
  <c r="K201" i="19"/>
  <c r="J201" i="19"/>
  <c r="I201" i="19"/>
  <c r="H201" i="19"/>
  <c r="G201" i="19"/>
  <c r="F201" i="19"/>
  <c r="K200" i="19"/>
  <c r="J200" i="19"/>
  <c r="I200" i="19"/>
  <c r="H200" i="19"/>
  <c r="G200" i="19"/>
  <c r="F200" i="19"/>
  <c r="K199" i="19"/>
  <c r="J199" i="19"/>
  <c r="I199" i="19"/>
  <c r="H199" i="19"/>
  <c r="G199" i="19"/>
  <c r="F199" i="19"/>
  <c r="K198" i="19"/>
  <c r="J198" i="19"/>
  <c r="I198" i="19"/>
  <c r="H198" i="19"/>
  <c r="G198" i="19"/>
  <c r="F198" i="19"/>
  <c r="K197" i="19"/>
  <c r="J197" i="19"/>
  <c r="I197" i="19"/>
  <c r="H197" i="19"/>
  <c r="G197" i="19"/>
  <c r="F197" i="19"/>
  <c r="K196" i="19"/>
  <c r="J196" i="19"/>
  <c r="I196" i="19"/>
  <c r="H196" i="19"/>
  <c r="G196" i="19"/>
  <c r="F196" i="19"/>
  <c r="K195" i="19"/>
  <c r="J195" i="19"/>
  <c r="I195" i="19"/>
  <c r="H195" i="19"/>
  <c r="G195" i="19"/>
  <c r="F195" i="19"/>
  <c r="K194" i="19"/>
  <c r="J194" i="19"/>
  <c r="I194" i="19"/>
  <c r="H194" i="19"/>
  <c r="G194" i="19"/>
  <c r="F194" i="19"/>
  <c r="K193" i="19"/>
  <c r="J193" i="19"/>
  <c r="I193" i="19"/>
  <c r="H193" i="19"/>
  <c r="G193" i="19"/>
  <c r="F193" i="19"/>
  <c r="K192" i="19"/>
  <c r="J192" i="19"/>
  <c r="I192" i="19"/>
  <c r="H192" i="19"/>
  <c r="G192" i="19"/>
  <c r="F192" i="19"/>
  <c r="K191" i="19"/>
  <c r="J191" i="19"/>
  <c r="I191" i="19"/>
  <c r="H191" i="19"/>
  <c r="G191" i="19"/>
  <c r="F191" i="19"/>
  <c r="K190" i="19"/>
  <c r="J190" i="19"/>
  <c r="I190" i="19"/>
  <c r="H190" i="19"/>
  <c r="G190" i="19"/>
  <c r="F190" i="19"/>
  <c r="K189" i="19"/>
  <c r="J189" i="19"/>
  <c r="I189" i="19"/>
  <c r="H189" i="19"/>
  <c r="G189" i="19"/>
  <c r="F189" i="19"/>
  <c r="K188" i="19"/>
  <c r="J188" i="19"/>
  <c r="I188" i="19"/>
  <c r="H188" i="19"/>
  <c r="G188" i="19"/>
  <c r="F188" i="19"/>
  <c r="K187" i="19"/>
  <c r="J187" i="19"/>
  <c r="I187" i="19"/>
  <c r="H187" i="19"/>
  <c r="G187" i="19"/>
  <c r="F187" i="19"/>
  <c r="K186" i="19"/>
  <c r="J186" i="19"/>
  <c r="I186" i="19"/>
  <c r="H186" i="19"/>
  <c r="G186" i="19"/>
  <c r="F186" i="19"/>
  <c r="K185" i="19"/>
  <c r="J185" i="19"/>
  <c r="I185" i="19"/>
  <c r="H185" i="19"/>
  <c r="G185" i="19"/>
  <c r="F185" i="19"/>
  <c r="K184" i="19"/>
  <c r="J184" i="19"/>
  <c r="I184" i="19"/>
  <c r="H184" i="19"/>
  <c r="G184" i="19"/>
  <c r="F184" i="19"/>
  <c r="K183" i="19"/>
  <c r="J183" i="19"/>
  <c r="I183" i="19"/>
  <c r="H183" i="19"/>
  <c r="G183" i="19"/>
  <c r="F183" i="19"/>
  <c r="K182" i="19"/>
  <c r="J182" i="19"/>
  <c r="I182" i="19"/>
  <c r="H182" i="19"/>
  <c r="G182" i="19"/>
  <c r="F182" i="19"/>
  <c r="K181" i="19"/>
  <c r="J181" i="19"/>
  <c r="I181" i="19"/>
  <c r="H181" i="19"/>
  <c r="G181" i="19"/>
  <c r="F181" i="19"/>
  <c r="K180" i="19"/>
  <c r="J180" i="19"/>
  <c r="I180" i="19"/>
  <c r="H180" i="19"/>
  <c r="G180" i="19"/>
  <c r="F180" i="19"/>
  <c r="K179" i="19"/>
  <c r="J179" i="19"/>
  <c r="I179" i="19"/>
  <c r="H179" i="19"/>
  <c r="G179" i="19"/>
  <c r="F179" i="19"/>
  <c r="K178" i="19"/>
  <c r="J178" i="19"/>
  <c r="I178" i="19"/>
  <c r="H178" i="19"/>
  <c r="G178" i="19"/>
  <c r="F178" i="19"/>
  <c r="K177" i="19"/>
  <c r="J177" i="19"/>
  <c r="I177" i="19"/>
  <c r="H177" i="19"/>
  <c r="G177" i="19"/>
  <c r="F177" i="19"/>
  <c r="K176" i="19"/>
  <c r="J176" i="19"/>
  <c r="I176" i="19"/>
  <c r="H176" i="19"/>
  <c r="G176" i="19"/>
  <c r="F176" i="19"/>
  <c r="K175" i="19"/>
  <c r="J175" i="19"/>
  <c r="I175" i="19"/>
  <c r="H175" i="19"/>
  <c r="G175" i="19"/>
  <c r="F175" i="19"/>
  <c r="K174" i="19"/>
  <c r="J174" i="19"/>
  <c r="I174" i="19"/>
  <c r="H174" i="19"/>
  <c r="G174" i="19"/>
  <c r="F174" i="19"/>
  <c r="K173" i="19"/>
  <c r="J173" i="19"/>
  <c r="I173" i="19"/>
  <c r="H173" i="19"/>
  <c r="G173" i="19"/>
  <c r="F173" i="19"/>
  <c r="K172" i="19"/>
  <c r="J172" i="19"/>
  <c r="I172" i="19"/>
  <c r="H172" i="19"/>
  <c r="G172" i="19"/>
  <c r="F172" i="19"/>
  <c r="K171" i="19"/>
  <c r="J171" i="19"/>
  <c r="I171" i="19"/>
  <c r="H171" i="19"/>
  <c r="G171" i="19"/>
  <c r="F171" i="19"/>
  <c r="K170" i="19"/>
  <c r="J170" i="19"/>
  <c r="I170" i="19"/>
  <c r="H170" i="19"/>
  <c r="G170" i="19"/>
  <c r="F170" i="19"/>
  <c r="K169" i="19"/>
  <c r="J169" i="19"/>
  <c r="I169" i="19"/>
  <c r="H169" i="19"/>
  <c r="G169" i="19"/>
  <c r="F169" i="19"/>
  <c r="K168" i="19"/>
  <c r="J168" i="19"/>
  <c r="I168" i="19"/>
  <c r="H168" i="19"/>
  <c r="G168" i="19"/>
  <c r="F168" i="19"/>
  <c r="K167" i="19"/>
  <c r="J167" i="19"/>
  <c r="I167" i="19"/>
  <c r="H167" i="19"/>
  <c r="G167" i="19"/>
  <c r="F167" i="19"/>
  <c r="K166" i="19"/>
  <c r="J166" i="19"/>
  <c r="I166" i="19"/>
  <c r="H166" i="19"/>
  <c r="G166" i="19"/>
  <c r="F166" i="19"/>
  <c r="K165" i="19"/>
  <c r="J165" i="19"/>
  <c r="I165" i="19"/>
  <c r="H165" i="19"/>
  <c r="G165" i="19"/>
  <c r="F165" i="19"/>
  <c r="K164" i="19"/>
  <c r="J164" i="19"/>
  <c r="I164" i="19"/>
  <c r="H164" i="19"/>
  <c r="G164" i="19"/>
  <c r="F164" i="19"/>
  <c r="K163" i="19"/>
  <c r="J163" i="19"/>
  <c r="I163" i="19"/>
  <c r="H163" i="19"/>
  <c r="G163" i="19"/>
  <c r="F163" i="19"/>
  <c r="K162" i="19"/>
  <c r="J162" i="19"/>
  <c r="I162" i="19"/>
  <c r="H162" i="19"/>
  <c r="G162" i="19"/>
  <c r="F162" i="19"/>
  <c r="K161" i="19"/>
  <c r="J161" i="19"/>
  <c r="I161" i="19"/>
  <c r="H161" i="19"/>
  <c r="G161" i="19"/>
  <c r="F161" i="19"/>
  <c r="K160" i="19"/>
  <c r="J160" i="19"/>
  <c r="I160" i="19"/>
  <c r="H160" i="19"/>
  <c r="G160" i="19"/>
  <c r="F160" i="19"/>
  <c r="K159" i="19"/>
  <c r="J159" i="19"/>
  <c r="I159" i="19"/>
  <c r="H159" i="19"/>
  <c r="G159" i="19"/>
  <c r="F159" i="19"/>
  <c r="K158" i="19"/>
  <c r="J158" i="19"/>
  <c r="I158" i="19"/>
  <c r="H158" i="19"/>
  <c r="G158" i="19"/>
  <c r="F158" i="19"/>
  <c r="K157" i="19"/>
  <c r="J157" i="19"/>
  <c r="I157" i="19"/>
  <c r="H157" i="19"/>
  <c r="G157" i="19"/>
  <c r="F157" i="19"/>
  <c r="K156" i="19"/>
  <c r="J156" i="19"/>
  <c r="I156" i="19"/>
  <c r="H156" i="19"/>
  <c r="G156" i="19"/>
  <c r="F156" i="19"/>
  <c r="K155" i="19"/>
  <c r="J155" i="19"/>
  <c r="I155" i="19"/>
  <c r="H155" i="19"/>
  <c r="G155" i="19"/>
  <c r="F155" i="19"/>
  <c r="K154" i="19"/>
  <c r="J154" i="19"/>
  <c r="I154" i="19"/>
  <c r="H154" i="19"/>
  <c r="G154" i="19"/>
  <c r="F154" i="19"/>
  <c r="K153" i="19"/>
  <c r="J153" i="19"/>
  <c r="I153" i="19"/>
  <c r="H153" i="19"/>
  <c r="G153" i="19"/>
  <c r="F153" i="19"/>
  <c r="K152" i="19"/>
  <c r="J152" i="19"/>
  <c r="I152" i="19"/>
  <c r="H152" i="19"/>
  <c r="G152" i="19"/>
  <c r="F152" i="19"/>
  <c r="K151" i="19"/>
  <c r="J151" i="19"/>
  <c r="I151" i="19"/>
  <c r="H151" i="19"/>
  <c r="G151" i="19"/>
  <c r="F151" i="19"/>
  <c r="K150" i="19"/>
  <c r="J150" i="19"/>
  <c r="I150" i="19"/>
  <c r="H150" i="19"/>
  <c r="G150" i="19"/>
  <c r="F150" i="19"/>
  <c r="K149" i="19"/>
  <c r="J149" i="19"/>
  <c r="I149" i="19"/>
  <c r="H149" i="19"/>
  <c r="G149" i="19"/>
  <c r="F149" i="19"/>
  <c r="K148" i="19"/>
  <c r="J148" i="19"/>
  <c r="I148" i="19"/>
  <c r="H148" i="19"/>
  <c r="G148" i="19"/>
  <c r="F148" i="19"/>
  <c r="K147" i="19"/>
  <c r="J147" i="19"/>
  <c r="I147" i="19"/>
  <c r="H147" i="19"/>
  <c r="G147" i="19"/>
  <c r="F147" i="19"/>
  <c r="K146" i="19"/>
  <c r="J146" i="19"/>
  <c r="I146" i="19"/>
  <c r="H146" i="19"/>
  <c r="G146" i="19"/>
  <c r="F146" i="19"/>
  <c r="K145" i="19"/>
  <c r="J145" i="19"/>
  <c r="I145" i="19"/>
  <c r="H145" i="19"/>
  <c r="G145" i="19"/>
  <c r="F145" i="19"/>
  <c r="K144" i="19"/>
  <c r="J144" i="19"/>
  <c r="I144" i="19"/>
  <c r="H144" i="19"/>
  <c r="G144" i="19"/>
  <c r="F144" i="19"/>
  <c r="K143" i="19"/>
  <c r="J143" i="19"/>
  <c r="I143" i="19"/>
  <c r="H143" i="19"/>
  <c r="G143" i="19"/>
  <c r="F143" i="19"/>
  <c r="K142" i="19"/>
  <c r="J142" i="19"/>
  <c r="I142" i="19"/>
  <c r="H142" i="19"/>
  <c r="G142" i="19"/>
  <c r="F142" i="19"/>
  <c r="K141" i="19"/>
  <c r="J141" i="19"/>
  <c r="I141" i="19"/>
  <c r="H141" i="19"/>
  <c r="G141" i="19"/>
  <c r="F141" i="19"/>
  <c r="K140" i="19"/>
  <c r="J140" i="19"/>
  <c r="I140" i="19"/>
  <c r="H140" i="19"/>
  <c r="G140" i="19"/>
  <c r="F140" i="19"/>
  <c r="K139" i="19"/>
  <c r="J139" i="19"/>
  <c r="I139" i="19"/>
  <c r="H139" i="19"/>
  <c r="G139" i="19"/>
  <c r="F139" i="19"/>
  <c r="K138" i="19"/>
  <c r="J138" i="19"/>
  <c r="I138" i="19"/>
  <c r="H138" i="19"/>
  <c r="G138" i="19"/>
  <c r="F138" i="19"/>
  <c r="K137" i="19"/>
  <c r="J137" i="19"/>
  <c r="I137" i="19"/>
  <c r="H137" i="19"/>
  <c r="G137" i="19"/>
  <c r="F137" i="19"/>
  <c r="K136" i="19"/>
  <c r="J136" i="19"/>
  <c r="I136" i="19"/>
  <c r="H136" i="19"/>
  <c r="G136" i="19"/>
  <c r="F136" i="19"/>
  <c r="K135" i="19"/>
  <c r="J135" i="19"/>
  <c r="I135" i="19"/>
  <c r="H135" i="19"/>
  <c r="G135" i="19"/>
  <c r="F135" i="19"/>
  <c r="K134" i="19"/>
  <c r="J134" i="19"/>
  <c r="I134" i="19"/>
  <c r="H134" i="19"/>
  <c r="G134" i="19"/>
  <c r="F134" i="19"/>
  <c r="K133" i="19"/>
  <c r="J133" i="19"/>
  <c r="I133" i="19"/>
  <c r="H133" i="19"/>
  <c r="G133" i="19"/>
  <c r="F133" i="19"/>
  <c r="K132" i="19"/>
  <c r="J132" i="19"/>
  <c r="I132" i="19"/>
  <c r="H132" i="19"/>
  <c r="G132" i="19"/>
  <c r="F132" i="19"/>
  <c r="K131" i="19"/>
  <c r="J131" i="19"/>
  <c r="I131" i="19"/>
  <c r="H131" i="19"/>
  <c r="G131" i="19"/>
  <c r="F131" i="19"/>
  <c r="K130" i="19"/>
  <c r="J130" i="19"/>
  <c r="I130" i="19"/>
  <c r="H130" i="19"/>
  <c r="G130" i="19"/>
  <c r="F130" i="19"/>
  <c r="K129" i="19"/>
  <c r="J129" i="19"/>
  <c r="I129" i="19"/>
  <c r="H129" i="19"/>
  <c r="G129" i="19"/>
  <c r="F129" i="19"/>
  <c r="K128" i="19"/>
  <c r="J128" i="19"/>
  <c r="I128" i="19"/>
  <c r="H128" i="19"/>
  <c r="G128" i="19"/>
  <c r="F128" i="19"/>
  <c r="K127" i="19"/>
  <c r="J127" i="19"/>
  <c r="I127" i="19"/>
  <c r="H127" i="19"/>
  <c r="G127" i="19"/>
  <c r="F127" i="19"/>
  <c r="K126" i="19"/>
  <c r="J126" i="19"/>
  <c r="I126" i="19"/>
  <c r="H126" i="19"/>
  <c r="G126" i="19"/>
  <c r="F126" i="19"/>
  <c r="K125" i="19"/>
  <c r="J125" i="19"/>
  <c r="I125" i="19"/>
  <c r="H125" i="19"/>
  <c r="G125" i="19"/>
  <c r="F125" i="19"/>
  <c r="K124" i="19"/>
  <c r="J124" i="19"/>
  <c r="I124" i="19"/>
  <c r="H124" i="19"/>
  <c r="G124" i="19"/>
  <c r="F124" i="19"/>
  <c r="K123" i="19"/>
  <c r="J123" i="19"/>
  <c r="I123" i="19"/>
  <c r="H123" i="19"/>
  <c r="G123" i="19"/>
  <c r="F123" i="19"/>
  <c r="K122" i="19"/>
  <c r="J122" i="19"/>
  <c r="I122" i="19"/>
  <c r="H122" i="19"/>
  <c r="G122" i="19"/>
  <c r="F122" i="19"/>
  <c r="K121" i="19"/>
  <c r="J121" i="19"/>
  <c r="I121" i="19"/>
  <c r="H121" i="19"/>
  <c r="G121" i="19"/>
  <c r="F121" i="19"/>
  <c r="K120" i="19"/>
  <c r="J120" i="19"/>
  <c r="I120" i="19"/>
  <c r="H120" i="19"/>
  <c r="G120" i="19"/>
  <c r="F120" i="19"/>
  <c r="K119" i="19"/>
  <c r="J119" i="19"/>
  <c r="I119" i="19"/>
  <c r="H119" i="19"/>
  <c r="G119" i="19"/>
  <c r="F119" i="19"/>
  <c r="K118" i="19"/>
  <c r="J118" i="19"/>
  <c r="I118" i="19"/>
  <c r="H118" i="19"/>
  <c r="G118" i="19"/>
  <c r="F118" i="19"/>
  <c r="K117" i="19"/>
  <c r="J117" i="19"/>
  <c r="I117" i="19"/>
  <c r="H117" i="19"/>
  <c r="G117" i="19"/>
  <c r="F117" i="19"/>
  <c r="K116" i="19"/>
  <c r="J116" i="19"/>
  <c r="I116" i="19"/>
  <c r="H116" i="19"/>
  <c r="G116" i="19"/>
  <c r="F116" i="19"/>
  <c r="K115" i="19"/>
  <c r="J115" i="19"/>
  <c r="I115" i="19"/>
  <c r="H115" i="19"/>
  <c r="G115" i="19"/>
  <c r="F115" i="19"/>
  <c r="K114" i="19"/>
  <c r="J114" i="19"/>
  <c r="I114" i="19"/>
  <c r="H114" i="19"/>
  <c r="G114" i="19"/>
  <c r="F114" i="19"/>
  <c r="K113" i="19"/>
  <c r="J113" i="19"/>
  <c r="I113" i="19"/>
  <c r="H113" i="19"/>
  <c r="G113" i="19"/>
  <c r="F113" i="19"/>
  <c r="K112" i="19"/>
  <c r="J112" i="19"/>
  <c r="I112" i="19"/>
  <c r="H112" i="19"/>
  <c r="G112" i="19"/>
  <c r="F112" i="19"/>
  <c r="K111" i="19"/>
  <c r="J111" i="19"/>
  <c r="I111" i="19"/>
  <c r="H111" i="19"/>
  <c r="G111" i="19"/>
  <c r="F111" i="19"/>
  <c r="K110" i="19"/>
  <c r="J110" i="19"/>
  <c r="I110" i="19"/>
  <c r="H110" i="19"/>
  <c r="G110" i="19"/>
  <c r="F110" i="19"/>
  <c r="K109" i="19"/>
  <c r="J109" i="19"/>
  <c r="I109" i="19"/>
  <c r="H109" i="19"/>
  <c r="G109" i="19"/>
  <c r="F109" i="19"/>
  <c r="K108" i="19"/>
  <c r="J108" i="19"/>
  <c r="I108" i="19"/>
  <c r="H108" i="19"/>
  <c r="G108" i="19"/>
  <c r="F108" i="19"/>
  <c r="K107" i="19"/>
  <c r="J107" i="19"/>
  <c r="I107" i="19"/>
  <c r="H107" i="19"/>
  <c r="G107" i="19"/>
  <c r="F107" i="19"/>
  <c r="K106" i="19"/>
  <c r="J106" i="19"/>
  <c r="I106" i="19"/>
  <c r="H106" i="19"/>
  <c r="G106" i="19"/>
  <c r="F106" i="19"/>
  <c r="K105" i="19"/>
  <c r="J105" i="19"/>
  <c r="I105" i="19"/>
  <c r="H105" i="19"/>
  <c r="G105" i="19"/>
  <c r="F105" i="19"/>
  <c r="K104" i="19"/>
  <c r="J104" i="19"/>
  <c r="I104" i="19"/>
  <c r="H104" i="19"/>
  <c r="G104" i="19"/>
  <c r="F104" i="19"/>
  <c r="K103" i="19"/>
  <c r="J103" i="19"/>
  <c r="I103" i="19"/>
  <c r="H103" i="19"/>
  <c r="G103" i="19"/>
  <c r="F103" i="19"/>
  <c r="K102" i="19"/>
  <c r="J102" i="19"/>
  <c r="I102" i="19"/>
  <c r="H102" i="19"/>
  <c r="G102" i="19"/>
  <c r="F102" i="19"/>
  <c r="K101" i="19"/>
  <c r="J101" i="19"/>
  <c r="I101" i="19"/>
  <c r="H101" i="19"/>
  <c r="G101" i="19"/>
  <c r="F101" i="19"/>
  <c r="K100" i="19"/>
  <c r="J100" i="19"/>
  <c r="I100" i="19"/>
  <c r="H100" i="19"/>
  <c r="G100" i="19"/>
  <c r="F100" i="19"/>
  <c r="K99" i="19"/>
  <c r="J99" i="19"/>
  <c r="I99" i="19"/>
  <c r="H99" i="19"/>
  <c r="G99" i="19"/>
  <c r="F99" i="19"/>
  <c r="K98" i="19"/>
  <c r="J98" i="19"/>
  <c r="I98" i="19"/>
  <c r="H98" i="19"/>
  <c r="G98" i="19"/>
  <c r="F98" i="19"/>
  <c r="K97" i="19"/>
  <c r="J97" i="19"/>
  <c r="I97" i="19"/>
  <c r="H97" i="19"/>
  <c r="G97" i="19"/>
  <c r="F97" i="19"/>
  <c r="K96" i="19"/>
  <c r="J96" i="19"/>
  <c r="I96" i="19"/>
  <c r="H96" i="19"/>
  <c r="G96" i="19"/>
  <c r="F96" i="19"/>
  <c r="K95" i="19"/>
  <c r="J95" i="19"/>
  <c r="I95" i="19"/>
  <c r="H95" i="19"/>
  <c r="G95" i="19"/>
  <c r="F95" i="19"/>
  <c r="K94" i="19"/>
  <c r="J94" i="19"/>
  <c r="I94" i="19"/>
  <c r="H94" i="19"/>
  <c r="G94" i="19"/>
  <c r="F94" i="19"/>
  <c r="K93" i="19"/>
  <c r="J93" i="19"/>
  <c r="I93" i="19"/>
  <c r="H93" i="19"/>
  <c r="G93" i="19"/>
  <c r="F93" i="19"/>
  <c r="K92" i="19"/>
  <c r="J92" i="19"/>
  <c r="I92" i="19"/>
  <c r="H92" i="19"/>
  <c r="G92" i="19"/>
  <c r="F92" i="19"/>
  <c r="K91" i="19"/>
  <c r="J91" i="19"/>
  <c r="I91" i="19"/>
  <c r="H91" i="19"/>
  <c r="G91" i="19"/>
  <c r="F91" i="19"/>
  <c r="K90" i="19"/>
  <c r="J90" i="19"/>
  <c r="I90" i="19"/>
  <c r="H90" i="19"/>
  <c r="G90" i="19"/>
  <c r="F90" i="19"/>
  <c r="K89" i="19"/>
  <c r="J89" i="19"/>
  <c r="I89" i="19"/>
  <c r="H89" i="19"/>
  <c r="G89" i="19"/>
  <c r="F89" i="19"/>
  <c r="K88" i="19"/>
  <c r="J88" i="19"/>
  <c r="I88" i="19"/>
  <c r="H88" i="19"/>
  <c r="G88" i="19"/>
  <c r="F88" i="19"/>
  <c r="K87" i="19"/>
  <c r="J87" i="19"/>
  <c r="I87" i="19"/>
  <c r="H87" i="19"/>
  <c r="G87" i="19"/>
  <c r="F87" i="19"/>
  <c r="K86" i="19"/>
  <c r="J86" i="19"/>
  <c r="I86" i="19"/>
  <c r="H86" i="19"/>
  <c r="G86" i="19"/>
  <c r="F86" i="19"/>
  <c r="K85" i="19"/>
  <c r="J85" i="19"/>
  <c r="I85" i="19"/>
  <c r="H85" i="19"/>
  <c r="G85" i="19"/>
  <c r="F85" i="19"/>
  <c r="K84" i="19"/>
  <c r="J84" i="19"/>
  <c r="I84" i="19"/>
  <c r="H84" i="19"/>
  <c r="G84" i="19"/>
  <c r="F84" i="19"/>
  <c r="K83" i="19"/>
  <c r="J83" i="19"/>
  <c r="I83" i="19"/>
  <c r="H83" i="19"/>
  <c r="G83" i="19"/>
  <c r="F83" i="19"/>
  <c r="K82" i="19"/>
  <c r="J82" i="19"/>
  <c r="I82" i="19"/>
  <c r="H82" i="19"/>
  <c r="G82" i="19"/>
  <c r="F82" i="19"/>
  <c r="K81" i="19"/>
  <c r="J81" i="19"/>
  <c r="I81" i="19"/>
  <c r="H81" i="19"/>
  <c r="G81" i="19"/>
  <c r="F81" i="19"/>
  <c r="K80" i="19"/>
  <c r="J80" i="19"/>
  <c r="I80" i="19"/>
  <c r="H80" i="19"/>
  <c r="G80" i="19"/>
  <c r="F80" i="19"/>
  <c r="K79" i="19"/>
  <c r="J79" i="19"/>
  <c r="I79" i="19"/>
  <c r="H79" i="19"/>
  <c r="G79" i="19"/>
  <c r="F79" i="19"/>
  <c r="K78" i="19"/>
  <c r="J78" i="19"/>
  <c r="I78" i="19"/>
  <c r="H78" i="19"/>
  <c r="G78" i="19"/>
  <c r="F78" i="19"/>
  <c r="K77" i="19"/>
  <c r="J77" i="19"/>
  <c r="I77" i="19"/>
  <c r="H77" i="19"/>
  <c r="G77" i="19"/>
  <c r="F77" i="19"/>
  <c r="K76" i="19"/>
  <c r="J76" i="19"/>
  <c r="I76" i="19"/>
  <c r="H76" i="19"/>
  <c r="G76" i="19"/>
  <c r="F76" i="19"/>
  <c r="K75" i="19"/>
  <c r="J75" i="19"/>
  <c r="I75" i="19"/>
  <c r="H75" i="19"/>
  <c r="G75" i="19"/>
  <c r="F75" i="19"/>
  <c r="K74" i="19"/>
  <c r="J74" i="19"/>
  <c r="I74" i="19"/>
  <c r="H74" i="19"/>
  <c r="G74" i="19"/>
  <c r="F74" i="19"/>
  <c r="K73" i="19"/>
  <c r="J73" i="19"/>
  <c r="I73" i="19"/>
  <c r="H73" i="19"/>
  <c r="G73" i="19"/>
  <c r="F73" i="19"/>
  <c r="K72" i="19"/>
  <c r="J72" i="19"/>
  <c r="I72" i="19"/>
  <c r="H72" i="19"/>
  <c r="G72" i="19"/>
  <c r="F72" i="19"/>
  <c r="K71" i="19"/>
  <c r="J71" i="19"/>
  <c r="I71" i="19"/>
  <c r="H71" i="19"/>
  <c r="G71" i="19"/>
  <c r="F71" i="19"/>
  <c r="K70" i="19"/>
  <c r="J70" i="19"/>
  <c r="I70" i="19"/>
  <c r="H70" i="19"/>
  <c r="G70" i="19"/>
  <c r="F70" i="19"/>
  <c r="K69" i="19"/>
  <c r="J69" i="19"/>
  <c r="I69" i="19"/>
  <c r="H69" i="19"/>
  <c r="G69" i="19"/>
  <c r="F69" i="19"/>
  <c r="K68" i="19"/>
  <c r="J68" i="19"/>
  <c r="I68" i="19"/>
  <c r="H68" i="19"/>
  <c r="G68" i="19"/>
  <c r="F68" i="19"/>
  <c r="K67" i="19"/>
  <c r="J67" i="19"/>
  <c r="I67" i="19"/>
  <c r="H67" i="19"/>
  <c r="G67" i="19"/>
  <c r="F67" i="19"/>
  <c r="K66" i="19"/>
  <c r="J66" i="19"/>
  <c r="I66" i="19"/>
  <c r="H66" i="19"/>
  <c r="G66" i="19"/>
  <c r="F66" i="19"/>
  <c r="K65" i="19"/>
  <c r="J65" i="19"/>
  <c r="I65" i="19"/>
  <c r="H65" i="19"/>
  <c r="G65" i="19"/>
  <c r="F65" i="19"/>
  <c r="K64" i="19"/>
  <c r="J64" i="19"/>
  <c r="I64" i="19"/>
  <c r="H64" i="19"/>
  <c r="G64" i="19"/>
  <c r="F64" i="19"/>
  <c r="K63" i="19"/>
  <c r="J63" i="19"/>
  <c r="I63" i="19"/>
  <c r="H63" i="19"/>
  <c r="G63" i="19"/>
  <c r="F63" i="19"/>
  <c r="K62" i="19"/>
  <c r="J62" i="19"/>
  <c r="I62" i="19"/>
  <c r="H62" i="19"/>
  <c r="G62" i="19"/>
  <c r="F62" i="19"/>
  <c r="K61" i="19"/>
  <c r="J61" i="19"/>
  <c r="I61" i="19"/>
  <c r="H61" i="19"/>
  <c r="G61" i="19"/>
  <c r="F61" i="19"/>
  <c r="K60" i="19"/>
  <c r="J60" i="19"/>
  <c r="I60" i="19"/>
  <c r="H60" i="19"/>
  <c r="G60" i="19"/>
  <c r="F60" i="19"/>
  <c r="K59" i="19"/>
  <c r="J59" i="19"/>
  <c r="I59" i="19"/>
  <c r="H59" i="19"/>
  <c r="G59" i="19"/>
  <c r="F59" i="19"/>
  <c r="K58" i="19"/>
  <c r="J58" i="19"/>
  <c r="I58" i="19"/>
  <c r="H58" i="19"/>
  <c r="G58" i="19"/>
  <c r="F58" i="19"/>
  <c r="K57" i="19"/>
  <c r="J57" i="19"/>
  <c r="I57" i="19"/>
  <c r="H57" i="19"/>
  <c r="G57" i="19"/>
  <c r="F57" i="19"/>
  <c r="K56" i="19"/>
  <c r="J56" i="19"/>
  <c r="I56" i="19"/>
  <c r="H56" i="19"/>
  <c r="G56" i="19"/>
  <c r="F56" i="19"/>
  <c r="K55" i="19"/>
  <c r="J55" i="19"/>
  <c r="I55" i="19"/>
  <c r="H55" i="19"/>
  <c r="G55" i="19"/>
  <c r="F55" i="19"/>
  <c r="K54" i="19"/>
  <c r="J54" i="19"/>
  <c r="I54" i="19"/>
  <c r="H54" i="19"/>
  <c r="G54" i="19"/>
  <c r="F54" i="19"/>
  <c r="K53" i="19"/>
  <c r="J53" i="19"/>
  <c r="I53" i="19"/>
  <c r="H53" i="19"/>
  <c r="G53" i="19"/>
  <c r="F53" i="19"/>
  <c r="K52" i="19"/>
  <c r="J52" i="19"/>
  <c r="I52" i="19"/>
  <c r="H52" i="19"/>
  <c r="G52" i="19"/>
  <c r="F52" i="19"/>
  <c r="K51" i="19"/>
  <c r="J51" i="19"/>
  <c r="I51" i="19"/>
  <c r="H51" i="19"/>
  <c r="G51" i="19"/>
  <c r="F51" i="19"/>
  <c r="K50" i="19"/>
  <c r="J50" i="19"/>
  <c r="I50" i="19"/>
  <c r="H50" i="19"/>
  <c r="G50" i="19"/>
  <c r="F50" i="19"/>
  <c r="K49" i="19"/>
  <c r="J49" i="19"/>
  <c r="I49" i="19"/>
  <c r="H49" i="19"/>
  <c r="G49" i="19"/>
  <c r="F49" i="19"/>
  <c r="K48" i="19"/>
  <c r="J48" i="19"/>
  <c r="I48" i="19"/>
  <c r="H48" i="19"/>
  <c r="G48" i="19"/>
  <c r="F48" i="19"/>
  <c r="K47" i="19"/>
  <c r="J47" i="19"/>
  <c r="I47" i="19"/>
  <c r="H47" i="19"/>
  <c r="G47" i="19"/>
  <c r="F47" i="19"/>
  <c r="K46" i="19"/>
  <c r="J46" i="19"/>
  <c r="I46" i="19"/>
  <c r="H46" i="19"/>
  <c r="G46" i="19"/>
  <c r="F46" i="19"/>
  <c r="K45" i="19"/>
  <c r="J45" i="19"/>
  <c r="I45" i="19"/>
  <c r="H45" i="19"/>
  <c r="G45" i="19"/>
  <c r="F45" i="19"/>
  <c r="K44" i="19"/>
  <c r="J44" i="19"/>
  <c r="I44" i="19"/>
  <c r="H44" i="19"/>
  <c r="G44" i="19"/>
  <c r="F44" i="19"/>
  <c r="K43" i="19"/>
  <c r="J43" i="19"/>
  <c r="I43" i="19"/>
  <c r="H43" i="19"/>
  <c r="G43" i="19"/>
  <c r="F43" i="19"/>
  <c r="K42" i="19"/>
  <c r="J42" i="19"/>
  <c r="I42" i="19"/>
  <c r="H42" i="19"/>
  <c r="G42" i="19"/>
  <c r="F42" i="19"/>
  <c r="K41" i="19"/>
  <c r="J41" i="19"/>
  <c r="I41" i="19"/>
  <c r="H41" i="19"/>
  <c r="G41" i="19"/>
  <c r="F41" i="19"/>
  <c r="K40" i="19"/>
  <c r="J40" i="19"/>
  <c r="I40" i="19"/>
  <c r="H40" i="19"/>
  <c r="G40" i="19"/>
  <c r="F40" i="19"/>
  <c r="K39" i="19"/>
  <c r="J39" i="19"/>
  <c r="I39" i="19"/>
  <c r="H39" i="19"/>
  <c r="G39" i="19"/>
  <c r="F39" i="19"/>
  <c r="K38" i="19"/>
  <c r="J38" i="19"/>
  <c r="I38" i="19"/>
  <c r="H38" i="19"/>
  <c r="G38" i="19"/>
  <c r="F38" i="19"/>
  <c r="K37" i="19"/>
  <c r="J37" i="19"/>
  <c r="I37" i="19"/>
  <c r="H37" i="19"/>
  <c r="G37" i="19"/>
  <c r="F37" i="19"/>
  <c r="K36" i="19"/>
  <c r="J36" i="19"/>
  <c r="I36" i="19"/>
  <c r="H36" i="19"/>
  <c r="G36" i="19"/>
  <c r="F36" i="19"/>
  <c r="K35" i="19"/>
  <c r="J35" i="19"/>
  <c r="I35" i="19"/>
  <c r="H35" i="19"/>
  <c r="G35" i="19"/>
  <c r="F35" i="19"/>
  <c r="K34" i="19"/>
  <c r="J34" i="19"/>
  <c r="I34" i="19"/>
  <c r="H34" i="19"/>
  <c r="G34" i="19"/>
  <c r="F34" i="19"/>
  <c r="K33" i="19"/>
  <c r="J33" i="19"/>
  <c r="I33" i="19"/>
  <c r="H33" i="19"/>
  <c r="G33" i="19"/>
  <c r="F33" i="19"/>
  <c r="K32" i="19"/>
  <c r="J32" i="19"/>
  <c r="I32" i="19"/>
  <c r="H32" i="19"/>
  <c r="G32" i="19"/>
  <c r="F32" i="19"/>
  <c r="K31" i="19"/>
  <c r="J31" i="19"/>
  <c r="I31" i="19"/>
  <c r="H31" i="19"/>
  <c r="G31" i="19"/>
  <c r="F31" i="19"/>
  <c r="K30" i="19"/>
  <c r="J30" i="19"/>
  <c r="I30" i="19"/>
  <c r="H30" i="19"/>
  <c r="G30" i="19"/>
  <c r="F30" i="19"/>
  <c r="K29" i="19"/>
  <c r="J29" i="19"/>
  <c r="I29" i="19"/>
  <c r="H29" i="19"/>
  <c r="G29" i="19"/>
  <c r="F29" i="19"/>
  <c r="K28" i="19"/>
  <c r="J28" i="19"/>
  <c r="I28" i="19"/>
  <c r="H28" i="19"/>
  <c r="G28" i="19"/>
  <c r="F28" i="19"/>
  <c r="K27" i="19"/>
  <c r="J27" i="19"/>
  <c r="I27" i="19"/>
  <c r="H27" i="19"/>
  <c r="G27" i="19"/>
  <c r="F27" i="19"/>
  <c r="K26" i="19"/>
  <c r="J26" i="19"/>
  <c r="I26" i="19"/>
  <c r="H26" i="19"/>
  <c r="G26" i="19"/>
  <c r="F26" i="19"/>
  <c r="K25" i="19"/>
  <c r="J25" i="19"/>
  <c r="I25" i="19"/>
  <c r="H25" i="19"/>
  <c r="G25" i="19"/>
  <c r="F25" i="19"/>
  <c r="K24" i="19"/>
  <c r="J24" i="19"/>
  <c r="I24" i="19"/>
  <c r="H24" i="19"/>
  <c r="G24" i="19"/>
  <c r="F24" i="19"/>
  <c r="K23" i="19"/>
  <c r="J23" i="19"/>
  <c r="I23" i="19"/>
  <c r="H23" i="19"/>
  <c r="G23" i="19"/>
  <c r="F23" i="19"/>
  <c r="K22" i="19"/>
  <c r="J22" i="19"/>
  <c r="I22" i="19"/>
  <c r="H22" i="19"/>
  <c r="G22" i="19"/>
  <c r="F22" i="19"/>
  <c r="K21" i="19"/>
  <c r="J21" i="19"/>
  <c r="I21" i="19"/>
  <c r="H21" i="19"/>
  <c r="G21" i="19"/>
  <c r="F21" i="19"/>
  <c r="K20" i="19"/>
  <c r="J20" i="19"/>
  <c r="I20" i="19"/>
  <c r="H20" i="19"/>
  <c r="G20" i="19"/>
  <c r="F20" i="19"/>
  <c r="K19" i="19"/>
  <c r="J19" i="19"/>
  <c r="I19" i="19"/>
  <c r="H19" i="19"/>
  <c r="G19" i="19"/>
  <c r="F19" i="19"/>
  <c r="K18" i="19"/>
  <c r="J18" i="19"/>
  <c r="I18" i="19"/>
  <c r="H18" i="19"/>
  <c r="G18" i="19"/>
  <c r="F18" i="19"/>
  <c r="K17" i="19"/>
  <c r="J17" i="19"/>
  <c r="I17" i="19"/>
  <c r="H17" i="19"/>
  <c r="G17" i="19"/>
  <c r="F17" i="19"/>
  <c r="K16" i="19"/>
  <c r="J16" i="19"/>
  <c r="I16" i="19"/>
  <c r="H16" i="19"/>
  <c r="G16" i="19"/>
  <c r="F16" i="19"/>
  <c r="K15" i="19"/>
  <c r="J15" i="19"/>
  <c r="I15" i="19"/>
  <c r="H15" i="19"/>
  <c r="G15" i="19"/>
  <c r="F15" i="19"/>
  <c r="K14" i="19"/>
  <c r="J14" i="19"/>
  <c r="I14" i="19"/>
  <c r="H14" i="19"/>
  <c r="G14" i="19"/>
  <c r="F14" i="19"/>
  <c r="K13" i="19"/>
  <c r="J13" i="19"/>
  <c r="I13" i="19"/>
  <c r="H13" i="19"/>
  <c r="G13" i="19"/>
  <c r="F13" i="19"/>
  <c r="K12" i="19"/>
  <c r="J12" i="19"/>
  <c r="I12" i="19"/>
  <c r="H12" i="19"/>
  <c r="G12" i="19"/>
  <c r="F12" i="19"/>
  <c r="K11" i="19"/>
  <c r="J11" i="19"/>
  <c r="I11" i="19"/>
  <c r="H11" i="19"/>
  <c r="G11" i="19"/>
  <c r="F11" i="19"/>
  <c r="K10" i="19"/>
  <c r="J10" i="19"/>
  <c r="I10" i="19"/>
  <c r="H10" i="19"/>
  <c r="G10" i="19"/>
  <c r="F10" i="19"/>
  <c r="K9" i="19"/>
  <c r="J9" i="19"/>
  <c r="I9" i="19"/>
  <c r="H9" i="19"/>
  <c r="G9" i="19"/>
  <c r="F9" i="19"/>
  <c r="K8" i="19"/>
  <c r="J8" i="19"/>
  <c r="I8" i="19"/>
  <c r="H8" i="19"/>
  <c r="G8" i="19"/>
  <c r="F8" i="19"/>
  <c r="K7" i="19"/>
  <c r="J7" i="19"/>
  <c r="I7" i="19"/>
  <c r="H7" i="19"/>
  <c r="G7" i="19"/>
  <c r="F7" i="19"/>
  <c r="K6" i="19"/>
  <c r="J6" i="19"/>
  <c r="I6" i="19"/>
  <c r="H6" i="19"/>
  <c r="G6" i="19"/>
  <c r="F6" i="19"/>
  <c r="K5" i="19"/>
  <c r="J5" i="19"/>
  <c r="I5" i="19"/>
  <c r="H5" i="19"/>
  <c r="G5" i="19"/>
  <c r="K3" i="19"/>
  <c r="J3" i="19"/>
  <c r="I3" i="19"/>
  <c r="H3" i="19"/>
  <c r="G3" i="19"/>
  <c r="F5" i="19"/>
  <c r="F3" i="19"/>
  <c r="E205" i="19"/>
  <c r="E204" i="19"/>
  <c r="E203" i="19"/>
  <c r="E202" i="19"/>
  <c r="E201" i="19"/>
  <c r="E200" i="19"/>
  <c r="E199" i="19"/>
  <c r="E198" i="19"/>
  <c r="E197" i="19"/>
  <c r="E196" i="19"/>
  <c r="E195" i="19"/>
  <c r="E194" i="19"/>
  <c r="E193" i="19"/>
  <c r="E192" i="19"/>
  <c r="E191" i="19"/>
  <c r="E190" i="19"/>
  <c r="E189" i="19"/>
  <c r="E188" i="19"/>
  <c r="E187" i="19"/>
  <c r="E186" i="19"/>
  <c r="E185" i="19"/>
  <c r="E184" i="19"/>
  <c r="E183" i="19"/>
  <c r="E182" i="19"/>
  <c r="E181" i="19"/>
  <c r="E180" i="19"/>
  <c r="E179" i="19"/>
  <c r="E178" i="19"/>
  <c r="E177" i="19"/>
  <c r="E176" i="19"/>
  <c r="E175" i="19"/>
  <c r="E174" i="19"/>
  <c r="E173" i="19"/>
  <c r="E172" i="19"/>
  <c r="E171" i="19"/>
  <c r="E170" i="19"/>
  <c r="E169" i="19"/>
  <c r="E168" i="19"/>
  <c r="E167" i="19"/>
  <c r="E166" i="19"/>
  <c r="E165" i="19"/>
  <c r="E164" i="19"/>
  <c r="E163" i="19"/>
  <c r="E162" i="19"/>
  <c r="E161" i="19"/>
  <c r="E160" i="19"/>
  <c r="E159" i="19"/>
  <c r="E158" i="19"/>
  <c r="E157" i="19"/>
  <c r="E156" i="19"/>
  <c r="E155" i="19"/>
  <c r="E154" i="19"/>
  <c r="E153" i="19"/>
  <c r="E152" i="19"/>
  <c r="E151" i="19"/>
  <c r="E150" i="19"/>
  <c r="E149" i="19"/>
  <c r="E148" i="19"/>
  <c r="E147" i="19"/>
  <c r="E146" i="19"/>
  <c r="E145" i="19"/>
  <c r="E144" i="19"/>
  <c r="E143" i="19"/>
  <c r="E142" i="19"/>
  <c r="E141" i="19"/>
  <c r="E140" i="19"/>
  <c r="E139" i="19"/>
  <c r="E138" i="19"/>
  <c r="E137" i="19"/>
  <c r="E136" i="19"/>
  <c r="E135" i="19"/>
  <c r="E134" i="19"/>
  <c r="E133" i="19"/>
  <c r="E132" i="19"/>
  <c r="E131" i="19"/>
  <c r="E130" i="19"/>
  <c r="E129" i="19"/>
  <c r="E128" i="19"/>
  <c r="E127" i="19"/>
  <c r="E126" i="19"/>
  <c r="E125" i="19"/>
  <c r="E124" i="19"/>
  <c r="E123" i="19"/>
  <c r="E122" i="19"/>
  <c r="E121" i="19"/>
  <c r="E120" i="19"/>
  <c r="E119" i="19"/>
  <c r="E118" i="19"/>
  <c r="E117" i="19"/>
  <c r="E116" i="19"/>
  <c r="E115" i="19"/>
  <c r="E114" i="19"/>
  <c r="E113" i="19"/>
  <c r="E112" i="19"/>
  <c r="E111" i="19"/>
  <c r="E110" i="19"/>
  <c r="E109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J1" i="4"/>
  <c r="V51" i="17" l="1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V26" i="17"/>
  <c r="V25" i="17"/>
  <c r="V24" i="17"/>
  <c r="V23" i="17"/>
  <c r="V22" i="17"/>
  <c r="V21" i="17"/>
  <c r="V20" i="17"/>
  <c r="V19" i="17"/>
  <c r="V18" i="17"/>
  <c r="V17" i="17"/>
  <c r="V16" i="17"/>
  <c r="V15" i="17"/>
  <c r="V14" i="17"/>
  <c r="V13" i="17"/>
  <c r="V12" i="17"/>
  <c r="V11" i="17"/>
  <c r="V10" i="17"/>
  <c r="V9" i="17"/>
  <c r="V8" i="17"/>
  <c r="V7" i="17"/>
  <c r="V6" i="17"/>
  <c r="V5" i="17"/>
  <c r="V4" i="17"/>
  <c r="V3" i="17"/>
  <c r="H3" i="14"/>
  <c r="I3" i="14"/>
  <c r="J3" i="14"/>
  <c r="L3" i="14"/>
  <c r="M3" i="14"/>
  <c r="N3" i="14"/>
  <c r="P3" i="14"/>
  <c r="Q3" i="14"/>
  <c r="R3" i="14"/>
  <c r="T3" i="14"/>
  <c r="U3" i="14"/>
  <c r="H4" i="14"/>
  <c r="I4" i="14"/>
  <c r="J4" i="14"/>
  <c r="L4" i="14"/>
  <c r="M4" i="14"/>
  <c r="N4" i="14"/>
  <c r="P4" i="14"/>
  <c r="Q4" i="14"/>
  <c r="R4" i="14"/>
  <c r="T4" i="14"/>
  <c r="U4" i="14"/>
  <c r="H5" i="14"/>
  <c r="I5" i="14"/>
  <c r="J5" i="14"/>
  <c r="L5" i="14"/>
  <c r="M5" i="14"/>
  <c r="N5" i="14"/>
  <c r="P5" i="14"/>
  <c r="Q5" i="14"/>
  <c r="R5" i="14"/>
  <c r="T5" i="14"/>
  <c r="U5" i="14"/>
  <c r="H6" i="14"/>
  <c r="I6" i="14"/>
  <c r="J6" i="14"/>
  <c r="L6" i="14"/>
  <c r="M6" i="14"/>
  <c r="N6" i="14"/>
  <c r="P6" i="14"/>
  <c r="Q6" i="14"/>
  <c r="R6" i="14"/>
  <c r="T6" i="14"/>
  <c r="U6" i="14"/>
  <c r="H7" i="14"/>
  <c r="I7" i="14"/>
  <c r="J7" i="14"/>
  <c r="L7" i="14"/>
  <c r="M7" i="14"/>
  <c r="N7" i="14"/>
  <c r="P7" i="14"/>
  <c r="Q7" i="14"/>
  <c r="R7" i="14"/>
  <c r="T7" i="14"/>
  <c r="U7" i="14"/>
  <c r="H8" i="14"/>
  <c r="I8" i="14"/>
  <c r="J8" i="14"/>
  <c r="L8" i="14"/>
  <c r="M8" i="14"/>
  <c r="N8" i="14"/>
  <c r="P8" i="14"/>
  <c r="Q8" i="14"/>
  <c r="R8" i="14"/>
  <c r="T8" i="14"/>
  <c r="U8" i="14"/>
  <c r="H9" i="14"/>
  <c r="I9" i="14"/>
  <c r="J9" i="14"/>
  <c r="L9" i="14"/>
  <c r="M9" i="14"/>
  <c r="N9" i="14"/>
  <c r="P9" i="14"/>
  <c r="Q9" i="14"/>
  <c r="R9" i="14"/>
  <c r="T9" i="14"/>
  <c r="U9" i="14"/>
  <c r="H10" i="14"/>
  <c r="I10" i="14"/>
  <c r="J10" i="14"/>
  <c r="L10" i="14"/>
  <c r="M10" i="14"/>
  <c r="N10" i="14"/>
  <c r="P10" i="14"/>
  <c r="Q10" i="14"/>
  <c r="R10" i="14"/>
  <c r="T10" i="14"/>
  <c r="U10" i="14"/>
  <c r="H11" i="14"/>
  <c r="I11" i="14"/>
  <c r="J11" i="14"/>
  <c r="L11" i="14"/>
  <c r="M11" i="14"/>
  <c r="N11" i="14"/>
  <c r="P11" i="14"/>
  <c r="Q11" i="14"/>
  <c r="R11" i="14"/>
  <c r="T11" i="14"/>
  <c r="U11" i="14"/>
  <c r="H12" i="14"/>
  <c r="I12" i="14"/>
  <c r="J12" i="14"/>
  <c r="L12" i="14"/>
  <c r="M12" i="14"/>
  <c r="N12" i="14"/>
  <c r="P12" i="14"/>
  <c r="Q12" i="14"/>
  <c r="R12" i="14"/>
  <c r="T12" i="14"/>
  <c r="U12" i="14"/>
  <c r="H13" i="14"/>
  <c r="I13" i="14"/>
  <c r="J13" i="14"/>
  <c r="L13" i="14"/>
  <c r="M13" i="14"/>
  <c r="N13" i="14"/>
  <c r="P13" i="14"/>
  <c r="Q13" i="14"/>
  <c r="R13" i="14"/>
  <c r="T13" i="14"/>
  <c r="U13" i="14"/>
  <c r="H14" i="14"/>
  <c r="I14" i="14"/>
  <c r="J14" i="14"/>
  <c r="L14" i="14"/>
  <c r="M14" i="14"/>
  <c r="N14" i="14"/>
  <c r="P14" i="14"/>
  <c r="Q14" i="14"/>
  <c r="R14" i="14"/>
  <c r="T14" i="14"/>
  <c r="U14" i="14"/>
  <c r="H15" i="14"/>
  <c r="I15" i="14"/>
  <c r="J15" i="14"/>
  <c r="L15" i="14"/>
  <c r="M15" i="14"/>
  <c r="N15" i="14"/>
  <c r="P15" i="14"/>
  <c r="Q15" i="14"/>
  <c r="R15" i="14"/>
  <c r="T15" i="14"/>
  <c r="U15" i="14"/>
  <c r="H16" i="14"/>
  <c r="I16" i="14"/>
  <c r="J16" i="14"/>
  <c r="L16" i="14"/>
  <c r="M16" i="14"/>
  <c r="N16" i="14"/>
  <c r="P16" i="14"/>
  <c r="Q16" i="14"/>
  <c r="R16" i="14"/>
  <c r="T16" i="14"/>
  <c r="U16" i="14"/>
  <c r="H17" i="14"/>
  <c r="I17" i="14"/>
  <c r="J17" i="14"/>
  <c r="L17" i="14"/>
  <c r="M17" i="14"/>
  <c r="N17" i="14"/>
  <c r="P17" i="14"/>
  <c r="Q17" i="14"/>
  <c r="R17" i="14"/>
  <c r="T17" i="14"/>
  <c r="U17" i="14"/>
  <c r="H18" i="14"/>
  <c r="I18" i="14"/>
  <c r="J18" i="14"/>
  <c r="L18" i="14"/>
  <c r="M18" i="14"/>
  <c r="N18" i="14"/>
  <c r="P18" i="14"/>
  <c r="Q18" i="14"/>
  <c r="R18" i="14"/>
  <c r="T18" i="14"/>
  <c r="U18" i="14"/>
  <c r="H19" i="14"/>
  <c r="I19" i="14"/>
  <c r="J19" i="14"/>
  <c r="L19" i="14"/>
  <c r="M19" i="14"/>
  <c r="N19" i="14"/>
  <c r="P19" i="14"/>
  <c r="Q19" i="14"/>
  <c r="R19" i="14"/>
  <c r="T19" i="14"/>
  <c r="U19" i="14"/>
  <c r="H20" i="14"/>
  <c r="I20" i="14"/>
  <c r="J20" i="14"/>
  <c r="L20" i="14"/>
  <c r="M20" i="14"/>
  <c r="N20" i="14"/>
  <c r="P20" i="14"/>
  <c r="Q20" i="14"/>
  <c r="R20" i="14"/>
  <c r="T20" i="14"/>
  <c r="U20" i="14"/>
  <c r="H21" i="14"/>
  <c r="I21" i="14"/>
  <c r="J21" i="14"/>
  <c r="L21" i="14"/>
  <c r="M21" i="14"/>
  <c r="N21" i="14"/>
  <c r="P21" i="14"/>
  <c r="Q21" i="14"/>
  <c r="R21" i="14"/>
  <c r="T21" i="14"/>
  <c r="U21" i="14"/>
  <c r="H22" i="14"/>
  <c r="I22" i="14"/>
  <c r="J22" i="14"/>
  <c r="L22" i="14"/>
  <c r="M22" i="14"/>
  <c r="N22" i="14"/>
  <c r="P22" i="14"/>
  <c r="Q22" i="14"/>
  <c r="R22" i="14"/>
  <c r="T22" i="14"/>
  <c r="U22" i="14"/>
  <c r="H23" i="14"/>
  <c r="I23" i="14"/>
  <c r="J23" i="14"/>
  <c r="L23" i="14"/>
  <c r="M23" i="14"/>
  <c r="N23" i="14"/>
  <c r="P23" i="14"/>
  <c r="Q23" i="14"/>
  <c r="R23" i="14"/>
  <c r="T23" i="14"/>
  <c r="U23" i="14"/>
  <c r="H24" i="14"/>
  <c r="I24" i="14"/>
  <c r="J24" i="14"/>
  <c r="L24" i="14"/>
  <c r="M24" i="14"/>
  <c r="N24" i="14"/>
  <c r="P24" i="14"/>
  <c r="Q24" i="14"/>
  <c r="R24" i="14"/>
  <c r="T24" i="14"/>
  <c r="U24" i="14"/>
  <c r="H25" i="14"/>
  <c r="I25" i="14"/>
  <c r="J25" i="14"/>
  <c r="L25" i="14"/>
  <c r="M25" i="14"/>
  <c r="N25" i="14"/>
  <c r="P25" i="14"/>
  <c r="Q25" i="14"/>
  <c r="R25" i="14"/>
  <c r="T25" i="14"/>
  <c r="U25" i="14"/>
  <c r="H26" i="14"/>
  <c r="I26" i="14"/>
  <c r="J26" i="14"/>
  <c r="L26" i="14"/>
  <c r="M26" i="14"/>
  <c r="N26" i="14"/>
  <c r="P26" i="14"/>
  <c r="Q26" i="14"/>
  <c r="R26" i="14"/>
  <c r="T26" i="14"/>
  <c r="U26" i="14"/>
  <c r="H27" i="14"/>
  <c r="I27" i="14"/>
  <c r="J27" i="14"/>
  <c r="L27" i="14"/>
  <c r="M27" i="14"/>
  <c r="N27" i="14"/>
  <c r="P27" i="14"/>
  <c r="Q27" i="14"/>
  <c r="R27" i="14"/>
  <c r="T27" i="14"/>
  <c r="U27" i="14"/>
  <c r="H28" i="14"/>
  <c r="I28" i="14"/>
  <c r="J28" i="14"/>
  <c r="L28" i="14"/>
  <c r="M28" i="14"/>
  <c r="N28" i="14"/>
  <c r="P28" i="14"/>
  <c r="Q28" i="14"/>
  <c r="R28" i="14"/>
  <c r="T28" i="14"/>
  <c r="U28" i="14"/>
  <c r="H29" i="14"/>
  <c r="I29" i="14"/>
  <c r="J29" i="14"/>
  <c r="L29" i="14"/>
  <c r="M29" i="14"/>
  <c r="N29" i="14"/>
  <c r="P29" i="14"/>
  <c r="Q29" i="14"/>
  <c r="R29" i="14"/>
  <c r="T29" i="14"/>
  <c r="U29" i="14"/>
  <c r="H30" i="14"/>
  <c r="I30" i="14"/>
  <c r="J30" i="14"/>
  <c r="L30" i="14"/>
  <c r="M30" i="14"/>
  <c r="N30" i="14"/>
  <c r="P30" i="14"/>
  <c r="Q30" i="14"/>
  <c r="R30" i="14"/>
  <c r="T30" i="14"/>
  <c r="U30" i="14"/>
  <c r="H31" i="14"/>
  <c r="I31" i="14"/>
  <c r="J31" i="14"/>
  <c r="L31" i="14"/>
  <c r="M31" i="14"/>
  <c r="N31" i="14"/>
  <c r="P31" i="14"/>
  <c r="Q31" i="14"/>
  <c r="R31" i="14"/>
  <c r="T31" i="14"/>
  <c r="U31" i="14"/>
  <c r="H32" i="14"/>
  <c r="I32" i="14"/>
  <c r="J32" i="14"/>
  <c r="L32" i="14"/>
  <c r="M32" i="14"/>
  <c r="N32" i="14"/>
  <c r="P32" i="14"/>
  <c r="Q32" i="14"/>
  <c r="R32" i="14"/>
  <c r="T32" i="14"/>
  <c r="U32" i="14"/>
  <c r="H33" i="14"/>
  <c r="I33" i="14"/>
  <c r="J33" i="14"/>
  <c r="L33" i="14"/>
  <c r="M33" i="14"/>
  <c r="N33" i="14"/>
  <c r="P33" i="14"/>
  <c r="Q33" i="14"/>
  <c r="R33" i="14"/>
  <c r="T33" i="14"/>
  <c r="U33" i="14"/>
  <c r="H34" i="14"/>
  <c r="I34" i="14"/>
  <c r="J34" i="14"/>
  <c r="L34" i="14"/>
  <c r="M34" i="14"/>
  <c r="N34" i="14"/>
  <c r="P34" i="14"/>
  <c r="Q34" i="14"/>
  <c r="R34" i="14"/>
  <c r="T34" i="14"/>
  <c r="U34" i="14"/>
  <c r="H35" i="14"/>
  <c r="I35" i="14"/>
  <c r="J35" i="14"/>
  <c r="L35" i="14"/>
  <c r="M35" i="14"/>
  <c r="N35" i="14"/>
  <c r="P35" i="14"/>
  <c r="Q35" i="14"/>
  <c r="R35" i="14"/>
  <c r="T35" i="14"/>
  <c r="U35" i="14"/>
  <c r="H36" i="14"/>
  <c r="I36" i="14"/>
  <c r="J36" i="14"/>
  <c r="L36" i="14"/>
  <c r="M36" i="14"/>
  <c r="N36" i="14"/>
  <c r="P36" i="14"/>
  <c r="Q36" i="14"/>
  <c r="R36" i="14"/>
  <c r="T36" i="14"/>
  <c r="U36" i="14"/>
  <c r="H37" i="14"/>
  <c r="I37" i="14"/>
  <c r="J37" i="14"/>
  <c r="L37" i="14"/>
  <c r="M37" i="14"/>
  <c r="N37" i="14"/>
  <c r="P37" i="14"/>
  <c r="Q37" i="14"/>
  <c r="R37" i="14"/>
  <c r="T37" i="14"/>
  <c r="U37" i="14"/>
  <c r="H38" i="14"/>
  <c r="I38" i="14"/>
  <c r="J38" i="14"/>
  <c r="L38" i="14"/>
  <c r="M38" i="14"/>
  <c r="N38" i="14"/>
  <c r="P38" i="14"/>
  <c r="Q38" i="14"/>
  <c r="R38" i="14"/>
  <c r="T38" i="14"/>
  <c r="U38" i="14"/>
  <c r="H39" i="14"/>
  <c r="I39" i="14"/>
  <c r="J39" i="14"/>
  <c r="L39" i="14"/>
  <c r="M39" i="14"/>
  <c r="N39" i="14"/>
  <c r="P39" i="14"/>
  <c r="Q39" i="14"/>
  <c r="R39" i="14"/>
  <c r="T39" i="14"/>
  <c r="U39" i="14"/>
  <c r="H40" i="14"/>
  <c r="I40" i="14"/>
  <c r="J40" i="14"/>
  <c r="L40" i="14"/>
  <c r="M40" i="14"/>
  <c r="N40" i="14"/>
  <c r="P40" i="14"/>
  <c r="Q40" i="14"/>
  <c r="R40" i="14"/>
  <c r="T40" i="14"/>
  <c r="U40" i="14"/>
  <c r="H41" i="14"/>
  <c r="I41" i="14"/>
  <c r="J41" i="14"/>
  <c r="L41" i="14"/>
  <c r="M41" i="14"/>
  <c r="N41" i="14"/>
  <c r="P41" i="14"/>
  <c r="Q41" i="14"/>
  <c r="R41" i="14"/>
  <c r="T41" i="14"/>
  <c r="U41" i="14"/>
  <c r="H42" i="14"/>
  <c r="I42" i="14"/>
  <c r="J42" i="14"/>
  <c r="L42" i="14"/>
  <c r="M42" i="14"/>
  <c r="N42" i="14"/>
  <c r="P42" i="14"/>
  <c r="Q42" i="14"/>
  <c r="R42" i="14"/>
  <c r="T42" i="14"/>
  <c r="U42" i="14"/>
  <c r="H43" i="14"/>
  <c r="I43" i="14"/>
  <c r="J43" i="14"/>
  <c r="L43" i="14"/>
  <c r="M43" i="14"/>
  <c r="N43" i="14"/>
  <c r="P43" i="14"/>
  <c r="Q43" i="14"/>
  <c r="R43" i="14"/>
  <c r="T43" i="14"/>
  <c r="U43" i="14"/>
  <c r="H44" i="14"/>
  <c r="I44" i="14"/>
  <c r="J44" i="14"/>
  <c r="L44" i="14"/>
  <c r="M44" i="14"/>
  <c r="N44" i="14"/>
  <c r="P44" i="14"/>
  <c r="Q44" i="14"/>
  <c r="R44" i="14"/>
  <c r="T44" i="14"/>
  <c r="U44" i="14"/>
  <c r="H45" i="14"/>
  <c r="I45" i="14"/>
  <c r="J45" i="14"/>
  <c r="L45" i="14"/>
  <c r="M45" i="14"/>
  <c r="N45" i="14"/>
  <c r="P45" i="14"/>
  <c r="Q45" i="14"/>
  <c r="R45" i="14"/>
  <c r="T45" i="14"/>
  <c r="U45" i="14"/>
  <c r="H46" i="14"/>
  <c r="I46" i="14"/>
  <c r="J46" i="14"/>
  <c r="L46" i="14"/>
  <c r="M46" i="14"/>
  <c r="N46" i="14"/>
  <c r="P46" i="14"/>
  <c r="Q46" i="14"/>
  <c r="R46" i="14"/>
  <c r="T46" i="14"/>
  <c r="U46" i="14"/>
  <c r="H47" i="14"/>
  <c r="I47" i="14"/>
  <c r="J47" i="14"/>
  <c r="L47" i="14"/>
  <c r="M47" i="14"/>
  <c r="N47" i="14"/>
  <c r="P47" i="14"/>
  <c r="Q47" i="14"/>
  <c r="R47" i="14"/>
  <c r="T47" i="14"/>
  <c r="U47" i="14"/>
  <c r="H48" i="14"/>
  <c r="I48" i="14"/>
  <c r="J48" i="14"/>
  <c r="L48" i="14"/>
  <c r="M48" i="14"/>
  <c r="N48" i="14"/>
  <c r="P48" i="14"/>
  <c r="Q48" i="14"/>
  <c r="R48" i="14"/>
  <c r="T48" i="14"/>
  <c r="U48" i="14"/>
  <c r="H49" i="14"/>
  <c r="I49" i="14"/>
  <c r="J49" i="14"/>
  <c r="L49" i="14"/>
  <c r="M49" i="14"/>
  <c r="N49" i="14"/>
  <c r="P49" i="14"/>
  <c r="Q49" i="14"/>
  <c r="R49" i="14"/>
  <c r="T49" i="14"/>
  <c r="U49" i="14"/>
  <c r="H50" i="14"/>
  <c r="I50" i="14"/>
  <c r="J50" i="14"/>
  <c r="L50" i="14"/>
  <c r="M50" i="14"/>
  <c r="N50" i="14"/>
  <c r="P50" i="14"/>
  <c r="Q50" i="14"/>
  <c r="R50" i="14"/>
  <c r="T50" i="14"/>
  <c r="U50" i="14"/>
  <c r="H51" i="14"/>
  <c r="I51" i="14"/>
  <c r="J51" i="14"/>
  <c r="L51" i="14"/>
  <c r="M51" i="14"/>
  <c r="N51" i="14"/>
  <c r="P51" i="14"/>
  <c r="Q51" i="14"/>
  <c r="R51" i="14"/>
  <c r="T51" i="14"/>
  <c r="U51" i="14"/>
  <c r="G577" i="23"/>
  <c r="F577" i="23"/>
  <c r="G576" i="23"/>
  <c r="F576" i="23"/>
  <c r="G575" i="23"/>
  <c r="F575" i="23"/>
  <c r="G574" i="23"/>
  <c r="F574" i="23"/>
  <c r="G573" i="23"/>
  <c r="F573" i="23"/>
  <c r="G572" i="23"/>
  <c r="F572" i="23"/>
  <c r="G571" i="23"/>
  <c r="F571" i="23"/>
  <c r="G570" i="23"/>
  <c r="F570" i="23"/>
  <c r="G569" i="23"/>
  <c r="F569" i="23"/>
  <c r="G568" i="23"/>
  <c r="F568" i="23"/>
  <c r="G567" i="23"/>
  <c r="F567" i="23"/>
  <c r="G566" i="23"/>
  <c r="F566" i="23"/>
  <c r="G565" i="23"/>
  <c r="F565" i="23"/>
  <c r="G564" i="23"/>
  <c r="F564" i="23"/>
  <c r="G563" i="23"/>
  <c r="F563" i="23"/>
  <c r="G562" i="23"/>
  <c r="F562" i="23"/>
  <c r="G561" i="23"/>
  <c r="F561" i="23"/>
  <c r="G560" i="23"/>
  <c r="F560" i="23"/>
  <c r="G559" i="23"/>
  <c r="F559" i="23"/>
  <c r="G558" i="23"/>
  <c r="G553" i="23"/>
  <c r="F553" i="23"/>
  <c r="G552" i="23"/>
  <c r="F552" i="23"/>
  <c r="G551" i="23"/>
  <c r="F551" i="23"/>
  <c r="G550" i="23"/>
  <c r="F550" i="23"/>
  <c r="G549" i="23"/>
  <c r="F549" i="23"/>
  <c r="G548" i="23"/>
  <c r="F548" i="23"/>
  <c r="G547" i="23"/>
  <c r="F547" i="23"/>
  <c r="G546" i="23"/>
  <c r="F546" i="23"/>
  <c r="G545" i="23"/>
  <c r="F545" i="23"/>
  <c r="G544" i="23"/>
  <c r="F544" i="23"/>
  <c r="G543" i="23"/>
  <c r="F543" i="23"/>
  <c r="G542" i="23"/>
  <c r="F542" i="23"/>
  <c r="G541" i="23"/>
  <c r="F541" i="23"/>
  <c r="G540" i="23"/>
  <c r="F540" i="23"/>
  <c r="G539" i="23"/>
  <c r="F539" i="23"/>
  <c r="G538" i="23"/>
  <c r="F538" i="23"/>
  <c r="G537" i="23"/>
  <c r="F537" i="23"/>
  <c r="G536" i="23"/>
  <c r="F536" i="23"/>
  <c r="G535" i="23"/>
  <c r="H535" i="23" s="1"/>
  <c r="F535" i="23"/>
  <c r="G534" i="23"/>
  <c r="G529" i="23"/>
  <c r="F529" i="23"/>
  <c r="G528" i="23"/>
  <c r="F528" i="23"/>
  <c r="G527" i="23"/>
  <c r="F527" i="23"/>
  <c r="G526" i="23"/>
  <c r="F526" i="23"/>
  <c r="G525" i="23"/>
  <c r="F525" i="23"/>
  <c r="G524" i="23"/>
  <c r="F524" i="23"/>
  <c r="G523" i="23"/>
  <c r="F523" i="23"/>
  <c r="G522" i="23"/>
  <c r="F522" i="23"/>
  <c r="G521" i="23"/>
  <c r="F521" i="23"/>
  <c r="G520" i="23"/>
  <c r="F520" i="23"/>
  <c r="G519" i="23"/>
  <c r="F519" i="23"/>
  <c r="G518" i="23"/>
  <c r="F518" i="23"/>
  <c r="G517" i="23"/>
  <c r="F517" i="23"/>
  <c r="G516" i="23"/>
  <c r="F516" i="23"/>
  <c r="G515" i="23"/>
  <c r="F515" i="23"/>
  <c r="G514" i="23"/>
  <c r="F514" i="23"/>
  <c r="G513" i="23"/>
  <c r="F513" i="23"/>
  <c r="G512" i="23"/>
  <c r="F512" i="23"/>
  <c r="G511" i="23"/>
  <c r="F511" i="23"/>
  <c r="G510" i="23"/>
  <c r="G505" i="23"/>
  <c r="F505" i="23"/>
  <c r="G504" i="23"/>
  <c r="F504" i="23"/>
  <c r="G503" i="23"/>
  <c r="F503" i="23"/>
  <c r="G502" i="23"/>
  <c r="F502" i="23"/>
  <c r="G501" i="23"/>
  <c r="F501" i="23"/>
  <c r="G500" i="23"/>
  <c r="F500" i="23"/>
  <c r="G499" i="23"/>
  <c r="F499" i="23"/>
  <c r="G498" i="23"/>
  <c r="F498" i="23"/>
  <c r="G497" i="23"/>
  <c r="F497" i="23"/>
  <c r="G496" i="23"/>
  <c r="F496" i="23"/>
  <c r="G495" i="23"/>
  <c r="F495" i="23"/>
  <c r="G494" i="23"/>
  <c r="F494" i="23"/>
  <c r="G493" i="23"/>
  <c r="F493" i="23"/>
  <c r="G492" i="23"/>
  <c r="F492" i="23"/>
  <c r="G491" i="23"/>
  <c r="F491" i="23"/>
  <c r="G490" i="23"/>
  <c r="F490" i="23"/>
  <c r="G489" i="23"/>
  <c r="F489" i="23"/>
  <c r="G488" i="23"/>
  <c r="F488" i="23"/>
  <c r="G487" i="23"/>
  <c r="F487" i="23"/>
  <c r="G486" i="23"/>
  <c r="G481" i="23"/>
  <c r="F481" i="23"/>
  <c r="G480" i="23"/>
  <c r="F480" i="23"/>
  <c r="G479" i="23"/>
  <c r="F479" i="23"/>
  <c r="G478" i="23"/>
  <c r="F478" i="23"/>
  <c r="G477" i="23"/>
  <c r="F477" i="23"/>
  <c r="G476" i="23"/>
  <c r="F476" i="23"/>
  <c r="G475" i="23"/>
  <c r="F475" i="23"/>
  <c r="G474" i="23"/>
  <c r="F474" i="23"/>
  <c r="G473" i="23"/>
  <c r="F473" i="23"/>
  <c r="G472" i="23"/>
  <c r="F472" i="23"/>
  <c r="G471" i="23"/>
  <c r="F471" i="23"/>
  <c r="G470" i="23"/>
  <c r="F470" i="23"/>
  <c r="G469" i="23"/>
  <c r="F469" i="23"/>
  <c r="G468" i="23"/>
  <c r="F468" i="23"/>
  <c r="G467" i="23"/>
  <c r="F467" i="23"/>
  <c r="G466" i="23"/>
  <c r="F466" i="23"/>
  <c r="G465" i="23"/>
  <c r="F465" i="23"/>
  <c r="G464" i="23"/>
  <c r="F464" i="23"/>
  <c r="G463" i="23"/>
  <c r="F463" i="23"/>
  <c r="G462" i="23"/>
  <c r="G457" i="23"/>
  <c r="F457" i="23"/>
  <c r="G456" i="23"/>
  <c r="F456" i="23"/>
  <c r="G455" i="23"/>
  <c r="F455" i="23"/>
  <c r="G454" i="23"/>
  <c r="F454" i="23"/>
  <c r="G453" i="23"/>
  <c r="F453" i="23"/>
  <c r="G452" i="23"/>
  <c r="F452" i="23"/>
  <c r="G451" i="23"/>
  <c r="F451" i="23"/>
  <c r="G450" i="23"/>
  <c r="F450" i="23"/>
  <c r="G449" i="23"/>
  <c r="F449" i="23"/>
  <c r="G448" i="23"/>
  <c r="F448" i="23"/>
  <c r="G447" i="23"/>
  <c r="F447" i="23"/>
  <c r="G446" i="23"/>
  <c r="F446" i="23"/>
  <c r="G445" i="23"/>
  <c r="F445" i="23"/>
  <c r="G444" i="23"/>
  <c r="F444" i="23"/>
  <c r="G443" i="23"/>
  <c r="F443" i="23"/>
  <c r="G442" i="23"/>
  <c r="F442" i="23"/>
  <c r="G441" i="23"/>
  <c r="F441" i="23"/>
  <c r="G440" i="23"/>
  <c r="F440" i="23"/>
  <c r="G439" i="23"/>
  <c r="F439" i="23"/>
  <c r="G438" i="23"/>
  <c r="G433" i="23"/>
  <c r="F433" i="23"/>
  <c r="G432" i="23"/>
  <c r="F432" i="23"/>
  <c r="G431" i="23"/>
  <c r="F431" i="23"/>
  <c r="G430" i="23"/>
  <c r="F430" i="23"/>
  <c r="G429" i="23"/>
  <c r="F429" i="23"/>
  <c r="G428" i="23"/>
  <c r="F428" i="23"/>
  <c r="G427" i="23"/>
  <c r="F427" i="23"/>
  <c r="G426" i="23"/>
  <c r="F426" i="23"/>
  <c r="G425" i="23"/>
  <c r="F425" i="23"/>
  <c r="G424" i="23"/>
  <c r="F424" i="23"/>
  <c r="G423" i="23"/>
  <c r="F423" i="23"/>
  <c r="G422" i="23"/>
  <c r="F422" i="23"/>
  <c r="G421" i="23"/>
  <c r="F421" i="23"/>
  <c r="G420" i="23"/>
  <c r="F420" i="23"/>
  <c r="G419" i="23"/>
  <c r="F419" i="23"/>
  <c r="G418" i="23"/>
  <c r="F418" i="23"/>
  <c r="G417" i="23"/>
  <c r="F417" i="23"/>
  <c r="G416" i="23"/>
  <c r="F416" i="23"/>
  <c r="G415" i="23"/>
  <c r="F415" i="23"/>
  <c r="G414" i="23"/>
  <c r="G409" i="23"/>
  <c r="F409" i="23"/>
  <c r="G408" i="23"/>
  <c r="F408" i="23"/>
  <c r="G407" i="23"/>
  <c r="F407" i="23"/>
  <c r="G406" i="23"/>
  <c r="F406" i="23"/>
  <c r="G405" i="23"/>
  <c r="F405" i="23"/>
  <c r="G404" i="23"/>
  <c r="F404" i="23"/>
  <c r="G403" i="23"/>
  <c r="F403" i="23"/>
  <c r="G402" i="23"/>
  <c r="F402" i="23"/>
  <c r="G401" i="23"/>
  <c r="F401" i="23"/>
  <c r="G400" i="23"/>
  <c r="F400" i="23"/>
  <c r="G399" i="23"/>
  <c r="F399" i="23"/>
  <c r="G398" i="23"/>
  <c r="F398" i="23"/>
  <c r="G397" i="23"/>
  <c r="F397" i="23"/>
  <c r="G396" i="23"/>
  <c r="F396" i="23"/>
  <c r="G395" i="23"/>
  <c r="F395" i="23"/>
  <c r="G394" i="23"/>
  <c r="F394" i="23"/>
  <c r="G393" i="23"/>
  <c r="F393" i="23"/>
  <c r="G392" i="23"/>
  <c r="F392" i="23"/>
  <c r="G391" i="23"/>
  <c r="F391" i="23"/>
  <c r="G390" i="23"/>
  <c r="G385" i="23"/>
  <c r="F385" i="23"/>
  <c r="G384" i="23"/>
  <c r="F384" i="23"/>
  <c r="G383" i="23"/>
  <c r="F383" i="23"/>
  <c r="G382" i="23"/>
  <c r="F382" i="23"/>
  <c r="G381" i="23"/>
  <c r="F381" i="23"/>
  <c r="G380" i="23"/>
  <c r="F380" i="23"/>
  <c r="G379" i="23"/>
  <c r="F379" i="23"/>
  <c r="G378" i="23"/>
  <c r="F378" i="23"/>
  <c r="G377" i="23"/>
  <c r="F377" i="23"/>
  <c r="G376" i="23"/>
  <c r="F376" i="23"/>
  <c r="G375" i="23"/>
  <c r="F375" i="23"/>
  <c r="G374" i="23"/>
  <c r="F374" i="23"/>
  <c r="G373" i="23"/>
  <c r="F373" i="23"/>
  <c r="G372" i="23"/>
  <c r="F372" i="23"/>
  <c r="G371" i="23"/>
  <c r="F371" i="23"/>
  <c r="G370" i="23"/>
  <c r="F370" i="23"/>
  <c r="G369" i="23"/>
  <c r="F369" i="23"/>
  <c r="G368" i="23"/>
  <c r="F368" i="23"/>
  <c r="G367" i="23"/>
  <c r="F367" i="23"/>
  <c r="G366" i="23"/>
  <c r="G361" i="23"/>
  <c r="F361" i="23"/>
  <c r="G360" i="23"/>
  <c r="F360" i="23"/>
  <c r="G359" i="23"/>
  <c r="F359" i="23"/>
  <c r="G358" i="23"/>
  <c r="F358" i="23"/>
  <c r="G357" i="23"/>
  <c r="F357" i="23"/>
  <c r="G356" i="23"/>
  <c r="F356" i="23"/>
  <c r="G355" i="23"/>
  <c r="F355" i="23"/>
  <c r="G354" i="23"/>
  <c r="F354" i="23"/>
  <c r="G353" i="23"/>
  <c r="F353" i="23"/>
  <c r="G352" i="23"/>
  <c r="F352" i="23"/>
  <c r="G351" i="23"/>
  <c r="F351" i="23"/>
  <c r="G350" i="23"/>
  <c r="F350" i="23"/>
  <c r="G349" i="23"/>
  <c r="F349" i="23"/>
  <c r="G348" i="23"/>
  <c r="F348" i="23"/>
  <c r="G347" i="23"/>
  <c r="F347" i="23"/>
  <c r="G346" i="23"/>
  <c r="F346" i="23"/>
  <c r="G345" i="23"/>
  <c r="F345" i="23"/>
  <c r="G344" i="23"/>
  <c r="F344" i="23"/>
  <c r="G343" i="23"/>
  <c r="F343" i="23"/>
  <c r="G342" i="23"/>
  <c r="G337" i="23"/>
  <c r="F337" i="23"/>
  <c r="G336" i="23"/>
  <c r="F336" i="23"/>
  <c r="G335" i="23"/>
  <c r="F335" i="23"/>
  <c r="G334" i="23"/>
  <c r="F334" i="23"/>
  <c r="G333" i="23"/>
  <c r="F333" i="23"/>
  <c r="G332" i="23"/>
  <c r="F332" i="23"/>
  <c r="G331" i="23"/>
  <c r="F331" i="23"/>
  <c r="G330" i="23"/>
  <c r="F330" i="23"/>
  <c r="G329" i="23"/>
  <c r="F329" i="23"/>
  <c r="G328" i="23"/>
  <c r="F328" i="23"/>
  <c r="G327" i="23"/>
  <c r="F327" i="23"/>
  <c r="G326" i="23"/>
  <c r="F326" i="23"/>
  <c r="G325" i="23"/>
  <c r="F325" i="23"/>
  <c r="G324" i="23"/>
  <c r="F324" i="23"/>
  <c r="G323" i="23"/>
  <c r="F323" i="23"/>
  <c r="G322" i="23"/>
  <c r="F322" i="23"/>
  <c r="G321" i="23"/>
  <c r="F321" i="23"/>
  <c r="G320" i="23"/>
  <c r="F320" i="23"/>
  <c r="G319" i="23"/>
  <c r="F319" i="23"/>
  <c r="G318" i="23"/>
  <c r="G313" i="23"/>
  <c r="F313" i="23"/>
  <c r="G312" i="23"/>
  <c r="F312" i="23"/>
  <c r="G311" i="23"/>
  <c r="F311" i="23"/>
  <c r="G310" i="23"/>
  <c r="F310" i="23"/>
  <c r="G309" i="23"/>
  <c r="F309" i="23"/>
  <c r="G308" i="23"/>
  <c r="F308" i="23"/>
  <c r="G307" i="23"/>
  <c r="F307" i="23"/>
  <c r="G306" i="23"/>
  <c r="F306" i="23"/>
  <c r="G305" i="23"/>
  <c r="F305" i="23"/>
  <c r="G304" i="23"/>
  <c r="F304" i="23"/>
  <c r="G303" i="23"/>
  <c r="F303" i="23"/>
  <c r="G302" i="23"/>
  <c r="F302" i="23"/>
  <c r="G301" i="23"/>
  <c r="F301" i="23"/>
  <c r="G300" i="23"/>
  <c r="F300" i="23"/>
  <c r="G299" i="23"/>
  <c r="F299" i="23"/>
  <c r="G298" i="23"/>
  <c r="F298" i="23"/>
  <c r="G297" i="23"/>
  <c r="F297" i="23"/>
  <c r="G296" i="23"/>
  <c r="F296" i="23"/>
  <c r="G295" i="23"/>
  <c r="F295" i="23"/>
  <c r="G294" i="23"/>
  <c r="G289" i="23"/>
  <c r="F289" i="23"/>
  <c r="G288" i="23"/>
  <c r="F288" i="23"/>
  <c r="G287" i="23"/>
  <c r="F287" i="23"/>
  <c r="G286" i="23"/>
  <c r="F286" i="23"/>
  <c r="G285" i="23"/>
  <c r="F285" i="23"/>
  <c r="G284" i="23"/>
  <c r="F284" i="23"/>
  <c r="G283" i="23"/>
  <c r="F283" i="23"/>
  <c r="G282" i="23"/>
  <c r="F282" i="23"/>
  <c r="G281" i="23"/>
  <c r="F281" i="23"/>
  <c r="G280" i="23"/>
  <c r="F280" i="23"/>
  <c r="G279" i="23"/>
  <c r="F279" i="23"/>
  <c r="G278" i="23"/>
  <c r="F278" i="23"/>
  <c r="G277" i="23"/>
  <c r="F277" i="23"/>
  <c r="G276" i="23"/>
  <c r="F276" i="23"/>
  <c r="G275" i="23"/>
  <c r="F275" i="23"/>
  <c r="G274" i="23"/>
  <c r="F274" i="23"/>
  <c r="G273" i="23"/>
  <c r="F273" i="23"/>
  <c r="G272" i="23"/>
  <c r="F272" i="23"/>
  <c r="G271" i="23"/>
  <c r="F271" i="23"/>
  <c r="G270" i="23"/>
  <c r="G265" i="23"/>
  <c r="F265" i="23"/>
  <c r="G264" i="23"/>
  <c r="F264" i="23"/>
  <c r="G263" i="23"/>
  <c r="F263" i="23"/>
  <c r="G262" i="23"/>
  <c r="F262" i="23"/>
  <c r="G261" i="23"/>
  <c r="F261" i="23"/>
  <c r="G260" i="23"/>
  <c r="F260" i="23"/>
  <c r="G259" i="23"/>
  <c r="F259" i="23"/>
  <c r="G258" i="23"/>
  <c r="F258" i="23"/>
  <c r="G257" i="23"/>
  <c r="F257" i="23"/>
  <c r="G256" i="23"/>
  <c r="F256" i="23"/>
  <c r="G255" i="23"/>
  <c r="F255" i="23"/>
  <c r="G254" i="23"/>
  <c r="F254" i="23"/>
  <c r="G253" i="23"/>
  <c r="F253" i="23"/>
  <c r="G252" i="23"/>
  <c r="F252" i="23"/>
  <c r="G251" i="23"/>
  <c r="F251" i="23"/>
  <c r="G250" i="23"/>
  <c r="F250" i="23"/>
  <c r="G249" i="23"/>
  <c r="F249" i="23"/>
  <c r="G248" i="23"/>
  <c r="F248" i="23"/>
  <c r="G247" i="23"/>
  <c r="F247" i="23"/>
  <c r="G246" i="23"/>
  <c r="G241" i="23"/>
  <c r="F241" i="23"/>
  <c r="G240" i="23"/>
  <c r="F240" i="23"/>
  <c r="G239" i="23"/>
  <c r="F239" i="23"/>
  <c r="G238" i="23"/>
  <c r="F238" i="23"/>
  <c r="G237" i="23"/>
  <c r="F237" i="23"/>
  <c r="G236" i="23"/>
  <c r="F236" i="23"/>
  <c r="G235" i="23"/>
  <c r="F235" i="23"/>
  <c r="G234" i="23"/>
  <c r="F234" i="23"/>
  <c r="G233" i="23"/>
  <c r="F233" i="23"/>
  <c r="G232" i="23"/>
  <c r="F232" i="23"/>
  <c r="G231" i="23"/>
  <c r="F231" i="23"/>
  <c r="G230" i="23"/>
  <c r="F230" i="23"/>
  <c r="G229" i="23"/>
  <c r="F229" i="23"/>
  <c r="G228" i="23"/>
  <c r="F228" i="23"/>
  <c r="G227" i="23"/>
  <c r="F227" i="23"/>
  <c r="G226" i="23"/>
  <c r="F226" i="23"/>
  <c r="G225" i="23"/>
  <c r="F225" i="23"/>
  <c r="G224" i="23"/>
  <c r="F224" i="23"/>
  <c r="G223" i="23"/>
  <c r="F223" i="23"/>
  <c r="G222" i="23"/>
  <c r="G217" i="23"/>
  <c r="F217" i="23"/>
  <c r="G216" i="23"/>
  <c r="F216" i="23"/>
  <c r="G215" i="23"/>
  <c r="F215" i="23"/>
  <c r="G214" i="23"/>
  <c r="F214" i="23"/>
  <c r="G213" i="23"/>
  <c r="F213" i="23"/>
  <c r="G212" i="23"/>
  <c r="F212" i="23"/>
  <c r="G211" i="23"/>
  <c r="F211" i="23"/>
  <c r="G210" i="23"/>
  <c r="F210" i="23"/>
  <c r="G209" i="23"/>
  <c r="F209" i="23"/>
  <c r="G208" i="23"/>
  <c r="F208" i="23"/>
  <c r="G207" i="23"/>
  <c r="F207" i="23"/>
  <c r="G206" i="23"/>
  <c r="F206" i="23"/>
  <c r="G205" i="23"/>
  <c r="F205" i="23"/>
  <c r="G204" i="23"/>
  <c r="F204" i="23"/>
  <c r="G203" i="23"/>
  <c r="F203" i="23"/>
  <c r="G202" i="23"/>
  <c r="F202" i="23"/>
  <c r="G201" i="23"/>
  <c r="F201" i="23"/>
  <c r="G200" i="23"/>
  <c r="F200" i="23"/>
  <c r="G199" i="23"/>
  <c r="F199" i="23"/>
  <c r="G198" i="23"/>
  <c r="G193" i="23"/>
  <c r="F193" i="23"/>
  <c r="G192" i="23"/>
  <c r="F192" i="23"/>
  <c r="G191" i="23"/>
  <c r="F191" i="23"/>
  <c r="G190" i="23"/>
  <c r="F190" i="23"/>
  <c r="G189" i="23"/>
  <c r="F189" i="23"/>
  <c r="G188" i="23"/>
  <c r="F188" i="23"/>
  <c r="G187" i="23"/>
  <c r="F187" i="23"/>
  <c r="G186" i="23"/>
  <c r="F186" i="23"/>
  <c r="G185" i="23"/>
  <c r="F185" i="23"/>
  <c r="G184" i="23"/>
  <c r="F184" i="23"/>
  <c r="G183" i="23"/>
  <c r="F183" i="23"/>
  <c r="G182" i="23"/>
  <c r="F182" i="23"/>
  <c r="G181" i="23"/>
  <c r="F181" i="23"/>
  <c r="G180" i="23"/>
  <c r="F180" i="23"/>
  <c r="G179" i="23"/>
  <c r="F179" i="23"/>
  <c r="G178" i="23"/>
  <c r="F178" i="23"/>
  <c r="G177" i="23"/>
  <c r="F177" i="23"/>
  <c r="G176" i="23"/>
  <c r="F176" i="23"/>
  <c r="G175" i="23"/>
  <c r="F175" i="23"/>
  <c r="G174" i="23"/>
  <c r="G169" i="23"/>
  <c r="F169" i="23"/>
  <c r="G168" i="23"/>
  <c r="F168" i="23"/>
  <c r="G167" i="23"/>
  <c r="F167" i="23"/>
  <c r="G166" i="23"/>
  <c r="F166" i="23"/>
  <c r="G165" i="23"/>
  <c r="F165" i="23"/>
  <c r="G164" i="23"/>
  <c r="F164" i="23"/>
  <c r="G163" i="23"/>
  <c r="F163" i="23"/>
  <c r="G162" i="23"/>
  <c r="F162" i="23"/>
  <c r="G161" i="23"/>
  <c r="F161" i="23"/>
  <c r="G160" i="23"/>
  <c r="F160" i="23"/>
  <c r="G159" i="23"/>
  <c r="F159" i="23"/>
  <c r="G158" i="23"/>
  <c r="F158" i="23"/>
  <c r="G157" i="23"/>
  <c r="F157" i="23"/>
  <c r="G156" i="23"/>
  <c r="F156" i="23"/>
  <c r="G155" i="23"/>
  <c r="F155" i="23"/>
  <c r="G154" i="23"/>
  <c r="F154" i="23"/>
  <c r="G153" i="23"/>
  <c r="F153" i="23"/>
  <c r="G152" i="23"/>
  <c r="F152" i="23"/>
  <c r="G151" i="23"/>
  <c r="F151" i="23"/>
  <c r="G150" i="23"/>
  <c r="G145" i="23"/>
  <c r="F145" i="23"/>
  <c r="G144" i="23"/>
  <c r="F144" i="23"/>
  <c r="G143" i="23"/>
  <c r="F143" i="23"/>
  <c r="G142" i="23"/>
  <c r="F142" i="23"/>
  <c r="G141" i="23"/>
  <c r="F141" i="23"/>
  <c r="G140" i="23"/>
  <c r="F140" i="23"/>
  <c r="G139" i="23"/>
  <c r="F139" i="23"/>
  <c r="G138" i="23"/>
  <c r="F138" i="23"/>
  <c r="G137" i="23"/>
  <c r="F137" i="23"/>
  <c r="G136" i="23"/>
  <c r="F136" i="23"/>
  <c r="G135" i="23"/>
  <c r="F135" i="23"/>
  <c r="G134" i="23"/>
  <c r="F134" i="23"/>
  <c r="G133" i="23"/>
  <c r="F133" i="23"/>
  <c r="G132" i="23"/>
  <c r="F132" i="23"/>
  <c r="G131" i="23"/>
  <c r="F131" i="23"/>
  <c r="G130" i="23"/>
  <c r="F130" i="23"/>
  <c r="G129" i="23"/>
  <c r="F129" i="23"/>
  <c r="G128" i="23"/>
  <c r="F128" i="23"/>
  <c r="G127" i="23"/>
  <c r="F127" i="23"/>
  <c r="G126" i="23"/>
  <c r="G121" i="23"/>
  <c r="F121" i="23"/>
  <c r="G120" i="23"/>
  <c r="F120" i="23"/>
  <c r="G119" i="23"/>
  <c r="F119" i="23"/>
  <c r="G118" i="23"/>
  <c r="F118" i="23"/>
  <c r="G117" i="23"/>
  <c r="F117" i="23"/>
  <c r="G116" i="23"/>
  <c r="F116" i="23"/>
  <c r="G115" i="23"/>
  <c r="F115" i="23"/>
  <c r="G114" i="23"/>
  <c r="F114" i="23"/>
  <c r="G113" i="23"/>
  <c r="F113" i="23"/>
  <c r="G112" i="23"/>
  <c r="F112" i="23"/>
  <c r="G111" i="23"/>
  <c r="F111" i="23"/>
  <c r="G110" i="23"/>
  <c r="F110" i="23"/>
  <c r="G109" i="23"/>
  <c r="F109" i="23"/>
  <c r="G108" i="23"/>
  <c r="F108" i="23"/>
  <c r="G107" i="23"/>
  <c r="F107" i="23"/>
  <c r="G106" i="23"/>
  <c r="F106" i="23"/>
  <c r="G105" i="23"/>
  <c r="F105" i="23"/>
  <c r="G104" i="23"/>
  <c r="F104" i="23"/>
  <c r="G103" i="23"/>
  <c r="F103" i="23"/>
  <c r="G102" i="23"/>
  <c r="G97" i="23"/>
  <c r="F97" i="23"/>
  <c r="G96" i="23"/>
  <c r="F96" i="23"/>
  <c r="G95" i="23"/>
  <c r="F95" i="23"/>
  <c r="G94" i="23"/>
  <c r="F94" i="23"/>
  <c r="G93" i="23"/>
  <c r="F93" i="23"/>
  <c r="G92" i="23"/>
  <c r="F92" i="23"/>
  <c r="G91" i="23"/>
  <c r="F91" i="23"/>
  <c r="G90" i="23"/>
  <c r="F90" i="23"/>
  <c r="G89" i="23"/>
  <c r="F89" i="23"/>
  <c r="G88" i="23"/>
  <c r="F88" i="23"/>
  <c r="G87" i="23"/>
  <c r="F87" i="23"/>
  <c r="G86" i="23"/>
  <c r="F86" i="23"/>
  <c r="G85" i="23"/>
  <c r="F85" i="23"/>
  <c r="G84" i="23"/>
  <c r="F84" i="23"/>
  <c r="G83" i="23"/>
  <c r="F83" i="23"/>
  <c r="G82" i="23"/>
  <c r="F82" i="23"/>
  <c r="G81" i="23"/>
  <c r="F81" i="23"/>
  <c r="G80" i="23"/>
  <c r="F80" i="23"/>
  <c r="G79" i="23"/>
  <c r="F79" i="23"/>
  <c r="G78" i="23"/>
  <c r="G73" i="23"/>
  <c r="F73" i="23"/>
  <c r="G72" i="23"/>
  <c r="F72" i="23"/>
  <c r="G71" i="23"/>
  <c r="F71" i="23"/>
  <c r="G70" i="23"/>
  <c r="F70" i="23"/>
  <c r="G69" i="23"/>
  <c r="F69" i="23"/>
  <c r="G68" i="23"/>
  <c r="F68" i="23"/>
  <c r="G67" i="23"/>
  <c r="F67" i="23"/>
  <c r="G66" i="23"/>
  <c r="F66" i="23"/>
  <c r="G65" i="23"/>
  <c r="F65" i="23"/>
  <c r="G64" i="23"/>
  <c r="F64" i="23"/>
  <c r="G63" i="23"/>
  <c r="F63" i="23"/>
  <c r="G62" i="23"/>
  <c r="F62" i="23"/>
  <c r="G61" i="23"/>
  <c r="F61" i="23"/>
  <c r="G60" i="23"/>
  <c r="F60" i="23"/>
  <c r="G59" i="23"/>
  <c r="F59" i="23"/>
  <c r="G58" i="23"/>
  <c r="F58" i="23"/>
  <c r="G57" i="23"/>
  <c r="F57" i="23"/>
  <c r="G56" i="23"/>
  <c r="F56" i="23"/>
  <c r="G55" i="23"/>
  <c r="F55" i="23"/>
  <c r="G54" i="23"/>
  <c r="G49" i="23"/>
  <c r="F49" i="23"/>
  <c r="G48" i="23"/>
  <c r="F48" i="23"/>
  <c r="G47" i="23"/>
  <c r="F47" i="23"/>
  <c r="G46" i="23"/>
  <c r="F46" i="23"/>
  <c r="G45" i="23"/>
  <c r="F45" i="23"/>
  <c r="G44" i="23"/>
  <c r="F44" i="23"/>
  <c r="G43" i="23"/>
  <c r="F43" i="23"/>
  <c r="G42" i="23"/>
  <c r="F42" i="23"/>
  <c r="G41" i="23"/>
  <c r="F41" i="23"/>
  <c r="G40" i="23"/>
  <c r="F40" i="23"/>
  <c r="G39" i="23"/>
  <c r="F39" i="23"/>
  <c r="G38" i="23"/>
  <c r="F38" i="23"/>
  <c r="G37" i="23"/>
  <c r="F37" i="23"/>
  <c r="G36" i="23"/>
  <c r="F36" i="23"/>
  <c r="G35" i="23"/>
  <c r="F35" i="23"/>
  <c r="G34" i="23"/>
  <c r="F34" i="23"/>
  <c r="G33" i="23"/>
  <c r="F33" i="23"/>
  <c r="G32" i="23"/>
  <c r="F32" i="23"/>
  <c r="G31" i="23"/>
  <c r="F31" i="23"/>
  <c r="G30" i="23"/>
  <c r="G25" i="23"/>
  <c r="F25" i="23"/>
  <c r="G24" i="23"/>
  <c r="F24" i="23"/>
  <c r="G23" i="23"/>
  <c r="F23" i="23"/>
  <c r="G22" i="23"/>
  <c r="F22" i="23"/>
  <c r="G21" i="23"/>
  <c r="F21" i="23"/>
  <c r="G20" i="23"/>
  <c r="F20" i="23"/>
  <c r="G19" i="23"/>
  <c r="F19" i="23"/>
  <c r="G18" i="23"/>
  <c r="F18" i="23"/>
  <c r="G17" i="23"/>
  <c r="F17" i="23"/>
  <c r="G16" i="23"/>
  <c r="F16" i="23"/>
  <c r="G15" i="23"/>
  <c r="F15" i="23"/>
  <c r="G14" i="23"/>
  <c r="F14" i="23"/>
  <c r="G13" i="23"/>
  <c r="F13" i="23"/>
  <c r="G12" i="23"/>
  <c r="F12" i="23"/>
  <c r="G11" i="23"/>
  <c r="F11" i="23"/>
  <c r="G10" i="23"/>
  <c r="F10" i="23"/>
  <c r="G9" i="23"/>
  <c r="F9" i="23"/>
  <c r="G8" i="23"/>
  <c r="F8" i="23"/>
  <c r="G7" i="23"/>
  <c r="F7" i="23"/>
  <c r="G6" i="23"/>
  <c r="O577" i="21"/>
  <c r="N577" i="21"/>
  <c r="O576" i="21"/>
  <c r="N576" i="21"/>
  <c r="O575" i="21"/>
  <c r="N575" i="21"/>
  <c r="O574" i="21"/>
  <c r="N574" i="21"/>
  <c r="O573" i="21"/>
  <c r="N573" i="21"/>
  <c r="O572" i="21"/>
  <c r="N572" i="21"/>
  <c r="O571" i="21"/>
  <c r="N571" i="21"/>
  <c r="O570" i="21"/>
  <c r="N570" i="21"/>
  <c r="O569" i="21"/>
  <c r="N569" i="21"/>
  <c r="O568" i="21"/>
  <c r="N568" i="21"/>
  <c r="O567" i="21"/>
  <c r="N567" i="21"/>
  <c r="O566" i="21"/>
  <c r="N566" i="21"/>
  <c r="O565" i="21"/>
  <c r="N565" i="21"/>
  <c r="O564" i="21"/>
  <c r="N564" i="21"/>
  <c r="O563" i="21"/>
  <c r="N563" i="21"/>
  <c r="O562" i="21"/>
  <c r="N562" i="21"/>
  <c r="O561" i="21"/>
  <c r="N561" i="21"/>
  <c r="O560" i="21"/>
  <c r="N560" i="21"/>
  <c r="O559" i="21"/>
  <c r="N559" i="21"/>
  <c r="O558" i="21"/>
  <c r="O553" i="21"/>
  <c r="N553" i="21"/>
  <c r="O552" i="21"/>
  <c r="N552" i="21"/>
  <c r="O551" i="21"/>
  <c r="N551" i="21"/>
  <c r="O550" i="21"/>
  <c r="N550" i="21"/>
  <c r="O549" i="21"/>
  <c r="N549" i="21"/>
  <c r="O548" i="21"/>
  <c r="N548" i="21"/>
  <c r="O547" i="21"/>
  <c r="N547" i="21"/>
  <c r="O546" i="21"/>
  <c r="N546" i="21"/>
  <c r="O545" i="21"/>
  <c r="N545" i="21"/>
  <c r="O544" i="21"/>
  <c r="N544" i="21"/>
  <c r="O543" i="21"/>
  <c r="N543" i="21"/>
  <c r="O542" i="21"/>
  <c r="N542" i="21"/>
  <c r="O541" i="21"/>
  <c r="N541" i="21"/>
  <c r="O540" i="21"/>
  <c r="N540" i="21"/>
  <c r="O539" i="21"/>
  <c r="N539" i="21"/>
  <c r="O538" i="21"/>
  <c r="N538" i="21"/>
  <c r="O537" i="21"/>
  <c r="N537" i="21"/>
  <c r="O536" i="21"/>
  <c r="N536" i="21"/>
  <c r="O535" i="21"/>
  <c r="N535" i="21"/>
  <c r="O534" i="21"/>
  <c r="O529" i="21"/>
  <c r="N529" i="21"/>
  <c r="O528" i="21"/>
  <c r="N528" i="21"/>
  <c r="O527" i="21"/>
  <c r="N527" i="21"/>
  <c r="O526" i="21"/>
  <c r="N526" i="21"/>
  <c r="O525" i="21"/>
  <c r="N525" i="21"/>
  <c r="O524" i="21"/>
  <c r="N524" i="21"/>
  <c r="O523" i="21"/>
  <c r="N523" i="21"/>
  <c r="O522" i="21"/>
  <c r="N522" i="21"/>
  <c r="O521" i="21"/>
  <c r="N521" i="21"/>
  <c r="O520" i="21"/>
  <c r="N520" i="21"/>
  <c r="O519" i="21"/>
  <c r="N519" i="21"/>
  <c r="O518" i="21"/>
  <c r="N518" i="21"/>
  <c r="O517" i="21"/>
  <c r="N517" i="21"/>
  <c r="O516" i="21"/>
  <c r="N516" i="21"/>
  <c r="O515" i="21"/>
  <c r="N515" i="21"/>
  <c r="O514" i="21"/>
  <c r="N514" i="21"/>
  <c r="O513" i="21"/>
  <c r="N513" i="21"/>
  <c r="O512" i="21"/>
  <c r="N512" i="21"/>
  <c r="O511" i="21"/>
  <c r="N511" i="21"/>
  <c r="O510" i="21"/>
  <c r="O505" i="21"/>
  <c r="N505" i="21"/>
  <c r="O504" i="21"/>
  <c r="N504" i="21"/>
  <c r="O503" i="21"/>
  <c r="N503" i="21"/>
  <c r="O502" i="21"/>
  <c r="N502" i="21"/>
  <c r="O501" i="21"/>
  <c r="N501" i="21"/>
  <c r="O500" i="21"/>
  <c r="N500" i="21"/>
  <c r="O499" i="21"/>
  <c r="N499" i="21"/>
  <c r="O498" i="21"/>
  <c r="N498" i="21"/>
  <c r="O497" i="21"/>
  <c r="N497" i="21"/>
  <c r="O496" i="21"/>
  <c r="N496" i="21"/>
  <c r="O495" i="21"/>
  <c r="N495" i="21"/>
  <c r="O494" i="21"/>
  <c r="N494" i="21"/>
  <c r="O493" i="21"/>
  <c r="N493" i="21"/>
  <c r="O492" i="21"/>
  <c r="N492" i="21"/>
  <c r="O491" i="21"/>
  <c r="N491" i="21"/>
  <c r="O490" i="21"/>
  <c r="N490" i="21"/>
  <c r="O489" i="21"/>
  <c r="N489" i="21"/>
  <c r="O488" i="21"/>
  <c r="N488" i="21"/>
  <c r="O487" i="21"/>
  <c r="N487" i="21"/>
  <c r="O486" i="21"/>
  <c r="O481" i="21"/>
  <c r="N481" i="21"/>
  <c r="O480" i="21"/>
  <c r="N480" i="21"/>
  <c r="O479" i="21"/>
  <c r="N479" i="21"/>
  <c r="O478" i="21"/>
  <c r="N478" i="21"/>
  <c r="O477" i="21"/>
  <c r="N477" i="21"/>
  <c r="O476" i="21"/>
  <c r="N476" i="21"/>
  <c r="O475" i="21"/>
  <c r="N475" i="21"/>
  <c r="O474" i="21"/>
  <c r="N474" i="21"/>
  <c r="O473" i="21"/>
  <c r="N473" i="21"/>
  <c r="O472" i="21"/>
  <c r="N472" i="21"/>
  <c r="O471" i="21"/>
  <c r="N471" i="21"/>
  <c r="O470" i="21"/>
  <c r="N470" i="21"/>
  <c r="O469" i="21"/>
  <c r="N469" i="21"/>
  <c r="O468" i="21"/>
  <c r="N468" i="21"/>
  <c r="O467" i="21"/>
  <c r="N467" i="21"/>
  <c r="O466" i="21"/>
  <c r="N466" i="21"/>
  <c r="O465" i="21"/>
  <c r="N465" i="21"/>
  <c r="O464" i="21"/>
  <c r="N464" i="21"/>
  <c r="O463" i="21"/>
  <c r="N463" i="21"/>
  <c r="O462" i="21"/>
  <c r="O457" i="21"/>
  <c r="N457" i="21"/>
  <c r="O456" i="21"/>
  <c r="N456" i="21"/>
  <c r="O455" i="21"/>
  <c r="N455" i="21"/>
  <c r="O454" i="21"/>
  <c r="N454" i="21"/>
  <c r="O453" i="21"/>
  <c r="N453" i="21"/>
  <c r="O452" i="21"/>
  <c r="N452" i="21"/>
  <c r="O451" i="21"/>
  <c r="N451" i="21"/>
  <c r="O450" i="21"/>
  <c r="N450" i="21"/>
  <c r="O449" i="21"/>
  <c r="N449" i="21"/>
  <c r="O448" i="21"/>
  <c r="N448" i="21"/>
  <c r="O447" i="21"/>
  <c r="N447" i="21"/>
  <c r="O446" i="21"/>
  <c r="N446" i="21"/>
  <c r="O445" i="21"/>
  <c r="N445" i="21"/>
  <c r="O444" i="21"/>
  <c r="N444" i="21"/>
  <c r="O443" i="21"/>
  <c r="N443" i="21"/>
  <c r="O442" i="21"/>
  <c r="N442" i="21"/>
  <c r="O441" i="21"/>
  <c r="N441" i="21"/>
  <c r="O440" i="21"/>
  <c r="N440" i="21"/>
  <c r="O439" i="21"/>
  <c r="P439" i="21" s="1"/>
  <c r="N439" i="21"/>
  <c r="O438" i="21"/>
  <c r="O433" i="21"/>
  <c r="N433" i="21"/>
  <c r="O432" i="21"/>
  <c r="N432" i="21"/>
  <c r="O431" i="21"/>
  <c r="N431" i="21"/>
  <c r="O430" i="21"/>
  <c r="N430" i="21"/>
  <c r="O429" i="21"/>
  <c r="N429" i="21"/>
  <c r="O428" i="21"/>
  <c r="N428" i="21"/>
  <c r="O427" i="21"/>
  <c r="N427" i="21"/>
  <c r="O426" i="21"/>
  <c r="N426" i="21"/>
  <c r="O425" i="21"/>
  <c r="N425" i="21"/>
  <c r="O424" i="21"/>
  <c r="N424" i="21"/>
  <c r="O423" i="21"/>
  <c r="N423" i="21"/>
  <c r="O422" i="21"/>
  <c r="N422" i="21"/>
  <c r="O421" i="21"/>
  <c r="N421" i="21"/>
  <c r="O420" i="21"/>
  <c r="N420" i="21"/>
  <c r="O419" i="21"/>
  <c r="N419" i="21"/>
  <c r="O418" i="21"/>
  <c r="N418" i="21"/>
  <c r="O417" i="21"/>
  <c r="N417" i="21"/>
  <c r="O416" i="21"/>
  <c r="N416" i="21"/>
  <c r="O415" i="21"/>
  <c r="N415" i="21"/>
  <c r="O414" i="21"/>
  <c r="O409" i="21"/>
  <c r="N409" i="21"/>
  <c r="O408" i="21"/>
  <c r="N408" i="21"/>
  <c r="O407" i="21"/>
  <c r="N407" i="21"/>
  <c r="O406" i="21"/>
  <c r="N406" i="21"/>
  <c r="O405" i="21"/>
  <c r="N405" i="21"/>
  <c r="O404" i="21"/>
  <c r="N404" i="21"/>
  <c r="O403" i="21"/>
  <c r="N403" i="21"/>
  <c r="O402" i="21"/>
  <c r="N402" i="21"/>
  <c r="O401" i="21"/>
  <c r="N401" i="21"/>
  <c r="O400" i="21"/>
  <c r="N400" i="21"/>
  <c r="O399" i="21"/>
  <c r="N399" i="21"/>
  <c r="O398" i="21"/>
  <c r="N398" i="21"/>
  <c r="O397" i="21"/>
  <c r="N397" i="21"/>
  <c r="O396" i="21"/>
  <c r="N396" i="21"/>
  <c r="O395" i="21"/>
  <c r="N395" i="21"/>
  <c r="O394" i="21"/>
  <c r="N394" i="21"/>
  <c r="O393" i="21"/>
  <c r="N393" i="21"/>
  <c r="O392" i="21"/>
  <c r="N392" i="21"/>
  <c r="O391" i="21"/>
  <c r="N391" i="21"/>
  <c r="O390" i="21"/>
  <c r="O385" i="21"/>
  <c r="N385" i="21"/>
  <c r="O384" i="21"/>
  <c r="N384" i="21"/>
  <c r="O383" i="21"/>
  <c r="N383" i="21"/>
  <c r="O382" i="21"/>
  <c r="N382" i="21"/>
  <c r="O381" i="21"/>
  <c r="N381" i="21"/>
  <c r="O380" i="21"/>
  <c r="N380" i="21"/>
  <c r="O379" i="21"/>
  <c r="N379" i="21"/>
  <c r="O378" i="21"/>
  <c r="N378" i="21"/>
  <c r="O377" i="21"/>
  <c r="N377" i="21"/>
  <c r="O376" i="21"/>
  <c r="N376" i="21"/>
  <c r="O375" i="21"/>
  <c r="N375" i="21"/>
  <c r="O374" i="21"/>
  <c r="N374" i="21"/>
  <c r="O373" i="21"/>
  <c r="N373" i="21"/>
  <c r="O372" i="21"/>
  <c r="N372" i="21"/>
  <c r="O371" i="21"/>
  <c r="N371" i="21"/>
  <c r="O370" i="21"/>
  <c r="N370" i="21"/>
  <c r="O369" i="21"/>
  <c r="N369" i="21"/>
  <c r="O368" i="21"/>
  <c r="N368" i="21"/>
  <c r="O367" i="21"/>
  <c r="N367" i="21"/>
  <c r="O366" i="21"/>
  <c r="O361" i="21"/>
  <c r="N361" i="21"/>
  <c r="O360" i="21"/>
  <c r="N360" i="21"/>
  <c r="O359" i="21"/>
  <c r="N359" i="21"/>
  <c r="O358" i="21"/>
  <c r="N358" i="21"/>
  <c r="O357" i="21"/>
  <c r="N357" i="21"/>
  <c r="O356" i="21"/>
  <c r="N356" i="21"/>
  <c r="O355" i="21"/>
  <c r="N355" i="21"/>
  <c r="O354" i="21"/>
  <c r="N354" i="21"/>
  <c r="O353" i="21"/>
  <c r="N353" i="21"/>
  <c r="O352" i="21"/>
  <c r="N352" i="21"/>
  <c r="O351" i="21"/>
  <c r="N351" i="21"/>
  <c r="O350" i="21"/>
  <c r="N350" i="21"/>
  <c r="O349" i="21"/>
  <c r="N349" i="21"/>
  <c r="O348" i="21"/>
  <c r="N348" i="21"/>
  <c r="O347" i="21"/>
  <c r="N347" i="21"/>
  <c r="O346" i="21"/>
  <c r="N346" i="21"/>
  <c r="O345" i="21"/>
  <c r="N345" i="21"/>
  <c r="O344" i="21"/>
  <c r="N344" i="21"/>
  <c r="O343" i="21"/>
  <c r="N343" i="21"/>
  <c r="O342" i="21"/>
  <c r="N337" i="21"/>
  <c r="N336" i="21"/>
  <c r="N335" i="21"/>
  <c r="N334" i="21"/>
  <c r="N333" i="21"/>
  <c r="N332" i="21"/>
  <c r="N331" i="21"/>
  <c r="N330" i="21"/>
  <c r="N329" i="21"/>
  <c r="N328" i="21"/>
  <c r="N327" i="21"/>
  <c r="N326" i="21"/>
  <c r="N325" i="21"/>
  <c r="N324" i="21"/>
  <c r="N323" i="21"/>
  <c r="N322" i="21"/>
  <c r="N321" i="21"/>
  <c r="N320" i="21"/>
  <c r="O319" i="21"/>
  <c r="P319" i="21" s="1"/>
  <c r="N319" i="21"/>
  <c r="O318" i="21"/>
  <c r="O313" i="21"/>
  <c r="N313" i="21"/>
  <c r="O312" i="21"/>
  <c r="N312" i="21"/>
  <c r="O311" i="21"/>
  <c r="N311" i="21"/>
  <c r="O310" i="21"/>
  <c r="N310" i="21"/>
  <c r="O309" i="21"/>
  <c r="N309" i="21"/>
  <c r="O308" i="21"/>
  <c r="N308" i="21"/>
  <c r="O307" i="21"/>
  <c r="N307" i="21"/>
  <c r="O306" i="21"/>
  <c r="N306" i="21"/>
  <c r="O305" i="21"/>
  <c r="N305" i="21"/>
  <c r="O304" i="21"/>
  <c r="N304" i="21"/>
  <c r="O303" i="21"/>
  <c r="N303" i="21"/>
  <c r="O302" i="21"/>
  <c r="N302" i="21"/>
  <c r="O301" i="21"/>
  <c r="N301" i="21"/>
  <c r="O300" i="21"/>
  <c r="N300" i="21"/>
  <c r="O299" i="21"/>
  <c r="N299" i="21"/>
  <c r="O298" i="21"/>
  <c r="N298" i="21"/>
  <c r="O297" i="21"/>
  <c r="N297" i="21"/>
  <c r="O296" i="21"/>
  <c r="N296" i="21"/>
  <c r="O295" i="21"/>
  <c r="P295" i="21" s="1"/>
  <c r="N295" i="21"/>
  <c r="O294" i="21"/>
  <c r="O289" i="21"/>
  <c r="N289" i="21"/>
  <c r="O288" i="21"/>
  <c r="N288" i="21"/>
  <c r="O287" i="21"/>
  <c r="N287" i="21"/>
  <c r="O286" i="21"/>
  <c r="N286" i="21"/>
  <c r="O285" i="21"/>
  <c r="N285" i="21"/>
  <c r="O284" i="21"/>
  <c r="N284" i="21"/>
  <c r="O283" i="21"/>
  <c r="N283" i="21"/>
  <c r="O282" i="21"/>
  <c r="N282" i="21"/>
  <c r="O281" i="21"/>
  <c r="N281" i="21"/>
  <c r="O280" i="21"/>
  <c r="N280" i="21"/>
  <c r="O279" i="21"/>
  <c r="N279" i="21"/>
  <c r="O278" i="21"/>
  <c r="N278" i="21"/>
  <c r="O277" i="21"/>
  <c r="N277" i="21"/>
  <c r="O276" i="21"/>
  <c r="N276" i="21"/>
  <c r="O275" i="21"/>
  <c r="N275" i="21"/>
  <c r="O274" i="21"/>
  <c r="N274" i="21"/>
  <c r="O273" i="21"/>
  <c r="N273" i="21"/>
  <c r="O272" i="21"/>
  <c r="N272" i="21"/>
  <c r="O271" i="21"/>
  <c r="N271" i="21"/>
  <c r="O270" i="21"/>
  <c r="O265" i="21"/>
  <c r="N265" i="21"/>
  <c r="O264" i="21"/>
  <c r="N264" i="21"/>
  <c r="O263" i="21"/>
  <c r="N263" i="21"/>
  <c r="O262" i="21"/>
  <c r="N262" i="21"/>
  <c r="O261" i="21"/>
  <c r="N261" i="21"/>
  <c r="O260" i="21"/>
  <c r="N260" i="21"/>
  <c r="O259" i="21"/>
  <c r="N259" i="21"/>
  <c r="O258" i="21"/>
  <c r="N258" i="21"/>
  <c r="O257" i="21"/>
  <c r="N257" i="21"/>
  <c r="O256" i="21"/>
  <c r="N256" i="21"/>
  <c r="O255" i="21"/>
  <c r="N255" i="21"/>
  <c r="O254" i="21"/>
  <c r="N254" i="21"/>
  <c r="O253" i="21"/>
  <c r="N253" i="21"/>
  <c r="O252" i="21"/>
  <c r="N252" i="21"/>
  <c r="O251" i="21"/>
  <c r="N251" i="21"/>
  <c r="O250" i="21"/>
  <c r="N250" i="21"/>
  <c r="O249" i="21"/>
  <c r="N249" i="21"/>
  <c r="O248" i="21"/>
  <c r="N248" i="21"/>
  <c r="O247" i="21"/>
  <c r="N247" i="21"/>
  <c r="O246" i="21"/>
  <c r="O241" i="21"/>
  <c r="N241" i="21"/>
  <c r="O240" i="21"/>
  <c r="N240" i="21"/>
  <c r="O239" i="21"/>
  <c r="N239" i="21"/>
  <c r="O238" i="21"/>
  <c r="N238" i="21"/>
  <c r="O237" i="21"/>
  <c r="N237" i="21"/>
  <c r="O236" i="21"/>
  <c r="N236" i="21"/>
  <c r="O235" i="21"/>
  <c r="N235" i="21"/>
  <c r="O234" i="21"/>
  <c r="N234" i="21"/>
  <c r="O233" i="21"/>
  <c r="N233" i="21"/>
  <c r="O232" i="21"/>
  <c r="N232" i="21"/>
  <c r="O231" i="21"/>
  <c r="N231" i="21"/>
  <c r="O230" i="21"/>
  <c r="N230" i="21"/>
  <c r="O229" i="21"/>
  <c r="N229" i="21"/>
  <c r="O228" i="21"/>
  <c r="N228" i="21"/>
  <c r="O227" i="21"/>
  <c r="N227" i="21"/>
  <c r="O226" i="21"/>
  <c r="N226" i="21"/>
  <c r="O225" i="21"/>
  <c r="N225" i="21"/>
  <c r="O224" i="21"/>
  <c r="N224" i="21"/>
  <c r="O223" i="21"/>
  <c r="N223" i="21"/>
  <c r="O222" i="21"/>
  <c r="O217" i="21"/>
  <c r="N217" i="21"/>
  <c r="O216" i="21"/>
  <c r="N216" i="21"/>
  <c r="O215" i="21"/>
  <c r="N215" i="21"/>
  <c r="O214" i="21"/>
  <c r="N214" i="21"/>
  <c r="O213" i="21"/>
  <c r="N213" i="21"/>
  <c r="O212" i="21"/>
  <c r="N212" i="21"/>
  <c r="O211" i="21"/>
  <c r="N211" i="21"/>
  <c r="O210" i="21"/>
  <c r="N210" i="21"/>
  <c r="O209" i="21"/>
  <c r="N209" i="21"/>
  <c r="O208" i="21"/>
  <c r="N208" i="21"/>
  <c r="O207" i="21"/>
  <c r="N207" i="21"/>
  <c r="O206" i="21"/>
  <c r="N206" i="21"/>
  <c r="O205" i="21"/>
  <c r="N205" i="21"/>
  <c r="O204" i="21"/>
  <c r="N204" i="21"/>
  <c r="O203" i="21"/>
  <c r="N203" i="21"/>
  <c r="O202" i="21"/>
  <c r="N202" i="21"/>
  <c r="O201" i="21"/>
  <c r="N201" i="21"/>
  <c r="O200" i="21"/>
  <c r="N200" i="21"/>
  <c r="O199" i="21"/>
  <c r="N199" i="21"/>
  <c r="O198" i="21"/>
  <c r="O193" i="21"/>
  <c r="N193" i="21"/>
  <c r="O192" i="21"/>
  <c r="N192" i="21"/>
  <c r="O191" i="21"/>
  <c r="N191" i="21"/>
  <c r="O190" i="21"/>
  <c r="N190" i="21"/>
  <c r="O189" i="21"/>
  <c r="N189" i="21"/>
  <c r="O188" i="21"/>
  <c r="N188" i="21"/>
  <c r="O187" i="21"/>
  <c r="N187" i="21"/>
  <c r="O186" i="21"/>
  <c r="N186" i="21"/>
  <c r="O185" i="21"/>
  <c r="N185" i="21"/>
  <c r="O184" i="21"/>
  <c r="N184" i="21"/>
  <c r="O183" i="21"/>
  <c r="N183" i="21"/>
  <c r="O182" i="21"/>
  <c r="N182" i="21"/>
  <c r="O181" i="21"/>
  <c r="N181" i="21"/>
  <c r="O180" i="21"/>
  <c r="N180" i="21"/>
  <c r="O179" i="21"/>
  <c r="N179" i="21"/>
  <c r="O178" i="21"/>
  <c r="N178" i="21"/>
  <c r="O177" i="21"/>
  <c r="N177" i="21"/>
  <c r="O176" i="21"/>
  <c r="N176" i="21"/>
  <c r="O175" i="21"/>
  <c r="N175" i="21"/>
  <c r="O174" i="21"/>
  <c r="O169" i="21"/>
  <c r="N169" i="21"/>
  <c r="O168" i="21"/>
  <c r="N168" i="21"/>
  <c r="O167" i="21"/>
  <c r="N167" i="21"/>
  <c r="O166" i="21"/>
  <c r="N166" i="21"/>
  <c r="O165" i="21"/>
  <c r="N165" i="21"/>
  <c r="O164" i="21"/>
  <c r="N164" i="21"/>
  <c r="O163" i="21"/>
  <c r="N163" i="21"/>
  <c r="O162" i="21"/>
  <c r="N162" i="21"/>
  <c r="O161" i="21"/>
  <c r="N161" i="21"/>
  <c r="O160" i="21"/>
  <c r="N160" i="21"/>
  <c r="O159" i="21"/>
  <c r="N159" i="21"/>
  <c r="O158" i="21"/>
  <c r="N158" i="21"/>
  <c r="O157" i="21"/>
  <c r="N157" i="21"/>
  <c r="O156" i="21"/>
  <c r="N156" i="21"/>
  <c r="O155" i="21"/>
  <c r="N155" i="21"/>
  <c r="O154" i="21"/>
  <c r="N154" i="21"/>
  <c r="O153" i="21"/>
  <c r="N153" i="21"/>
  <c r="O152" i="21"/>
  <c r="N152" i="21"/>
  <c r="O151" i="21"/>
  <c r="N151" i="21"/>
  <c r="O150" i="21"/>
  <c r="O145" i="21"/>
  <c r="N145" i="21"/>
  <c r="O144" i="21"/>
  <c r="N144" i="21"/>
  <c r="O143" i="21"/>
  <c r="N143" i="21"/>
  <c r="O142" i="21"/>
  <c r="N142" i="21"/>
  <c r="O141" i="21"/>
  <c r="N141" i="21"/>
  <c r="O140" i="21"/>
  <c r="N140" i="21"/>
  <c r="O139" i="21"/>
  <c r="N139" i="21"/>
  <c r="O138" i="21"/>
  <c r="N138" i="21"/>
  <c r="O137" i="21"/>
  <c r="N137" i="21"/>
  <c r="O136" i="21"/>
  <c r="N136" i="21"/>
  <c r="O135" i="21"/>
  <c r="N135" i="21"/>
  <c r="O134" i="21"/>
  <c r="N134" i="21"/>
  <c r="O133" i="21"/>
  <c r="N133" i="21"/>
  <c r="O132" i="21"/>
  <c r="N132" i="21"/>
  <c r="O131" i="21"/>
  <c r="N131" i="21"/>
  <c r="O130" i="21"/>
  <c r="N130" i="21"/>
  <c r="O129" i="21"/>
  <c r="N129" i="21"/>
  <c r="O128" i="21"/>
  <c r="N128" i="21"/>
  <c r="O127" i="21"/>
  <c r="N127" i="21"/>
  <c r="O126" i="21"/>
  <c r="O121" i="21"/>
  <c r="N121" i="21"/>
  <c r="O120" i="21"/>
  <c r="N120" i="21"/>
  <c r="O119" i="21"/>
  <c r="N119" i="21"/>
  <c r="O118" i="21"/>
  <c r="N118" i="21"/>
  <c r="O117" i="21"/>
  <c r="N117" i="21"/>
  <c r="O116" i="21"/>
  <c r="N116" i="21"/>
  <c r="O115" i="21"/>
  <c r="N115" i="21"/>
  <c r="O114" i="21"/>
  <c r="N114" i="21"/>
  <c r="O113" i="21"/>
  <c r="N113" i="21"/>
  <c r="O112" i="21"/>
  <c r="N112" i="21"/>
  <c r="O111" i="21"/>
  <c r="N111" i="21"/>
  <c r="O110" i="21"/>
  <c r="N110" i="21"/>
  <c r="O109" i="21"/>
  <c r="N109" i="21"/>
  <c r="O108" i="21"/>
  <c r="N108" i="21"/>
  <c r="O107" i="21"/>
  <c r="N107" i="21"/>
  <c r="O106" i="21"/>
  <c r="N106" i="21"/>
  <c r="O105" i="21"/>
  <c r="N105" i="21"/>
  <c r="O104" i="21"/>
  <c r="N104" i="21"/>
  <c r="O103" i="21"/>
  <c r="P103" i="21" s="1"/>
  <c r="N103" i="21"/>
  <c r="O102" i="21"/>
  <c r="O97" i="21"/>
  <c r="N97" i="21"/>
  <c r="O96" i="21"/>
  <c r="N96" i="21"/>
  <c r="O95" i="21"/>
  <c r="N95" i="21"/>
  <c r="O94" i="21"/>
  <c r="N94" i="21"/>
  <c r="O93" i="21"/>
  <c r="N93" i="21"/>
  <c r="O92" i="21"/>
  <c r="N92" i="21"/>
  <c r="O91" i="21"/>
  <c r="N91" i="21"/>
  <c r="O90" i="21"/>
  <c r="N90" i="21"/>
  <c r="O89" i="21"/>
  <c r="N89" i="21"/>
  <c r="O88" i="21"/>
  <c r="N88" i="21"/>
  <c r="O87" i="21"/>
  <c r="N87" i="21"/>
  <c r="O86" i="21"/>
  <c r="N86" i="21"/>
  <c r="O85" i="21"/>
  <c r="N85" i="21"/>
  <c r="O84" i="21"/>
  <c r="N84" i="21"/>
  <c r="O83" i="21"/>
  <c r="N83" i="21"/>
  <c r="O82" i="21"/>
  <c r="N82" i="21"/>
  <c r="O81" i="21"/>
  <c r="N81" i="21"/>
  <c r="O80" i="21"/>
  <c r="N80" i="21"/>
  <c r="O79" i="21"/>
  <c r="N79" i="21"/>
  <c r="O78" i="21"/>
  <c r="O73" i="21"/>
  <c r="N73" i="21"/>
  <c r="O72" i="21"/>
  <c r="N72" i="21"/>
  <c r="O71" i="21"/>
  <c r="N71" i="21"/>
  <c r="O70" i="21"/>
  <c r="N70" i="21"/>
  <c r="O69" i="21"/>
  <c r="N69" i="21"/>
  <c r="O68" i="21"/>
  <c r="N68" i="21"/>
  <c r="O67" i="21"/>
  <c r="N67" i="21"/>
  <c r="O66" i="21"/>
  <c r="N66" i="21"/>
  <c r="O65" i="21"/>
  <c r="N65" i="21"/>
  <c r="O64" i="21"/>
  <c r="N64" i="21"/>
  <c r="O63" i="21"/>
  <c r="N63" i="21"/>
  <c r="O62" i="21"/>
  <c r="N62" i="21"/>
  <c r="O61" i="21"/>
  <c r="N61" i="21"/>
  <c r="O60" i="21"/>
  <c r="N60" i="21"/>
  <c r="O59" i="21"/>
  <c r="N59" i="21"/>
  <c r="O58" i="21"/>
  <c r="N58" i="21"/>
  <c r="O57" i="21"/>
  <c r="N57" i="21"/>
  <c r="O56" i="21"/>
  <c r="N56" i="21"/>
  <c r="O55" i="21"/>
  <c r="N55" i="21"/>
  <c r="O54" i="21"/>
  <c r="O49" i="21"/>
  <c r="N49" i="21"/>
  <c r="O48" i="21"/>
  <c r="N48" i="21"/>
  <c r="O47" i="21"/>
  <c r="N47" i="21"/>
  <c r="O46" i="21"/>
  <c r="N46" i="21"/>
  <c r="O45" i="21"/>
  <c r="N45" i="21"/>
  <c r="O44" i="21"/>
  <c r="N44" i="21"/>
  <c r="O43" i="21"/>
  <c r="N43" i="21"/>
  <c r="O42" i="21"/>
  <c r="N42" i="21"/>
  <c r="O41" i="21"/>
  <c r="N41" i="21"/>
  <c r="O40" i="21"/>
  <c r="N40" i="21"/>
  <c r="O39" i="21"/>
  <c r="N39" i="21"/>
  <c r="O38" i="21"/>
  <c r="N38" i="21"/>
  <c r="O37" i="21"/>
  <c r="N37" i="21"/>
  <c r="O36" i="21"/>
  <c r="N36" i="21"/>
  <c r="O35" i="21"/>
  <c r="N35" i="21"/>
  <c r="O34" i="21"/>
  <c r="N34" i="21"/>
  <c r="O33" i="21"/>
  <c r="N33" i="21"/>
  <c r="O32" i="21"/>
  <c r="N32" i="21"/>
  <c r="O31" i="21"/>
  <c r="N31" i="21"/>
  <c r="O30" i="21"/>
  <c r="O25" i="21"/>
  <c r="N25" i="21"/>
  <c r="O24" i="21"/>
  <c r="N24" i="21"/>
  <c r="O23" i="21"/>
  <c r="N23" i="21"/>
  <c r="O22" i="21"/>
  <c r="N22" i="21"/>
  <c r="O21" i="21"/>
  <c r="N21" i="21"/>
  <c r="O20" i="21"/>
  <c r="N20" i="21"/>
  <c r="O19" i="21"/>
  <c r="N19" i="21"/>
  <c r="O18" i="21"/>
  <c r="N18" i="21"/>
  <c r="O17" i="21"/>
  <c r="N17" i="21"/>
  <c r="O16" i="21"/>
  <c r="N16" i="21"/>
  <c r="O15" i="21"/>
  <c r="N15" i="21"/>
  <c r="O14" i="21"/>
  <c r="N14" i="21"/>
  <c r="O13" i="21"/>
  <c r="N13" i="21"/>
  <c r="O12" i="21"/>
  <c r="N12" i="21"/>
  <c r="O11" i="21"/>
  <c r="N11" i="21"/>
  <c r="O10" i="21"/>
  <c r="N10" i="21"/>
  <c r="O9" i="21"/>
  <c r="N9" i="21"/>
  <c r="O8" i="21"/>
  <c r="N8" i="21"/>
  <c r="O7" i="21"/>
  <c r="N7" i="21"/>
  <c r="O6" i="21"/>
  <c r="F577" i="21"/>
  <c r="F576" i="21"/>
  <c r="F575" i="21"/>
  <c r="F574" i="21"/>
  <c r="F573" i="21"/>
  <c r="F572" i="21"/>
  <c r="F571" i="21"/>
  <c r="F570" i="21"/>
  <c r="F569" i="21"/>
  <c r="F568" i="21"/>
  <c r="F567" i="21"/>
  <c r="F566" i="21"/>
  <c r="F565" i="21"/>
  <c r="F564" i="21"/>
  <c r="F563" i="21"/>
  <c r="F562" i="21"/>
  <c r="F561" i="21"/>
  <c r="F560" i="21"/>
  <c r="F559" i="21"/>
  <c r="F553" i="21"/>
  <c r="F552" i="21"/>
  <c r="F551" i="21"/>
  <c r="F550" i="21"/>
  <c r="F549" i="21"/>
  <c r="F548" i="21"/>
  <c r="F547" i="21"/>
  <c r="F546" i="21"/>
  <c r="F545" i="21"/>
  <c r="F544" i="21"/>
  <c r="F543" i="21"/>
  <c r="F542" i="21"/>
  <c r="F541" i="21"/>
  <c r="F540" i="21"/>
  <c r="F539" i="21"/>
  <c r="F538" i="21"/>
  <c r="F537" i="21"/>
  <c r="F536" i="21"/>
  <c r="F535" i="21"/>
  <c r="F529" i="21"/>
  <c r="F528" i="21"/>
  <c r="F527" i="21"/>
  <c r="F526" i="21"/>
  <c r="F525" i="21"/>
  <c r="F524" i="21"/>
  <c r="F523" i="21"/>
  <c r="F522" i="21"/>
  <c r="F521" i="21"/>
  <c r="F520" i="21"/>
  <c r="F519" i="21"/>
  <c r="F518" i="21"/>
  <c r="F517" i="21"/>
  <c r="F516" i="21"/>
  <c r="F515" i="21"/>
  <c r="F514" i="21"/>
  <c r="F513" i="21"/>
  <c r="F512" i="21"/>
  <c r="F511" i="21"/>
  <c r="F505" i="21"/>
  <c r="F504" i="21"/>
  <c r="F503" i="21"/>
  <c r="F502" i="21"/>
  <c r="F501" i="21"/>
  <c r="F500" i="21"/>
  <c r="F499" i="21"/>
  <c r="F498" i="21"/>
  <c r="F497" i="21"/>
  <c r="F496" i="21"/>
  <c r="F495" i="21"/>
  <c r="F494" i="21"/>
  <c r="F493" i="21"/>
  <c r="F492" i="21"/>
  <c r="F491" i="21"/>
  <c r="F490" i="21"/>
  <c r="F489" i="21"/>
  <c r="F488" i="21"/>
  <c r="F487" i="21"/>
  <c r="F481" i="21"/>
  <c r="F480" i="21"/>
  <c r="F479" i="21"/>
  <c r="F478" i="21"/>
  <c r="F477" i="21"/>
  <c r="F476" i="21"/>
  <c r="F475" i="21"/>
  <c r="F474" i="21"/>
  <c r="F473" i="21"/>
  <c r="F472" i="21"/>
  <c r="F471" i="21"/>
  <c r="F470" i="21"/>
  <c r="F469" i="21"/>
  <c r="F468" i="21"/>
  <c r="F467" i="21"/>
  <c r="F466" i="21"/>
  <c r="F465" i="21"/>
  <c r="F464" i="21"/>
  <c r="F463" i="21"/>
  <c r="F457" i="21"/>
  <c r="F456" i="21"/>
  <c r="F455" i="21"/>
  <c r="F454" i="21"/>
  <c r="F453" i="21"/>
  <c r="F452" i="21"/>
  <c r="F451" i="21"/>
  <c r="F450" i="21"/>
  <c r="F449" i="21"/>
  <c r="F448" i="21"/>
  <c r="F447" i="21"/>
  <c r="F446" i="21"/>
  <c r="F445" i="21"/>
  <c r="F444" i="21"/>
  <c r="F443" i="21"/>
  <c r="F442" i="21"/>
  <c r="F441" i="21"/>
  <c r="F440" i="21"/>
  <c r="F439" i="21"/>
  <c r="F433" i="21"/>
  <c r="F432" i="21"/>
  <c r="F431" i="21"/>
  <c r="F430" i="21"/>
  <c r="F429" i="21"/>
  <c r="F428" i="21"/>
  <c r="F427" i="21"/>
  <c r="F426" i="21"/>
  <c r="F425" i="21"/>
  <c r="F424" i="21"/>
  <c r="F423" i="21"/>
  <c r="F422" i="21"/>
  <c r="F421" i="21"/>
  <c r="F420" i="21"/>
  <c r="F419" i="21"/>
  <c r="F418" i="21"/>
  <c r="F417" i="21"/>
  <c r="F416" i="21"/>
  <c r="F415" i="21"/>
  <c r="F409" i="21"/>
  <c r="F408" i="21"/>
  <c r="F407" i="21"/>
  <c r="F406" i="21"/>
  <c r="F405" i="21"/>
  <c r="F404" i="21"/>
  <c r="F403" i="21"/>
  <c r="F402" i="21"/>
  <c r="F401" i="21"/>
  <c r="F400" i="21"/>
  <c r="F399" i="21"/>
  <c r="F398" i="21"/>
  <c r="F397" i="21"/>
  <c r="F396" i="21"/>
  <c r="F395" i="21"/>
  <c r="F394" i="21"/>
  <c r="F393" i="21"/>
  <c r="F392" i="21"/>
  <c r="F391" i="21"/>
  <c r="F385" i="21"/>
  <c r="F384" i="21"/>
  <c r="F383" i="21"/>
  <c r="F382" i="21"/>
  <c r="F381" i="21"/>
  <c r="F380" i="21"/>
  <c r="F379" i="21"/>
  <c r="F378" i="21"/>
  <c r="F377" i="21"/>
  <c r="F376" i="21"/>
  <c r="F375" i="21"/>
  <c r="F374" i="21"/>
  <c r="F373" i="21"/>
  <c r="F372" i="21"/>
  <c r="F371" i="21"/>
  <c r="F370" i="21"/>
  <c r="F369" i="21"/>
  <c r="F368" i="21"/>
  <c r="F367" i="21"/>
  <c r="F361" i="21"/>
  <c r="F360" i="21"/>
  <c r="F359" i="21"/>
  <c r="F358" i="21"/>
  <c r="F357" i="21"/>
  <c r="F356" i="21"/>
  <c r="F355" i="21"/>
  <c r="F354" i="21"/>
  <c r="F353" i="21"/>
  <c r="F352" i="21"/>
  <c r="F351" i="21"/>
  <c r="F350" i="21"/>
  <c r="F349" i="21"/>
  <c r="F348" i="21"/>
  <c r="F347" i="21"/>
  <c r="F346" i="21"/>
  <c r="F345" i="21"/>
  <c r="F344" i="21"/>
  <c r="F343" i="21"/>
  <c r="F337" i="21"/>
  <c r="F336" i="21"/>
  <c r="F335" i="21"/>
  <c r="F334" i="21"/>
  <c r="F333" i="21"/>
  <c r="F332" i="21"/>
  <c r="F331" i="21"/>
  <c r="F330" i="21"/>
  <c r="F329" i="21"/>
  <c r="F328" i="21"/>
  <c r="F327" i="21"/>
  <c r="F326" i="21"/>
  <c r="F325" i="21"/>
  <c r="F324" i="21"/>
  <c r="F323" i="21"/>
  <c r="F322" i="21"/>
  <c r="F321" i="21"/>
  <c r="F320" i="21"/>
  <c r="F319" i="21"/>
  <c r="F313" i="21"/>
  <c r="F312" i="21"/>
  <c r="F311" i="21"/>
  <c r="F310" i="21"/>
  <c r="F309" i="21"/>
  <c r="F308" i="21"/>
  <c r="F307" i="21"/>
  <c r="F306" i="21"/>
  <c r="F305" i="21"/>
  <c r="F304" i="21"/>
  <c r="F303" i="21"/>
  <c r="F302" i="21"/>
  <c r="F301" i="21"/>
  <c r="F300" i="21"/>
  <c r="F299" i="21"/>
  <c r="F298" i="21"/>
  <c r="F297" i="21"/>
  <c r="F296" i="21"/>
  <c r="F295" i="21"/>
  <c r="F289" i="21"/>
  <c r="F288" i="21"/>
  <c r="F287" i="21"/>
  <c r="F286" i="21"/>
  <c r="F285" i="21"/>
  <c r="F284" i="21"/>
  <c r="F283" i="21"/>
  <c r="F282" i="21"/>
  <c r="F281" i="21"/>
  <c r="F280" i="21"/>
  <c r="F279" i="21"/>
  <c r="F278" i="21"/>
  <c r="F277" i="21"/>
  <c r="F276" i="21"/>
  <c r="F275" i="21"/>
  <c r="F274" i="21"/>
  <c r="F273" i="21"/>
  <c r="F272" i="21"/>
  <c r="F271" i="21"/>
  <c r="F265" i="21"/>
  <c r="F264" i="21"/>
  <c r="F263" i="21"/>
  <c r="F262" i="21"/>
  <c r="F261" i="21"/>
  <c r="F260" i="21"/>
  <c r="F259" i="21"/>
  <c r="F258" i="21"/>
  <c r="F257" i="21"/>
  <c r="F256" i="21"/>
  <c r="F255" i="21"/>
  <c r="F254" i="21"/>
  <c r="F253" i="21"/>
  <c r="F252" i="21"/>
  <c r="F251" i="21"/>
  <c r="F250" i="21"/>
  <c r="F249" i="21"/>
  <c r="F248" i="21"/>
  <c r="F247" i="21"/>
  <c r="F241" i="21"/>
  <c r="F240" i="21"/>
  <c r="F239" i="21"/>
  <c r="F238" i="21"/>
  <c r="F237" i="21"/>
  <c r="F236" i="21"/>
  <c r="F235" i="21"/>
  <c r="F234" i="21"/>
  <c r="F233" i="21"/>
  <c r="F232" i="21"/>
  <c r="F231" i="21"/>
  <c r="F230" i="21"/>
  <c r="F229" i="21"/>
  <c r="F228" i="21"/>
  <c r="F227" i="21"/>
  <c r="F226" i="21"/>
  <c r="F225" i="21"/>
  <c r="F224" i="21"/>
  <c r="F223" i="21"/>
  <c r="F217" i="21"/>
  <c r="F216" i="21"/>
  <c r="F215" i="21"/>
  <c r="F214" i="21"/>
  <c r="F213" i="21"/>
  <c r="F212" i="21"/>
  <c r="F211" i="21"/>
  <c r="F210" i="21"/>
  <c r="F209" i="21"/>
  <c r="F208" i="21"/>
  <c r="F207" i="21"/>
  <c r="F206" i="21"/>
  <c r="F205" i="21"/>
  <c r="F204" i="21"/>
  <c r="F203" i="21"/>
  <c r="F202" i="21"/>
  <c r="F201" i="21"/>
  <c r="F200" i="21"/>
  <c r="F199" i="21"/>
  <c r="F193" i="21"/>
  <c r="F192" i="21"/>
  <c r="F191" i="21"/>
  <c r="F190" i="21"/>
  <c r="F189" i="21"/>
  <c r="F188" i="21"/>
  <c r="F187" i="21"/>
  <c r="F186" i="21"/>
  <c r="F185" i="21"/>
  <c r="F184" i="21"/>
  <c r="F183" i="21"/>
  <c r="F182" i="21"/>
  <c r="F181" i="21"/>
  <c r="F180" i="21"/>
  <c r="F179" i="21"/>
  <c r="F178" i="21"/>
  <c r="F177" i="21"/>
  <c r="F176" i="21"/>
  <c r="F175" i="21"/>
  <c r="F169" i="21"/>
  <c r="F168" i="21"/>
  <c r="F167" i="21"/>
  <c r="F166" i="21"/>
  <c r="F165" i="21"/>
  <c r="F164" i="21"/>
  <c r="F163" i="21"/>
  <c r="F162" i="21"/>
  <c r="F161" i="21"/>
  <c r="F160" i="21"/>
  <c r="F159" i="21"/>
  <c r="F158" i="21"/>
  <c r="F157" i="21"/>
  <c r="F156" i="21"/>
  <c r="F155" i="21"/>
  <c r="F154" i="21"/>
  <c r="F153" i="21"/>
  <c r="F152" i="21"/>
  <c r="F151" i="21"/>
  <c r="F145" i="21"/>
  <c r="F144" i="21"/>
  <c r="F143" i="21"/>
  <c r="F142" i="21"/>
  <c r="F141" i="21"/>
  <c r="F140" i="21"/>
  <c r="F139" i="21"/>
  <c r="F138" i="21"/>
  <c r="F137" i="21"/>
  <c r="F136" i="21"/>
  <c r="F135" i="21"/>
  <c r="F134" i="21"/>
  <c r="F133" i="21"/>
  <c r="F132" i="21"/>
  <c r="F131" i="21"/>
  <c r="F130" i="21"/>
  <c r="F129" i="21"/>
  <c r="F128" i="21"/>
  <c r="F127" i="21"/>
  <c r="F121" i="21"/>
  <c r="F120" i="21"/>
  <c r="F119" i="21"/>
  <c r="F118" i="21"/>
  <c r="F117" i="21"/>
  <c r="F116" i="21"/>
  <c r="F115" i="21"/>
  <c r="F114" i="21"/>
  <c r="F113" i="21"/>
  <c r="F112" i="21"/>
  <c r="F111" i="21"/>
  <c r="F110" i="21"/>
  <c r="F109" i="21"/>
  <c r="F108" i="21"/>
  <c r="F107" i="21"/>
  <c r="F106" i="21"/>
  <c r="F105" i="21"/>
  <c r="F104" i="21"/>
  <c r="F103" i="21"/>
  <c r="F97" i="21"/>
  <c r="F96" i="21"/>
  <c r="F95" i="21"/>
  <c r="F94" i="21"/>
  <c r="F93" i="21"/>
  <c r="F92" i="21"/>
  <c r="F91" i="21"/>
  <c r="F90" i="21"/>
  <c r="F89" i="21"/>
  <c r="F88" i="21"/>
  <c r="F87" i="21"/>
  <c r="F86" i="21"/>
  <c r="F85" i="21"/>
  <c r="F84" i="21"/>
  <c r="F83" i="21"/>
  <c r="F82" i="21"/>
  <c r="F81" i="21"/>
  <c r="F80" i="21"/>
  <c r="F79" i="21"/>
  <c r="F73" i="21"/>
  <c r="F72" i="21"/>
  <c r="F71" i="21"/>
  <c r="F70" i="21"/>
  <c r="F69" i="21"/>
  <c r="F68" i="21"/>
  <c r="F67" i="21"/>
  <c r="F66" i="21"/>
  <c r="F65" i="21"/>
  <c r="F64" i="21"/>
  <c r="F63" i="21"/>
  <c r="F62" i="21"/>
  <c r="F61" i="21"/>
  <c r="F60" i="21"/>
  <c r="F59" i="21"/>
  <c r="F58" i="21"/>
  <c r="F57" i="21"/>
  <c r="F56" i="21"/>
  <c r="F55" i="21"/>
  <c r="F49" i="21"/>
  <c r="F48" i="21"/>
  <c r="F47" i="21"/>
  <c r="F46" i="21"/>
  <c r="F45" i="21"/>
  <c r="F44" i="21"/>
  <c r="F43" i="21"/>
  <c r="F42" i="21"/>
  <c r="F41" i="21"/>
  <c r="F40" i="21"/>
  <c r="F39" i="21"/>
  <c r="F38" i="21"/>
  <c r="F37" i="21"/>
  <c r="F36" i="21"/>
  <c r="F35" i="21"/>
  <c r="F34" i="21"/>
  <c r="F33" i="21"/>
  <c r="F32" i="21"/>
  <c r="F31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G577" i="21"/>
  <c r="G576" i="21"/>
  <c r="G575" i="21"/>
  <c r="G574" i="21"/>
  <c r="G573" i="21"/>
  <c r="G572" i="21"/>
  <c r="G571" i="21"/>
  <c r="G570" i="21"/>
  <c r="G569" i="21"/>
  <c r="G568" i="21"/>
  <c r="G567" i="21"/>
  <c r="G566" i="21"/>
  <c r="G565" i="21"/>
  <c r="G564" i="21"/>
  <c r="G563" i="21"/>
  <c r="G562" i="21"/>
  <c r="G561" i="21"/>
  <c r="G560" i="21"/>
  <c r="G559" i="21"/>
  <c r="G558" i="21"/>
  <c r="G553" i="21"/>
  <c r="G552" i="21"/>
  <c r="G551" i="21"/>
  <c r="G550" i="21"/>
  <c r="G549" i="21"/>
  <c r="G548" i="21"/>
  <c r="G547" i="21"/>
  <c r="G546" i="21"/>
  <c r="G545" i="21"/>
  <c r="G544" i="21"/>
  <c r="G543" i="21"/>
  <c r="G542" i="21"/>
  <c r="G541" i="21"/>
  <c r="G540" i="21"/>
  <c r="G539" i="21"/>
  <c r="G538" i="21"/>
  <c r="G537" i="21"/>
  <c r="G536" i="21"/>
  <c r="G535" i="21"/>
  <c r="G534" i="21"/>
  <c r="G529" i="21"/>
  <c r="G528" i="21"/>
  <c r="G527" i="21"/>
  <c r="G526" i="21"/>
  <c r="G525" i="21"/>
  <c r="G524" i="21"/>
  <c r="G523" i="21"/>
  <c r="G522" i="21"/>
  <c r="G521" i="21"/>
  <c r="G520" i="21"/>
  <c r="G519" i="21"/>
  <c r="G518" i="21"/>
  <c r="G517" i="21"/>
  <c r="G516" i="21"/>
  <c r="G515" i="21"/>
  <c r="G514" i="21"/>
  <c r="G513" i="21"/>
  <c r="G512" i="21"/>
  <c r="G511" i="21"/>
  <c r="G510" i="21"/>
  <c r="G505" i="21"/>
  <c r="G504" i="21"/>
  <c r="G503" i="21"/>
  <c r="G502" i="21"/>
  <c r="G501" i="21"/>
  <c r="G500" i="21"/>
  <c r="G499" i="21"/>
  <c r="G498" i="21"/>
  <c r="G497" i="21"/>
  <c r="G496" i="21"/>
  <c r="G495" i="21"/>
  <c r="G494" i="21"/>
  <c r="G493" i="21"/>
  <c r="G492" i="21"/>
  <c r="G491" i="21"/>
  <c r="G490" i="21"/>
  <c r="G489" i="21"/>
  <c r="G488" i="21"/>
  <c r="G487" i="21"/>
  <c r="G486" i="21"/>
  <c r="G481" i="21"/>
  <c r="G480" i="21"/>
  <c r="G479" i="21"/>
  <c r="G478" i="21"/>
  <c r="G477" i="21"/>
  <c r="G476" i="21"/>
  <c r="G475" i="21"/>
  <c r="G474" i="21"/>
  <c r="G473" i="21"/>
  <c r="G472" i="21"/>
  <c r="G471" i="21"/>
  <c r="G470" i="21"/>
  <c r="G469" i="21"/>
  <c r="G468" i="21"/>
  <c r="G467" i="21"/>
  <c r="G466" i="21"/>
  <c r="G465" i="21"/>
  <c r="G464" i="21"/>
  <c r="G463" i="21"/>
  <c r="G462" i="21"/>
  <c r="G457" i="21"/>
  <c r="G456" i="21"/>
  <c r="G455" i="21"/>
  <c r="G454" i="21"/>
  <c r="G453" i="21"/>
  <c r="G452" i="21"/>
  <c r="G451" i="21"/>
  <c r="G450" i="21"/>
  <c r="G449" i="21"/>
  <c r="G448" i="21"/>
  <c r="G447" i="21"/>
  <c r="G446" i="21"/>
  <c r="G445" i="21"/>
  <c r="G444" i="21"/>
  <c r="G443" i="21"/>
  <c r="G442" i="21"/>
  <c r="G441" i="21"/>
  <c r="G440" i="21"/>
  <c r="G439" i="21"/>
  <c r="G438" i="21"/>
  <c r="G433" i="21"/>
  <c r="G432" i="21"/>
  <c r="G431" i="21"/>
  <c r="G430" i="21"/>
  <c r="G429" i="21"/>
  <c r="G428" i="21"/>
  <c r="G427" i="21"/>
  <c r="G426" i="21"/>
  <c r="G425" i="21"/>
  <c r="G424" i="21"/>
  <c r="G423" i="21"/>
  <c r="G422" i="21"/>
  <c r="G421" i="21"/>
  <c r="G420" i="21"/>
  <c r="G419" i="21"/>
  <c r="G418" i="21"/>
  <c r="G417" i="21"/>
  <c r="G416" i="21"/>
  <c r="G415" i="21"/>
  <c r="G414" i="21"/>
  <c r="G409" i="21"/>
  <c r="G408" i="21"/>
  <c r="G407" i="21"/>
  <c r="G406" i="21"/>
  <c r="G405" i="21"/>
  <c r="G404" i="21"/>
  <c r="G403" i="21"/>
  <c r="G402" i="21"/>
  <c r="G401" i="21"/>
  <c r="G400" i="21"/>
  <c r="G399" i="21"/>
  <c r="G398" i="21"/>
  <c r="G397" i="21"/>
  <c r="G396" i="21"/>
  <c r="G395" i="21"/>
  <c r="G394" i="21"/>
  <c r="G393" i="21"/>
  <c r="G392" i="21"/>
  <c r="G391" i="21"/>
  <c r="G390" i="21"/>
  <c r="G385" i="21"/>
  <c r="G384" i="21"/>
  <c r="G383" i="21"/>
  <c r="G382" i="21"/>
  <c r="G381" i="21"/>
  <c r="G380" i="21"/>
  <c r="G379" i="21"/>
  <c r="G378" i="21"/>
  <c r="G377" i="21"/>
  <c r="G376" i="21"/>
  <c r="G375" i="21"/>
  <c r="G374" i="21"/>
  <c r="G373" i="21"/>
  <c r="G372" i="21"/>
  <c r="G371" i="21"/>
  <c r="G370" i="21"/>
  <c r="G369" i="21"/>
  <c r="G368" i="21"/>
  <c r="G367" i="21"/>
  <c r="G366" i="21"/>
  <c r="G361" i="21"/>
  <c r="G360" i="21"/>
  <c r="G359" i="21"/>
  <c r="G358" i="21"/>
  <c r="G357" i="21"/>
  <c r="G356" i="21"/>
  <c r="G355" i="21"/>
  <c r="G354" i="21"/>
  <c r="G353" i="21"/>
  <c r="G352" i="21"/>
  <c r="G351" i="21"/>
  <c r="G350" i="21"/>
  <c r="G349" i="21"/>
  <c r="G348" i="21"/>
  <c r="G347" i="21"/>
  <c r="G346" i="21"/>
  <c r="G345" i="21"/>
  <c r="G344" i="21"/>
  <c r="G343" i="21"/>
  <c r="G342" i="21"/>
  <c r="G337" i="21"/>
  <c r="G336" i="21"/>
  <c r="G335" i="21"/>
  <c r="G334" i="21"/>
  <c r="G333" i="21"/>
  <c r="G332" i="21"/>
  <c r="G331" i="21"/>
  <c r="G330" i="21"/>
  <c r="G329" i="21"/>
  <c r="G328" i="21"/>
  <c r="G327" i="21"/>
  <c r="G326" i="21"/>
  <c r="G325" i="21"/>
  <c r="G324" i="21"/>
  <c r="G323" i="21"/>
  <c r="G322" i="21"/>
  <c r="G321" i="21"/>
  <c r="G320" i="21"/>
  <c r="G319" i="21"/>
  <c r="G318" i="21"/>
  <c r="G313" i="21"/>
  <c r="G312" i="21"/>
  <c r="G311" i="21"/>
  <c r="G310" i="21"/>
  <c r="G309" i="21"/>
  <c r="G308" i="21"/>
  <c r="G307" i="21"/>
  <c r="G306" i="21"/>
  <c r="G305" i="21"/>
  <c r="G304" i="21"/>
  <c r="G303" i="21"/>
  <c r="G302" i="21"/>
  <c r="G301" i="21"/>
  <c r="G300" i="21"/>
  <c r="G299" i="21"/>
  <c r="G298" i="21"/>
  <c r="G297" i="21"/>
  <c r="G296" i="21"/>
  <c r="G295" i="21"/>
  <c r="G294" i="21"/>
  <c r="G289" i="21"/>
  <c r="G288" i="21"/>
  <c r="G287" i="21"/>
  <c r="G286" i="21"/>
  <c r="G285" i="21"/>
  <c r="G284" i="21"/>
  <c r="G283" i="21"/>
  <c r="G282" i="21"/>
  <c r="G281" i="21"/>
  <c r="G280" i="21"/>
  <c r="G279" i="21"/>
  <c r="G278" i="21"/>
  <c r="G277" i="21"/>
  <c r="G276" i="21"/>
  <c r="G275" i="21"/>
  <c r="G274" i="21"/>
  <c r="G273" i="21"/>
  <c r="G272" i="21"/>
  <c r="G271" i="21"/>
  <c r="G270" i="21"/>
  <c r="G265" i="21"/>
  <c r="G264" i="21"/>
  <c r="G263" i="21"/>
  <c r="G262" i="21"/>
  <c r="G261" i="21"/>
  <c r="G260" i="21"/>
  <c r="G259" i="21"/>
  <c r="G258" i="21"/>
  <c r="G257" i="21"/>
  <c r="G256" i="21"/>
  <c r="G255" i="21"/>
  <c r="G254" i="21"/>
  <c r="G253" i="21"/>
  <c r="G252" i="21"/>
  <c r="G251" i="21"/>
  <c r="G250" i="21"/>
  <c r="G249" i="21"/>
  <c r="G248" i="21"/>
  <c r="G247" i="21"/>
  <c r="G246" i="21"/>
  <c r="G241" i="21"/>
  <c r="G240" i="21"/>
  <c r="G239" i="21"/>
  <c r="G238" i="21"/>
  <c r="G237" i="21"/>
  <c r="G236" i="21"/>
  <c r="G235" i="21"/>
  <c r="G234" i="21"/>
  <c r="G233" i="21"/>
  <c r="G232" i="21"/>
  <c r="G231" i="21"/>
  <c r="G230" i="21"/>
  <c r="G229" i="21"/>
  <c r="G228" i="21"/>
  <c r="G227" i="21"/>
  <c r="G226" i="21"/>
  <c r="G225" i="21"/>
  <c r="G224" i="21"/>
  <c r="G223" i="21"/>
  <c r="G222" i="21"/>
  <c r="G217" i="21"/>
  <c r="G216" i="21"/>
  <c r="G215" i="21"/>
  <c r="G214" i="21"/>
  <c r="G213" i="21"/>
  <c r="G212" i="21"/>
  <c r="G211" i="21"/>
  <c r="G210" i="21"/>
  <c r="G209" i="21"/>
  <c r="G208" i="21"/>
  <c r="G207" i="21"/>
  <c r="G206" i="21"/>
  <c r="G205" i="21"/>
  <c r="G204" i="21"/>
  <c r="G203" i="21"/>
  <c r="G202" i="21"/>
  <c r="G201" i="21"/>
  <c r="G200" i="21"/>
  <c r="G199" i="21"/>
  <c r="G198" i="21"/>
  <c r="G193" i="21"/>
  <c r="G192" i="21"/>
  <c r="G191" i="21"/>
  <c r="G190" i="21"/>
  <c r="G189" i="21"/>
  <c r="G188" i="21"/>
  <c r="G187" i="21"/>
  <c r="G186" i="21"/>
  <c r="G185" i="21"/>
  <c r="G184" i="21"/>
  <c r="G183" i="21"/>
  <c r="G182" i="21"/>
  <c r="G181" i="21"/>
  <c r="G180" i="21"/>
  <c r="G179" i="21"/>
  <c r="G178" i="21"/>
  <c r="G177" i="21"/>
  <c r="G176" i="21"/>
  <c r="G175" i="21"/>
  <c r="G174" i="21"/>
  <c r="G169" i="21"/>
  <c r="G168" i="21"/>
  <c r="G167" i="21"/>
  <c r="G166" i="21"/>
  <c r="G165" i="21"/>
  <c r="G164" i="21"/>
  <c r="G163" i="21"/>
  <c r="G162" i="21"/>
  <c r="G161" i="21"/>
  <c r="G160" i="21"/>
  <c r="G159" i="21"/>
  <c r="G158" i="21"/>
  <c r="G157" i="21"/>
  <c r="G156" i="21"/>
  <c r="G155" i="21"/>
  <c r="G154" i="21"/>
  <c r="G153" i="21"/>
  <c r="G152" i="21"/>
  <c r="G151" i="21"/>
  <c r="G150" i="21"/>
  <c r="G145" i="21"/>
  <c r="G144" i="21"/>
  <c r="G143" i="21"/>
  <c r="G142" i="21"/>
  <c r="G141" i="21"/>
  <c r="G140" i="21"/>
  <c r="G139" i="21"/>
  <c r="G138" i="21"/>
  <c r="G137" i="21"/>
  <c r="G136" i="21"/>
  <c r="G135" i="21"/>
  <c r="G134" i="21"/>
  <c r="G133" i="21"/>
  <c r="G132" i="21"/>
  <c r="G131" i="21"/>
  <c r="G130" i="21"/>
  <c r="G129" i="21"/>
  <c r="G128" i="21"/>
  <c r="G127" i="21"/>
  <c r="G126" i="21"/>
  <c r="G121" i="21"/>
  <c r="G120" i="21"/>
  <c r="G119" i="21"/>
  <c r="G118" i="21"/>
  <c r="G117" i="21"/>
  <c r="G116" i="21"/>
  <c r="G115" i="21"/>
  <c r="G114" i="21"/>
  <c r="G113" i="21"/>
  <c r="G112" i="21"/>
  <c r="G111" i="21"/>
  <c r="G110" i="21"/>
  <c r="G109" i="21"/>
  <c r="G108" i="21"/>
  <c r="G107" i="21"/>
  <c r="G106" i="21"/>
  <c r="G105" i="21"/>
  <c r="G104" i="21"/>
  <c r="G103" i="21"/>
  <c r="G102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36" i="21"/>
  <c r="G35" i="21"/>
  <c r="G34" i="21"/>
  <c r="G33" i="21"/>
  <c r="G32" i="21"/>
  <c r="G31" i="21"/>
  <c r="G30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O121" i="22"/>
  <c r="N121" i="22"/>
  <c r="G121" i="22"/>
  <c r="F121" i="22"/>
  <c r="O120" i="22"/>
  <c r="N120" i="22"/>
  <c r="G120" i="22"/>
  <c r="F120" i="22"/>
  <c r="O119" i="22"/>
  <c r="N119" i="22"/>
  <c r="G119" i="22"/>
  <c r="F119" i="22"/>
  <c r="O118" i="22"/>
  <c r="N118" i="22"/>
  <c r="G118" i="22"/>
  <c r="F118" i="22"/>
  <c r="O117" i="22"/>
  <c r="N117" i="22"/>
  <c r="G117" i="22"/>
  <c r="F117" i="22"/>
  <c r="O116" i="22"/>
  <c r="N116" i="22"/>
  <c r="G116" i="22"/>
  <c r="F116" i="22"/>
  <c r="O115" i="22"/>
  <c r="N115" i="22"/>
  <c r="G115" i="22"/>
  <c r="F115" i="22"/>
  <c r="O114" i="22"/>
  <c r="N114" i="22"/>
  <c r="G114" i="22"/>
  <c r="F114" i="22"/>
  <c r="O113" i="22"/>
  <c r="N113" i="22"/>
  <c r="G113" i="22"/>
  <c r="F113" i="22"/>
  <c r="O112" i="22"/>
  <c r="N112" i="22"/>
  <c r="G112" i="22"/>
  <c r="F112" i="22"/>
  <c r="O111" i="22"/>
  <c r="N111" i="22"/>
  <c r="G111" i="22"/>
  <c r="F111" i="22"/>
  <c r="O110" i="22"/>
  <c r="N110" i="22"/>
  <c r="G110" i="22"/>
  <c r="F110" i="22"/>
  <c r="O109" i="22"/>
  <c r="N109" i="22"/>
  <c r="G109" i="22"/>
  <c r="F109" i="22"/>
  <c r="O108" i="22"/>
  <c r="N108" i="22"/>
  <c r="G108" i="22"/>
  <c r="F108" i="22"/>
  <c r="O107" i="22"/>
  <c r="N107" i="22"/>
  <c r="G107" i="22"/>
  <c r="F107" i="22"/>
  <c r="O106" i="22"/>
  <c r="N106" i="22"/>
  <c r="G106" i="22"/>
  <c r="F106" i="22"/>
  <c r="O105" i="22"/>
  <c r="N105" i="22"/>
  <c r="G105" i="22"/>
  <c r="F105" i="22"/>
  <c r="O104" i="22"/>
  <c r="N104" i="22"/>
  <c r="G104" i="22"/>
  <c r="F104" i="22"/>
  <c r="O103" i="22"/>
  <c r="N103" i="22"/>
  <c r="G103" i="22"/>
  <c r="F103" i="22"/>
  <c r="O102" i="22"/>
  <c r="G102" i="22"/>
  <c r="O97" i="22"/>
  <c r="N97" i="22"/>
  <c r="G97" i="22"/>
  <c r="F97" i="22"/>
  <c r="O96" i="22"/>
  <c r="N96" i="22"/>
  <c r="G96" i="22"/>
  <c r="F96" i="22"/>
  <c r="O95" i="22"/>
  <c r="N95" i="22"/>
  <c r="G95" i="22"/>
  <c r="F95" i="22"/>
  <c r="O94" i="22"/>
  <c r="N94" i="22"/>
  <c r="G94" i="22"/>
  <c r="F94" i="22"/>
  <c r="O93" i="22"/>
  <c r="N93" i="22"/>
  <c r="G93" i="22"/>
  <c r="F93" i="22"/>
  <c r="O92" i="22"/>
  <c r="N92" i="22"/>
  <c r="G92" i="22"/>
  <c r="F92" i="22"/>
  <c r="O91" i="22"/>
  <c r="N91" i="22"/>
  <c r="G91" i="22"/>
  <c r="F91" i="22"/>
  <c r="O90" i="22"/>
  <c r="N90" i="22"/>
  <c r="G90" i="22"/>
  <c r="F90" i="22"/>
  <c r="O89" i="22"/>
  <c r="N89" i="22"/>
  <c r="G89" i="22"/>
  <c r="F89" i="22"/>
  <c r="O88" i="22"/>
  <c r="N88" i="22"/>
  <c r="G88" i="22"/>
  <c r="F88" i="22"/>
  <c r="O87" i="22"/>
  <c r="N87" i="22"/>
  <c r="G87" i="22"/>
  <c r="F87" i="22"/>
  <c r="O86" i="22"/>
  <c r="N86" i="22"/>
  <c r="G86" i="22"/>
  <c r="F86" i="22"/>
  <c r="O85" i="22"/>
  <c r="N85" i="22"/>
  <c r="G85" i="22"/>
  <c r="F85" i="22"/>
  <c r="O84" i="22"/>
  <c r="N84" i="22"/>
  <c r="G84" i="22"/>
  <c r="F84" i="22"/>
  <c r="O83" i="22"/>
  <c r="N83" i="22"/>
  <c r="G83" i="22"/>
  <c r="F83" i="22"/>
  <c r="O82" i="22"/>
  <c r="N82" i="22"/>
  <c r="G82" i="22"/>
  <c r="F82" i="22"/>
  <c r="O81" i="22"/>
  <c r="N81" i="22"/>
  <c r="G81" i="22"/>
  <c r="F81" i="22"/>
  <c r="O80" i="22"/>
  <c r="N80" i="22"/>
  <c r="G80" i="22"/>
  <c r="F80" i="22"/>
  <c r="O79" i="22"/>
  <c r="N79" i="22"/>
  <c r="G79" i="22"/>
  <c r="F79" i="22"/>
  <c r="O78" i="22"/>
  <c r="G78" i="22"/>
  <c r="O55" i="22"/>
  <c r="P55" i="22" s="1"/>
  <c r="N55" i="22"/>
  <c r="G55" i="22"/>
  <c r="H55" i="22" s="1"/>
  <c r="F55" i="22"/>
  <c r="O54" i="22"/>
  <c r="G54" i="22"/>
  <c r="O49" i="22"/>
  <c r="N49" i="22"/>
  <c r="G49" i="22"/>
  <c r="F49" i="22"/>
  <c r="O48" i="22"/>
  <c r="N48" i="22"/>
  <c r="G48" i="22"/>
  <c r="F48" i="22"/>
  <c r="O47" i="22"/>
  <c r="N47" i="22"/>
  <c r="G47" i="22"/>
  <c r="F47" i="22"/>
  <c r="O46" i="22"/>
  <c r="N46" i="22"/>
  <c r="G46" i="22"/>
  <c r="F46" i="22"/>
  <c r="O45" i="22"/>
  <c r="N45" i="22"/>
  <c r="G45" i="22"/>
  <c r="F45" i="22"/>
  <c r="O44" i="22"/>
  <c r="N44" i="22"/>
  <c r="G44" i="22"/>
  <c r="F44" i="22"/>
  <c r="O43" i="22"/>
  <c r="N43" i="22"/>
  <c r="G43" i="22"/>
  <c r="F43" i="22"/>
  <c r="O42" i="22"/>
  <c r="N42" i="22"/>
  <c r="G42" i="22"/>
  <c r="F42" i="22"/>
  <c r="O41" i="22"/>
  <c r="N41" i="22"/>
  <c r="G41" i="22"/>
  <c r="F41" i="22"/>
  <c r="O40" i="22"/>
  <c r="N40" i="22"/>
  <c r="G40" i="22"/>
  <c r="F40" i="22"/>
  <c r="O39" i="22"/>
  <c r="N39" i="22"/>
  <c r="G39" i="22"/>
  <c r="F39" i="22"/>
  <c r="O38" i="22"/>
  <c r="N38" i="22"/>
  <c r="G38" i="22"/>
  <c r="F38" i="22"/>
  <c r="O37" i="22"/>
  <c r="N37" i="22"/>
  <c r="G37" i="22"/>
  <c r="F37" i="22"/>
  <c r="O36" i="22"/>
  <c r="N36" i="22"/>
  <c r="G36" i="22"/>
  <c r="F36" i="22"/>
  <c r="O35" i="22"/>
  <c r="N35" i="22"/>
  <c r="G35" i="22"/>
  <c r="F35" i="22"/>
  <c r="O34" i="22"/>
  <c r="N34" i="22"/>
  <c r="G34" i="22"/>
  <c r="F34" i="22"/>
  <c r="O33" i="22"/>
  <c r="N33" i="22"/>
  <c r="G33" i="22"/>
  <c r="F33" i="22"/>
  <c r="O32" i="22"/>
  <c r="N32" i="22"/>
  <c r="G32" i="22"/>
  <c r="F32" i="22"/>
  <c r="O31" i="22"/>
  <c r="N31" i="22"/>
  <c r="G31" i="22"/>
  <c r="F31" i="22"/>
  <c r="O30" i="22"/>
  <c r="G30" i="22"/>
  <c r="O25" i="22"/>
  <c r="N25" i="22"/>
  <c r="G25" i="22"/>
  <c r="F25" i="22"/>
  <c r="O24" i="22"/>
  <c r="N24" i="22"/>
  <c r="G24" i="22"/>
  <c r="F24" i="22"/>
  <c r="O23" i="22"/>
  <c r="N23" i="22"/>
  <c r="G23" i="22"/>
  <c r="F23" i="22"/>
  <c r="O22" i="22"/>
  <c r="N22" i="22"/>
  <c r="G22" i="22"/>
  <c r="F22" i="22"/>
  <c r="O21" i="22"/>
  <c r="N21" i="22"/>
  <c r="G21" i="22"/>
  <c r="F21" i="22"/>
  <c r="O20" i="22"/>
  <c r="N20" i="22"/>
  <c r="G20" i="22"/>
  <c r="F20" i="22"/>
  <c r="O19" i="22"/>
  <c r="N19" i="22"/>
  <c r="G19" i="22"/>
  <c r="F19" i="22"/>
  <c r="O18" i="22"/>
  <c r="N18" i="22"/>
  <c r="G18" i="22"/>
  <c r="F18" i="22"/>
  <c r="O17" i="22"/>
  <c r="N17" i="22"/>
  <c r="G17" i="22"/>
  <c r="F17" i="22"/>
  <c r="O16" i="22"/>
  <c r="N16" i="22"/>
  <c r="G16" i="22"/>
  <c r="F16" i="22"/>
  <c r="O15" i="22"/>
  <c r="N15" i="22"/>
  <c r="G15" i="22"/>
  <c r="F15" i="22"/>
  <c r="O14" i="22"/>
  <c r="N14" i="22"/>
  <c r="G14" i="22"/>
  <c r="F14" i="22"/>
  <c r="O13" i="22"/>
  <c r="N13" i="22"/>
  <c r="G13" i="22"/>
  <c r="F13" i="22"/>
  <c r="O12" i="22"/>
  <c r="N12" i="22"/>
  <c r="G12" i="22"/>
  <c r="F12" i="22"/>
  <c r="O11" i="22"/>
  <c r="N11" i="22"/>
  <c r="G11" i="22"/>
  <c r="F11" i="22"/>
  <c r="O10" i="22"/>
  <c r="N10" i="22"/>
  <c r="G10" i="22"/>
  <c r="F10" i="22"/>
  <c r="O9" i="22"/>
  <c r="N9" i="22"/>
  <c r="G9" i="22"/>
  <c r="F9" i="22"/>
  <c r="O8" i="22"/>
  <c r="N8" i="22"/>
  <c r="G8" i="22"/>
  <c r="F8" i="22"/>
  <c r="O7" i="22"/>
  <c r="N7" i="22"/>
  <c r="G7" i="22"/>
  <c r="F7" i="22"/>
  <c r="O6" i="22"/>
  <c r="G6" i="22"/>
  <c r="O102" i="20"/>
  <c r="O78" i="20"/>
  <c r="O54" i="20"/>
  <c r="O30" i="20"/>
  <c r="O6" i="20"/>
  <c r="G102" i="20"/>
  <c r="G78" i="20"/>
  <c r="G54" i="20"/>
  <c r="G30" i="20"/>
  <c r="G6" i="20"/>
  <c r="P1" i="16"/>
  <c r="H1" i="16"/>
  <c r="P1" i="15"/>
  <c r="H1" i="15"/>
  <c r="AK1" i="7"/>
  <c r="AJ1" i="7"/>
  <c r="K1" i="7"/>
  <c r="J1" i="7"/>
  <c r="T1" i="6"/>
  <c r="R1" i="6"/>
  <c r="P1" i="6"/>
  <c r="N1" i="6"/>
  <c r="J1" i="6"/>
  <c r="H1" i="6"/>
  <c r="F1" i="6"/>
  <c r="D1" i="6"/>
  <c r="T1" i="4"/>
  <c r="R1" i="4"/>
  <c r="P1" i="4"/>
  <c r="N1" i="4"/>
  <c r="H1" i="4"/>
  <c r="F1" i="4"/>
  <c r="D1" i="4"/>
  <c r="T1" i="8"/>
  <c r="S1" i="8"/>
  <c r="J1" i="8"/>
  <c r="I1" i="8"/>
  <c r="O121" i="20"/>
  <c r="N121" i="20"/>
  <c r="O120" i="20"/>
  <c r="N120" i="20"/>
  <c r="O119" i="20"/>
  <c r="N119" i="20"/>
  <c r="O118" i="20"/>
  <c r="N118" i="20"/>
  <c r="O117" i="20"/>
  <c r="N117" i="20"/>
  <c r="O116" i="20"/>
  <c r="N116" i="20"/>
  <c r="O115" i="20"/>
  <c r="N115" i="20"/>
  <c r="O114" i="20"/>
  <c r="N114" i="20"/>
  <c r="O113" i="20"/>
  <c r="N113" i="20"/>
  <c r="O112" i="20"/>
  <c r="N112" i="20"/>
  <c r="O111" i="20"/>
  <c r="N111" i="20"/>
  <c r="O110" i="20"/>
  <c r="N110" i="20"/>
  <c r="O109" i="20"/>
  <c r="N109" i="20"/>
  <c r="O108" i="20"/>
  <c r="N108" i="20"/>
  <c r="O107" i="20"/>
  <c r="N107" i="20"/>
  <c r="O106" i="20"/>
  <c r="N106" i="20"/>
  <c r="O105" i="20"/>
  <c r="N105" i="20"/>
  <c r="O104" i="20"/>
  <c r="N104" i="20"/>
  <c r="O103" i="20"/>
  <c r="N103" i="20"/>
  <c r="O97" i="20"/>
  <c r="N97" i="20"/>
  <c r="O96" i="20"/>
  <c r="N96" i="20"/>
  <c r="O95" i="20"/>
  <c r="N95" i="20"/>
  <c r="O94" i="20"/>
  <c r="N94" i="20"/>
  <c r="O93" i="20"/>
  <c r="N93" i="20"/>
  <c r="O92" i="20"/>
  <c r="N92" i="20"/>
  <c r="O91" i="20"/>
  <c r="N91" i="20"/>
  <c r="O90" i="20"/>
  <c r="N90" i="20"/>
  <c r="O89" i="20"/>
  <c r="N89" i="20"/>
  <c r="O88" i="20"/>
  <c r="N88" i="20"/>
  <c r="O87" i="20"/>
  <c r="N87" i="20"/>
  <c r="O86" i="20"/>
  <c r="N86" i="20"/>
  <c r="O85" i="20"/>
  <c r="N85" i="20"/>
  <c r="O84" i="20"/>
  <c r="N84" i="20"/>
  <c r="O83" i="20"/>
  <c r="N83" i="20"/>
  <c r="O82" i="20"/>
  <c r="N82" i="20"/>
  <c r="O81" i="20"/>
  <c r="N81" i="20"/>
  <c r="O80" i="20"/>
  <c r="N80" i="20"/>
  <c r="O79" i="20"/>
  <c r="N79" i="20"/>
  <c r="O55" i="20"/>
  <c r="P55" i="20" s="1"/>
  <c r="N55" i="20"/>
  <c r="O49" i="20"/>
  <c r="N49" i="20"/>
  <c r="O48" i="20"/>
  <c r="N48" i="20"/>
  <c r="O47" i="20"/>
  <c r="N47" i="20"/>
  <c r="O46" i="20"/>
  <c r="N46" i="20"/>
  <c r="O45" i="20"/>
  <c r="N45" i="20"/>
  <c r="O44" i="20"/>
  <c r="N44" i="20"/>
  <c r="O43" i="20"/>
  <c r="N43" i="20"/>
  <c r="O42" i="20"/>
  <c r="N42" i="20"/>
  <c r="O41" i="20"/>
  <c r="N41" i="20"/>
  <c r="O40" i="20"/>
  <c r="N40" i="20"/>
  <c r="O39" i="20"/>
  <c r="N39" i="20"/>
  <c r="O38" i="20"/>
  <c r="N38" i="20"/>
  <c r="O37" i="20"/>
  <c r="N37" i="20"/>
  <c r="O36" i="20"/>
  <c r="N36" i="20"/>
  <c r="O35" i="20"/>
  <c r="N35" i="20"/>
  <c r="O34" i="20"/>
  <c r="N34" i="20"/>
  <c r="O33" i="20"/>
  <c r="N33" i="20"/>
  <c r="O32" i="20"/>
  <c r="N32" i="20"/>
  <c r="O31" i="20"/>
  <c r="N31" i="20"/>
  <c r="O25" i="20"/>
  <c r="N25" i="20"/>
  <c r="O24" i="20"/>
  <c r="N24" i="20"/>
  <c r="O23" i="20"/>
  <c r="N23" i="20"/>
  <c r="O22" i="20"/>
  <c r="N22" i="20"/>
  <c r="O21" i="20"/>
  <c r="N21" i="20"/>
  <c r="O20" i="20"/>
  <c r="N20" i="20"/>
  <c r="O19" i="20"/>
  <c r="N19" i="20"/>
  <c r="O18" i="20"/>
  <c r="N18" i="20"/>
  <c r="O17" i="20"/>
  <c r="N17" i="20"/>
  <c r="O16" i="20"/>
  <c r="N16" i="20"/>
  <c r="O15" i="20"/>
  <c r="N15" i="20"/>
  <c r="O14" i="20"/>
  <c r="N14" i="20"/>
  <c r="O13" i="20"/>
  <c r="N13" i="20"/>
  <c r="O12" i="20"/>
  <c r="N12" i="20"/>
  <c r="O11" i="20"/>
  <c r="N11" i="20"/>
  <c r="O10" i="20"/>
  <c r="N10" i="20"/>
  <c r="O9" i="20"/>
  <c r="N9" i="20"/>
  <c r="O8" i="20"/>
  <c r="N8" i="20"/>
  <c r="O7" i="20"/>
  <c r="N7" i="20"/>
  <c r="G121" i="20"/>
  <c r="F121" i="20"/>
  <c r="G120" i="20"/>
  <c r="F120" i="20"/>
  <c r="G119" i="20"/>
  <c r="F119" i="20"/>
  <c r="G118" i="20"/>
  <c r="F118" i="20"/>
  <c r="G117" i="20"/>
  <c r="F117" i="20"/>
  <c r="G116" i="20"/>
  <c r="F116" i="20"/>
  <c r="G115" i="20"/>
  <c r="F115" i="20"/>
  <c r="G114" i="20"/>
  <c r="F114" i="20"/>
  <c r="G113" i="20"/>
  <c r="F113" i="20"/>
  <c r="G112" i="20"/>
  <c r="F112" i="20"/>
  <c r="G111" i="20"/>
  <c r="F111" i="20"/>
  <c r="G110" i="20"/>
  <c r="F110" i="20"/>
  <c r="G109" i="20"/>
  <c r="F109" i="20"/>
  <c r="G108" i="20"/>
  <c r="F108" i="20"/>
  <c r="G107" i="20"/>
  <c r="F107" i="20"/>
  <c r="G106" i="20"/>
  <c r="F106" i="20"/>
  <c r="G105" i="20"/>
  <c r="F105" i="20"/>
  <c r="G104" i="20"/>
  <c r="F104" i="20"/>
  <c r="G103" i="20"/>
  <c r="F103" i="20"/>
  <c r="G97" i="20"/>
  <c r="F97" i="20"/>
  <c r="G96" i="20"/>
  <c r="F96" i="20"/>
  <c r="G95" i="20"/>
  <c r="F95" i="20"/>
  <c r="G94" i="20"/>
  <c r="F94" i="20"/>
  <c r="G93" i="20"/>
  <c r="F93" i="20"/>
  <c r="G92" i="20"/>
  <c r="F92" i="20"/>
  <c r="G91" i="20"/>
  <c r="F91" i="20"/>
  <c r="G90" i="20"/>
  <c r="F90" i="20"/>
  <c r="G89" i="20"/>
  <c r="F89" i="20"/>
  <c r="G88" i="20"/>
  <c r="F88" i="20"/>
  <c r="G87" i="20"/>
  <c r="F87" i="20"/>
  <c r="G86" i="20"/>
  <c r="F86" i="20"/>
  <c r="G85" i="20"/>
  <c r="F85" i="20"/>
  <c r="G84" i="20"/>
  <c r="F84" i="20"/>
  <c r="G83" i="20"/>
  <c r="F83" i="20"/>
  <c r="G82" i="20"/>
  <c r="F82" i="20"/>
  <c r="G81" i="20"/>
  <c r="F81" i="20"/>
  <c r="G80" i="20"/>
  <c r="F80" i="20"/>
  <c r="G79" i="20"/>
  <c r="F79" i="20"/>
  <c r="G55" i="20"/>
  <c r="H55" i="20" s="1"/>
  <c r="F55" i="20"/>
  <c r="G49" i="20"/>
  <c r="F49" i="20"/>
  <c r="G48" i="20"/>
  <c r="F48" i="20"/>
  <c r="G47" i="20"/>
  <c r="F47" i="20"/>
  <c r="G46" i="20"/>
  <c r="F46" i="20"/>
  <c r="G45" i="20"/>
  <c r="F45" i="20"/>
  <c r="G44" i="20"/>
  <c r="F44" i="20"/>
  <c r="G43" i="20"/>
  <c r="F43" i="20"/>
  <c r="G42" i="20"/>
  <c r="F42" i="20"/>
  <c r="G41" i="20"/>
  <c r="F41" i="20"/>
  <c r="G40" i="20"/>
  <c r="F40" i="20"/>
  <c r="G39" i="20"/>
  <c r="F39" i="20"/>
  <c r="G38" i="20"/>
  <c r="F38" i="20"/>
  <c r="G37" i="20"/>
  <c r="F37" i="20"/>
  <c r="G36" i="20"/>
  <c r="F36" i="20"/>
  <c r="G35" i="20"/>
  <c r="F35" i="20"/>
  <c r="G34" i="20"/>
  <c r="F34" i="20"/>
  <c r="G33" i="20"/>
  <c r="F33" i="20"/>
  <c r="G32" i="20"/>
  <c r="F32" i="20"/>
  <c r="G31" i="20"/>
  <c r="F31" i="20"/>
  <c r="G25" i="20"/>
  <c r="F25" i="20"/>
  <c r="G24" i="20"/>
  <c r="F24" i="20"/>
  <c r="G23" i="20"/>
  <c r="F23" i="20"/>
  <c r="G22" i="20"/>
  <c r="F22" i="20"/>
  <c r="G21" i="20"/>
  <c r="F21" i="20"/>
  <c r="G20" i="20"/>
  <c r="F20" i="20"/>
  <c r="G19" i="20"/>
  <c r="F19" i="20"/>
  <c r="G18" i="20"/>
  <c r="F18" i="20"/>
  <c r="G17" i="20"/>
  <c r="F17" i="20"/>
  <c r="G16" i="20"/>
  <c r="F16" i="20"/>
  <c r="G15" i="20"/>
  <c r="F15" i="20"/>
  <c r="G14" i="20"/>
  <c r="F14" i="20"/>
  <c r="G13" i="20"/>
  <c r="F13" i="20"/>
  <c r="G12" i="20"/>
  <c r="F12" i="20"/>
  <c r="G11" i="20"/>
  <c r="F11" i="20"/>
  <c r="G10" i="20"/>
  <c r="F10" i="20"/>
  <c r="G9" i="20"/>
  <c r="F9" i="20"/>
  <c r="G8" i="20"/>
  <c r="F8" i="20"/>
  <c r="G7" i="20"/>
  <c r="F7" i="20"/>
  <c r="P103" i="16"/>
  <c r="O103" i="16" s="1"/>
  <c r="N103" i="16"/>
  <c r="H103" i="16"/>
  <c r="G103" i="16" s="1"/>
  <c r="F103" i="16"/>
  <c r="P102" i="16"/>
  <c r="O102" i="16" s="1"/>
  <c r="N102" i="16"/>
  <c r="H102" i="16"/>
  <c r="G102" i="16" s="1"/>
  <c r="F102" i="16"/>
  <c r="P101" i="16"/>
  <c r="O101" i="16" s="1"/>
  <c r="N101" i="16"/>
  <c r="H101" i="16"/>
  <c r="G101" i="16" s="1"/>
  <c r="F101" i="16"/>
  <c r="P100" i="16"/>
  <c r="O100" i="16" s="1"/>
  <c r="N100" i="16"/>
  <c r="H100" i="16"/>
  <c r="G100" i="16" s="1"/>
  <c r="F100" i="16"/>
  <c r="P99" i="16"/>
  <c r="O99" i="16" s="1"/>
  <c r="N99" i="16"/>
  <c r="H99" i="16"/>
  <c r="G99" i="16" s="1"/>
  <c r="F99" i="16"/>
  <c r="P98" i="16"/>
  <c r="O98" i="16" s="1"/>
  <c r="N98" i="16"/>
  <c r="H98" i="16"/>
  <c r="G98" i="16" s="1"/>
  <c r="F98" i="16"/>
  <c r="P97" i="16"/>
  <c r="O97" i="16" s="1"/>
  <c r="N97" i="16"/>
  <c r="H97" i="16"/>
  <c r="G97" i="16" s="1"/>
  <c r="F97" i="16"/>
  <c r="P96" i="16"/>
  <c r="O96" i="16" s="1"/>
  <c r="N96" i="16"/>
  <c r="H96" i="16"/>
  <c r="G96" i="16" s="1"/>
  <c r="F96" i="16"/>
  <c r="P95" i="16"/>
  <c r="O95" i="16" s="1"/>
  <c r="N95" i="16"/>
  <c r="H95" i="16"/>
  <c r="G95" i="16" s="1"/>
  <c r="F95" i="16"/>
  <c r="P94" i="16"/>
  <c r="O94" i="16" s="1"/>
  <c r="N94" i="16"/>
  <c r="H94" i="16"/>
  <c r="G94" i="16" s="1"/>
  <c r="F94" i="16"/>
  <c r="P93" i="16"/>
  <c r="O93" i="16" s="1"/>
  <c r="N93" i="16"/>
  <c r="H93" i="16"/>
  <c r="G93" i="16" s="1"/>
  <c r="F93" i="16"/>
  <c r="P92" i="16"/>
  <c r="O92" i="16" s="1"/>
  <c r="N92" i="16"/>
  <c r="H92" i="16"/>
  <c r="G92" i="16" s="1"/>
  <c r="F92" i="16"/>
  <c r="P91" i="16"/>
  <c r="O91" i="16" s="1"/>
  <c r="N91" i="16"/>
  <c r="H91" i="16"/>
  <c r="G91" i="16" s="1"/>
  <c r="F91" i="16"/>
  <c r="P90" i="16"/>
  <c r="O90" i="16" s="1"/>
  <c r="N90" i="16"/>
  <c r="H90" i="16"/>
  <c r="G90" i="16" s="1"/>
  <c r="F90" i="16"/>
  <c r="P89" i="16"/>
  <c r="O89" i="16" s="1"/>
  <c r="N89" i="16"/>
  <c r="H89" i="16"/>
  <c r="G89" i="16" s="1"/>
  <c r="F89" i="16"/>
  <c r="P88" i="16"/>
  <c r="O88" i="16" s="1"/>
  <c r="N88" i="16"/>
  <c r="H88" i="16"/>
  <c r="G88" i="16" s="1"/>
  <c r="F88" i="16"/>
  <c r="P87" i="16"/>
  <c r="O87" i="16" s="1"/>
  <c r="N87" i="16"/>
  <c r="H87" i="16"/>
  <c r="G87" i="16" s="1"/>
  <c r="F87" i="16"/>
  <c r="P86" i="16"/>
  <c r="O86" i="16" s="1"/>
  <c r="N86" i="16"/>
  <c r="H86" i="16"/>
  <c r="G86" i="16" s="1"/>
  <c r="F86" i="16"/>
  <c r="P85" i="16"/>
  <c r="O85" i="16" s="1"/>
  <c r="N85" i="16"/>
  <c r="H85" i="16"/>
  <c r="G85" i="16" s="1"/>
  <c r="F85" i="16"/>
  <c r="P84" i="16"/>
  <c r="O84" i="16" s="1"/>
  <c r="N84" i="16"/>
  <c r="H84" i="16"/>
  <c r="G84" i="16" s="1"/>
  <c r="F84" i="16"/>
  <c r="P83" i="16"/>
  <c r="O83" i="16" s="1"/>
  <c r="N83" i="16"/>
  <c r="H83" i="16"/>
  <c r="G83" i="16" s="1"/>
  <c r="F83" i="16"/>
  <c r="P82" i="16"/>
  <c r="O82" i="16" s="1"/>
  <c r="N82" i="16"/>
  <c r="H82" i="16"/>
  <c r="G82" i="16" s="1"/>
  <c r="F82" i="16"/>
  <c r="P81" i="16"/>
  <c r="O81" i="16" s="1"/>
  <c r="N81" i="16"/>
  <c r="H81" i="16"/>
  <c r="G81" i="16" s="1"/>
  <c r="F81" i="16"/>
  <c r="P80" i="16"/>
  <c r="O80" i="16" s="1"/>
  <c r="N80" i="16"/>
  <c r="H80" i="16"/>
  <c r="G80" i="16" s="1"/>
  <c r="F80" i="16"/>
  <c r="P79" i="16"/>
  <c r="O79" i="16" s="1"/>
  <c r="N79" i="16"/>
  <c r="H79" i="16"/>
  <c r="G79" i="16" s="1"/>
  <c r="F79" i="16"/>
  <c r="P78" i="16"/>
  <c r="O78" i="16" s="1"/>
  <c r="N78" i="16"/>
  <c r="H78" i="16"/>
  <c r="G78" i="16" s="1"/>
  <c r="F78" i="16"/>
  <c r="P77" i="16"/>
  <c r="O77" i="16" s="1"/>
  <c r="N77" i="16"/>
  <c r="H77" i="16"/>
  <c r="G77" i="16" s="1"/>
  <c r="F77" i="16"/>
  <c r="P76" i="16"/>
  <c r="O76" i="16" s="1"/>
  <c r="N76" i="16"/>
  <c r="H76" i="16"/>
  <c r="G76" i="16" s="1"/>
  <c r="F76" i="16"/>
  <c r="P75" i="16"/>
  <c r="O75" i="16" s="1"/>
  <c r="N75" i="16"/>
  <c r="H75" i="16"/>
  <c r="G75" i="16" s="1"/>
  <c r="F75" i="16"/>
  <c r="P74" i="16"/>
  <c r="O74" i="16" s="1"/>
  <c r="N74" i="16"/>
  <c r="H74" i="16"/>
  <c r="G74" i="16" s="1"/>
  <c r="F74" i="16"/>
  <c r="P73" i="16"/>
  <c r="O73" i="16" s="1"/>
  <c r="N73" i="16"/>
  <c r="H73" i="16"/>
  <c r="G73" i="16" s="1"/>
  <c r="F73" i="16"/>
  <c r="P72" i="16"/>
  <c r="O72" i="16" s="1"/>
  <c r="N72" i="16"/>
  <c r="H72" i="16"/>
  <c r="G72" i="16" s="1"/>
  <c r="F72" i="16"/>
  <c r="P71" i="16"/>
  <c r="O71" i="16" s="1"/>
  <c r="N71" i="16"/>
  <c r="H71" i="16"/>
  <c r="G71" i="16" s="1"/>
  <c r="F71" i="16"/>
  <c r="P70" i="16"/>
  <c r="O70" i="16" s="1"/>
  <c r="N70" i="16"/>
  <c r="H70" i="16"/>
  <c r="G70" i="16" s="1"/>
  <c r="F70" i="16"/>
  <c r="P69" i="16"/>
  <c r="O69" i="16" s="1"/>
  <c r="N69" i="16"/>
  <c r="H69" i="16"/>
  <c r="G69" i="16" s="1"/>
  <c r="F69" i="16"/>
  <c r="P68" i="16"/>
  <c r="O68" i="16" s="1"/>
  <c r="N68" i="16"/>
  <c r="H68" i="16"/>
  <c r="G68" i="16" s="1"/>
  <c r="F68" i="16"/>
  <c r="P67" i="16"/>
  <c r="O67" i="16" s="1"/>
  <c r="N67" i="16"/>
  <c r="H67" i="16"/>
  <c r="G67" i="16" s="1"/>
  <c r="F67" i="16"/>
  <c r="P66" i="16"/>
  <c r="O66" i="16" s="1"/>
  <c r="N66" i="16"/>
  <c r="H66" i="16"/>
  <c r="G66" i="16" s="1"/>
  <c r="F66" i="16"/>
  <c r="P65" i="16"/>
  <c r="O65" i="16" s="1"/>
  <c r="N65" i="16"/>
  <c r="H65" i="16"/>
  <c r="G65" i="16" s="1"/>
  <c r="F65" i="16"/>
  <c r="P64" i="16"/>
  <c r="O64" i="16" s="1"/>
  <c r="N64" i="16"/>
  <c r="H64" i="16"/>
  <c r="G64" i="16" s="1"/>
  <c r="F64" i="16"/>
  <c r="P63" i="16"/>
  <c r="O63" i="16" s="1"/>
  <c r="N63" i="16"/>
  <c r="H63" i="16"/>
  <c r="G63" i="16" s="1"/>
  <c r="F63" i="16"/>
  <c r="P62" i="16"/>
  <c r="O62" i="16" s="1"/>
  <c r="N62" i="16"/>
  <c r="H62" i="16"/>
  <c r="G62" i="16" s="1"/>
  <c r="F62" i="16"/>
  <c r="P61" i="16"/>
  <c r="O61" i="16" s="1"/>
  <c r="N61" i="16"/>
  <c r="H61" i="16"/>
  <c r="G61" i="16" s="1"/>
  <c r="F61" i="16"/>
  <c r="P60" i="16"/>
  <c r="O60" i="16" s="1"/>
  <c r="N60" i="16"/>
  <c r="H60" i="16"/>
  <c r="G60" i="16" s="1"/>
  <c r="F60" i="16"/>
  <c r="P59" i="16"/>
  <c r="O59" i="16" s="1"/>
  <c r="N59" i="16"/>
  <c r="H59" i="16"/>
  <c r="G59" i="16" s="1"/>
  <c r="F59" i="16"/>
  <c r="P58" i="16"/>
  <c r="O58" i="16" s="1"/>
  <c r="N58" i="16"/>
  <c r="H58" i="16"/>
  <c r="G58" i="16" s="1"/>
  <c r="F58" i="16"/>
  <c r="P57" i="16"/>
  <c r="O57" i="16" s="1"/>
  <c r="N57" i="16"/>
  <c r="H57" i="16"/>
  <c r="G57" i="16" s="1"/>
  <c r="F57" i="16"/>
  <c r="P56" i="16"/>
  <c r="O56" i="16" s="1"/>
  <c r="N56" i="16"/>
  <c r="H56" i="16"/>
  <c r="G56" i="16" s="1"/>
  <c r="F56" i="16"/>
  <c r="P55" i="16"/>
  <c r="O55" i="16" s="1"/>
  <c r="N55" i="16"/>
  <c r="H55" i="16"/>
  <c r="G55" i="16" s="1"/>
  <c r="F55" i="16"/>
  <c r="P54" i="16"/>
  <c r="O54" i="16" s="1"/>
  <c r="N54" i="16"/>
  <c r="H54" i="16"/>
  <c r="G54" i="16" s="1"/>
  <c r="F54" i="16"/>
  <c r="P53" i="16"/>
  <c r="O53" i="16" s="1"/>
  <c r="N53" i="16"/>
  <c r="H53" i="16"/>
  <c r="G53" i="16" s="1"/>
  <c r="F53" i="16"/>
  <c r="P52" i="16"/>
  <c r="O52" i="16" s="1"/>
  <c r="N52" i="16"/>
  <c r="H52" i="16"/>
  <c r="G52" i="16" s="1"/>
  <c r="F52" i="16"/>
  <c r="P51" i="16"/>
  <c r="O51" i="16" s="1"/>
  <c r="N51" i="16"/>
  <c r="H51" i="16"/>
  <c r="G51" i="16" s="1"/>
  <c r="F51" i="16"/>
  <c r="P50" i="16"/>
  <c r="O50" i="16" s="1"/>
  <c r="N50" i="16"/>
  <c r="H50" i="16"/>
  <c r="G50" i="16" s="1"/>
  <c r="F50" i="16"/>
  <c r="P49" i="16"/>
  <c r="O49" i="16" s="1"/>
  <c r="N49" i="16"/>
  <c r="H49" i="16"/>
  <c r="G49" i="16" s="1"/>
  <c r="F49" i="16"/>
  <c r="P48" i="16"/>
  <c r="O48" i="16" s="1"/>
  <c r="N48" i="16"/>
  <c r="H48" i="16"/>
  <c r="G48" i="16" s="1"/>
  <c r="F48" i="16"/>
  <c r="P47" i="16"/>
  <c r="O47" i="16" s="1"/>
  <c r="N47" i="16"/>
  <c r="H47" i="16"/>
  <c r="G47" i="16" s="1"/>
  <c r="F47" i="16"/>
  <c r="P46" i="16"/>
  <c r="O46" i="16" s="1"/>
  <c r="N46" i="16"/>
  <c r="H46" i="16"/>
  <c r="G46" i="16" s="1"/>
  <c r="F46" i="16"/>
  <c r="P45" i="16"/>
  <c r="O45" i="16" s="1"/>
  <c r="N45" i="16"/>
  <c r="H45" i="16"/>
  <c r="G45" i="16" s="1"/>
  <c r="F45" i="16"/>
  <c r="P44" i="16"/>
  <c r="O44" i="16" s="1"/>
  <c r="N44" i="16"/>
  <c r="H44" i="16"/>
  <c r="G44" i="16" s="1"/>
  <c r="F44" i="16"/>
  <c r="P43" i="16"/>
  <c r="O43" i="16" s="1"/>
  <c r="N43" i="16"/>
  <c r="H43" i="16"/>
  <c r="G43" i="16" s="1"/>
  <c r="F43" i="16"/>
  <c r="P42" i="16"/>
  <c r="O42" i="16" s="1"/>
  <c r="N42" i="16"/>
  <c r="H42" i="16"/>
  <c r="G42" i="16" s="1"/>
  <c r="F42" i="16"/>
  <c r="P41" i="16"/>
  <c r="O41" i="16" s="1"/>
  <c r="N41" i="16"/>
  <c r="H41" i="16"/>
  <c r="G41" i="16" s="1"/>
  <c r="F41" i="16"/>
  <c r="P40" i="16"/>
  <c r="O40" i="16" s="1"/>
  <c r="N40" i="16"/>
  <c r="H40" i="16"/>
  <c r="G40" i="16" s="1"/>
  <c r="F40" i="16"/>
  <c r="P39" i="16"/>
  <c r="O39" i="16" s="1"/>
  <c r="N39" i="16"/>
  <c r="H39" i="16"/>
  <c r="G39" i="16" s="1"/>
  <c r="F39" i="16"/>
  <c r="P38" i="16"/>
  <c r="O38" i="16" s="1"/>
  <c r="N38" i="16"/>
  <c r="H38" i="16"/>
  <c r="G38" i="16" s="1"/>
  <c r="F38" i="16"/>
  <c r="P37" i="16"/>
  <c r="O37" i="16" s="1"/>
  <c r="N37" i="16"/>
  <c r="H37" i="16"/>
  <c r="G37" i="16" s="1"/>
  <c r="F37" i="16"/>
  <c r="P36" i="16"/>
  <c r="O36" i="16" s="1"/>
  <c r="N36" i="16"/>
  <c r="H36" i="16"/>
  <c r="G36" i="16" s="1"/>
  <c r="F36" i="16"/>
  <c r="P35" i="16"/>
  <c r="O35" i="16" s="1"/>
  <c r="N35" i="16"/>
  <c r="H35" i="16"/>
  <c r="G35" i="16" s="1"/>
  <c r="F35" i="16"/>
  <c r="P34" i="16"/>
  <c r="O34" i="16" s="1"/>
  <c r="N34" i="16"/>
  <c r="H34" i="16"/>
  <c r="G34" i="16" s="1"/>
  <c r="F34" i="16"/>
  <c r="P33" i="16"/>
  <c r="O33" i="16" s="1"/>
  <c r="N33" i="16"/>
  <c r="H33" i="16"/>
  <c r="G33" i="16" s="1"/>
  <c r="F33" i="16"/>
  <c r="P32" i="16"/>
  <c r="O32" i="16" s="1"/>
  <c r="N32" i="16"/>
  <c r="H32" i="16"/>
  <c r="G32" i="16" s="1"/>
  <c r="F32" i="16"/>
  <c r="P31" i="16"/>
  <c r="O31" i="16" s="1"/>
  <c r="N31" i="16"/>
  <c r="H31" i="16"/>
  <c r="G31" i="16" s="1"/>
  <c r="F31" i="16"/>
  <c r="P30" i="16"/>
  <c r="O30" i="16" s="1"/>
  <c r="N30" i="16"/>
  <c r="H30" i="16"/>
  <c r="G30" i="16" s="1"/>
  <c r="F30" i="16"/>
  <c r="P29" i="16"/>
  <c r="O29" i="16" s="1"/>
  <c r="N29" i="16"/>
  <c r="H29" i="16"/>
  <c r="G29" i="16" s="1"/>
  <c r="F29" i="16"/>
  <c r="P28" i="16"/>
  <c r="O28" i="16" s="1"/>
  <c r="N28" i="16"/>
  <c r="H28" i="16"/>
  <c r="G28" i="16" s="1"/>
  <c r="F28" i="16"/>
  <c r="P27" i="16"/>
  <c r="O27" i="16" s="1"/>
  <c r="N27" i="16"/>
  <c r="H27" i="16"/>
  <c r="G27" i="16" s="1"/>
  <c r="F27" i="16"/>
  <c r="P26" i="16"/>
  <c r="O26" i="16" s="1"/>
  <c r="N26" i="16"/>
  <c r="H26" i="16"/>
  <c r="G26" i="16" s="1"/>
  <c r="F26" i="16"/>
  <c r="P25" i="16"/>
  <c r="O25" i="16" s="1"/>
  <c r="N25" i="16"/>
  <c r="H25" i="16"/>
  <c r="G25" i="16" s="1"/>
  <c r="F25" i="16"/>
  <c r="P24" i="16"/>
  <c r="O24" i="16" s="1"/>
  <c r="N24" i="16"/>
  <c r="H24" i="16"/>
  <c r="G24" i="16" s="1"/>
  <c r="F24" i="16"/>
  <c r="P23" i="16"/>
  <c r="O23" i="16" s="1"/>
  <c r="N23" i="16"/>
  <c r="H23" i="16"/>
  <c r="G23" i="16" s="1"/>
  <c r="F23" i="16"/>
  <c r="P22" i="16"/>
  <c r="O22" i="16" s="1"/>
  <c r="N22" i="16"/>
  <c r="H22" i="16"/>
  <c r="G22" i="16" s="1"/>
  <c r="F22" i="16"/>
  <c r="P21" i="16"/>
  <c r="O21" i="16" s="1"/>
  <c r="N21" i="16"/>
  <c r="H21" i="16"/>
  <c r="G21" i="16" s="1"/>
  <c r="F21" i="16"/>
  <c r="P20" i="16"/>
  <c r="O20" i="16" s="1"/>
  <c r="N20" i="16"/>
  <c r="H20" i="16"/>
  <c r="G20" i="16" s="1"/>
  <c r="F20" i="16"/>
  <c r="P19" i="16"/>
  <c r="O19" i="16" s="1"/>
  <c r="N19" i="16"/>
  <c r="H19" i="16"/>
  <c r="G19" i="16" s="1"/>
  <c r="F19" i="16"/>
  <c r="P18" i="16"/>
  <c r="O18" i="16" s="1"/>
  <c r="N18" i="16"/>
  <c r="H18" i="16"/>
  <c r="G18" i="16" s="1"/>
  <c r="F18" i="16"/>
  <c r="P17" i="16"/>
  <c r="O17" i="16" s="1"/>
  <c r="N17" i="16"/>
  <c r="H17" i="16"/>
  <c r="G17" i="16" s="1"/>
  <c r="F17" i="16"/>
  <c r="P16" i="16"/>
  <c r="O16" i="16" s="1"/>
  <c r="N16" i="16"/>
  <c r="H16" i="16"/>
  <c r="G16" i="16" s="1"/>
  <c r="F16" i="16"/>
  <c r="P15" i="16"/>
  <c r="O15" i="16" s="1"/>
  <c r="N15" i="16"/>
  <c r="H15" i="16"/>
  <c r="G15" i="16" s="1"/>
  <c r="F15" i="16"/>
  <c r="P14" i="16"/>
  <c r="O14" i="16" s="1"/>
  <c r="N14" i="16"/>
  <c r="H14" i="16"/>
  <c r="G14" i="16" s="1"/>
  <c r="F14" i="16"/>
  <c r="P13" i="16"/>
  <c r="O13" i="16" s="1"/>
  <c r="N13" i="16"/>
  <c r="H13" i="16"/>
  <c r="G13" i="16" s="1"/>
  <c r="F13" i="16"/>
  <c r="P12" i="16"/>
  <c r="O12" i="16" s="1"/>
  <c r="N12" i="16"/>
  <c r="H12" i="16"/>
  <c r="G12" i="16" s="1"/>
  <c r="F12" i="16"/>
  <c r="P11" i="16"/>
  <c r="O11" i="16" s="1"/>
  <c r="N11" i="16"/>
  <c r="H11" i="16"/>
  <c r="G11" i="16" s="1"/>
  <c r="F11" i="16"/>
  <c r="P10" i="16"/>
  <c r="O10" i="16" s="1"/>
  <c r="N10" i="16"/>
  <c r="H10" i="16"/>
  <c r="G10" i="16" s="1"/>
  <c r="F10" i="16"/>
  <c r="P9" i="16"/>
  <c r="O9" i="16" s="1"/>
  <c r="N9" i="16"/>
  <c r="H9" i="16"/>
  <c r="G9" i="16" s="1"/>
  <c r="F9" i="16"/>
  <c r="P8" i="16"/>
  <c r="O8" i="16" s="1"/>
  <c r="N8" i="16"/>
  <c r="H8" i="16"/>
  <c r="G8" i="16" s="1"/>
  <c r="F8" i="16"/>
  <c r="P7" i="16"/>
  <c r="O7" i="16" s="1"/>
  <c r="N7" i="16"/>
  <c r="H7" i="16"/>
  <c r="G7" i="16" s="1"/>
  <c r="F7" i="16"/>
  <c r="P6" i="16"/>
  <c r="O6" i="16" s="1"/>
  <c r="N6" i="16"/>
  <c r="H6" i="16"/>
  <c r="G6" i="16" s="1"/>
  <c r="F6" i="16"/>
  <c r="P5" i="16"/>
  <c r="O5" i="16" s="1"/>
  <c r="N5" i="16"/>
  <c r="H5" i="16"/>
  <c r="G5" i="16" s="1"/>
  <c r="F5" i="16"/>
  <c r="P103" i="15"/>
  <c r="O103" i="15" s="1"/>
  <c r="N103" i="15"/>
  <c r="P102" i="15"/>
  <c r="O102" i="15" s="1"/>
  <c r="N102" i="15"/>
  <c r="P101" i="15"/>
  <c r="O101" i="15" s="1"/>
  <c r="N101" i="15"/>
  <c r="P100" i="15"/>
  <c r="O100" i="15" s="1"/>
  <c r="N100" i="15"/>
  <c r="P99" i="15"/>
  <c r="O99" i="15" s="1"/>
  <c r="N99" i="15"/>
  <c r="P98" i="15"/>
  <c r="O98" i="15" s="1"/>
  <c r="N98" i="15"/>
  <c r="P97" i="15"/>
  <c r="O97" i="15" s="1"/>
  <c r="N97" i="15"/>
  <c r="P96" i="15"/>
  <c r="O96" i="15" s="1"/>
  <c r="N96" i="15"/>
  <c r="P95" i="15"/>
  <c r="O95" i="15" s="1"/>
  <c r="N95" i="15"/>
  <c r="P94" i="15"/>
  <c r="O94" i="15" s="1"/>
  <c r="N94" i="15"/>
  <c r="P93" i="15"/>
  <c r="O93" i="15" s="1"/>
  <c r="N93" i="15"/>
  <c r="P92" i="15"/>
  <c r="O92" i="15" s="1"/>
  <c r="N92" i="15"/>
  <c r="P91" i="15"/>
  <c r="O91" i="15" s="1"/>
  <c r="N91" i="15"/>
  <c r="P90" i="15"/>
  <c r="O90" i="15" s="1"/>
  <c r="N90" i="15"/>
  <c r="P89" i="15"/>
  <c r="O89" i="15" s="1"/>
  <c r="N89" i="15"/>
  <c r="P88" i="15"/>
  <c r="O88" i="15" s="1"/>
  <c r="N88" i="15"/>
  <c r="P87" i="15"/>
  <c r="O87" i="15" s="1"/>
  <c r="N87" i="15"/>
  <c r="P86" i="15"/>
  <c r="O86" i="15" s="1"/>
  <c r="N86" i="15"/>
  <c r="P85" i="15"/>
  <c r="O85" i="15" s="1"/>
  <c r="N85" i="15"/>
  <c r="P84" i="15"/>
  <c r="O84" i="15" s="1"/>
  <c r="N84" i="15"/>
  <c r="P83" i="15"/>
  <c r="O83" i="15" s="1"/>
  <c r="N83" i="15"/>
  <c r="P82" i="15"/>
  <c r="O82" i="15" s="1"/>
  <c r="N82" i="15"/>
  <c r="P81" i="15"/>
  <c r="O81" i="15" s="1"/>
  <c r="N81" i="15"/>
  <c r="P80" i="15"/>
  <c r="O80" i="15" s="1"/>
  <c r="N80" i="15"/>
  <c r="P79" i="15"/>
  <c r="O79" i="15" s="1"/>
  <c r="N79" i="15"/>
  <c r="P78" i="15"/>
  <c r="O78" i="15" s="1"/>
  <c r="N78" i="15"/>
  <c r="P77" i="15"/>
  <c r="O77" i="15" s="1"/>
  <c r="N77" i="15"/>
  <c r="P76" i="15"/>
  <c r="O76" i="15" s="1"/>
  <c r="N76" i="15"/>
  <c r="P75" i="15"/>
  <c r="O75" i="15" s="1"/>
  <c r="N75" i="15"/>
  <c r="P74" i="15"/>
  <c r="O74" i="15" s="1"/>
  <c r="N74" i="15"/>
  <c r="P73" i="15"/>
  <c r="O73" i="15" s="1"/>
  <c r="N73" i="15"/>
  <c r="P72" i="15"/>
  <c r="O72" i="15" s="1"/>
  <c r="N72" i="15"/>
  <c r="P71" i="15"/>
  <c r="O71" i="15" s="1"/>
  <c r="N71" i="15"/>
  <c r="P70" i="15"/>
  <c r="O70" i="15" s="1"/>
  <c r="N70" i="15"/>
  <c r="P69" i="15"/>
  <c r="O69" i="15" s="1"/>
  <c r="N69" i="15"/>
  <c r="P68" i="15"/>
  <c r="O68" i="15" s="1"/>
  <c r="N68" i="15"/>
  <c r="P67" i="15"/>
  <c r="O67" i="15" s="1"/>
  <c r="N67" i="15"/>
  <c r="P66" i="15"/>
  <c r="O66" i="15" s="1"/>
  <c r="N66" i="15"/>
  <c r="P65" i="15"/>
  <c r="O65" i="15" s="1"/>
  <c r="N65" i="15"/>
  <c r="P64" i="15"/>
  <c r="O64" i="15" s="1"/>
  <c r="N64" i="15"/>
  <c r="P63" i="15"/>
  <c r="O63" i="15" s="1"/>
  <c r="N63" i="15"/>
  <c r="P62" i="15"/>
  <c r="O62" i="15" s="1"/>
  <c r="N62" i="15"/>
  <c r="P61" i="15"/>
  <c r="O61" i="15" s="1"/>
  <c r="N61" i="15"/>
  <c r="P60" i="15"/>
  <c r="O60" i="15" s="1"/>
  <c r="N60" i="15"/>
  <c r="P59" i="15"/>
  <c r="O59" i="15" s="1"/>
  <c r="N59" i="15"/>
  <c r="P58" i="15"/>
  <c r="O58" i="15" s="1"/>
  <c r="N58" i="15"/>
  <c r="P57" i="15"/>
  <c r="O57" i="15" s="1"/>
  <c r="N57" i="15"/>
  <c r="P56" i="15"/>
  <c r="O56" i="15" s="1"/>
  <c r="N56" i="15"/>
  <c r="P55" i="15"/>
  <c r="O55" i="15" s="1"/>
  <c r="N55" i="15"/>
  <c r="P54" i="15"/>
  <c r="O54" i="15" s="1"/>
  <c r="N54" i="15"/>
  <c r="P53" i="15"/>
  <c r="O53" i="15" s="1"/>
  <c r="N53" i="15"/>
  <c r="P52" i="15"/>
  <c r="O52" i="15" s="1"/>
  <c r="N52" i="15"/>
  <c r="P51" i="15"/>
  <c r="O51" i="15" s="1"/>
  <c r="N51" i="15"/>
  <c r="P50" i="15"/>
  <c r="O50" i="15" s="1"/>
  <c r="N50" i="15"/>
  <c r="P49" i="15"/>
  <c r="O49" i="15" s="1"/>
  <c r="N49" i="15"/>
  <c r="P48" i="15"/>
  <c r="O48" i="15" s="1"/>
  <c r="N48" i="15"/>
  <c r="P47" i="15"/>
  <c r="O47" i="15" s="1"/>
  <c r="N47" i="15"/>
  <c r="P46" i="15"/>
  <c r="O46" i="15" s="1"/>
  <c r="N46" i="15"/>
  <c r="P45" i="15"/>
  <c r="O45" i="15" s="1"/>
  <c r="N45" i="15"/>
  <c r="P44" i="15"/>
  <c r="O44" i="15" s="1"/>
  <c r="N44" i="15"/>
  <c r="P43" i="15"/>
  <c r="O43" i="15" s="1"/>
  <c r="N43" i="15"/>
  <c r="P42" i="15"/>
  <c r="O42" i="15" s="1"/>
  <c r="N42" i="15"/>
  <c r="P41" i="15"/>
  <c r="O41" i="15" s="1"/>
  <c r="N41" i="15"/>
  <c r="P40" i="15"/>
  <c r="O40" i="15" s="1"/>
  <c r="N40" i="15"/>
  <c r="P39" i="15"/>
  <c r="O39" i="15" s="1"/>
  <c r="N39" i="15"/>
  <c r="P38" i="15"/>
  <c r="O38" i="15" s="1"/>
  <c r="N38" i="15"/>
  <c r="P37" i="15"/>
  <c r="O37" i="15" s="1"/>
  <c r="N37" i="15"/>
  <c r="P36" i="15"/>
  <c r="O36" i="15" s="1"/>
  <c r="N36" i="15"/>
  <c r="P35" i="15"/>
  <c r="O35" i="15" s="1"/>
  <c r="N35" i="15"/>
  <c r="P34" i="15"/>
  <c r="O34" i="15" s="1"/>
  <c r="N34" i="15"/>
  <c r="P33" i="15"/>
  <c r="O33" i="15" s="1"/>
  <c r="N33" i="15"/>
  <c r="P32" i="15"/>
  <c r="O32" i="15" s="1"/>
  <c r="N32" i="15"/>
  <c r="P31" i="15"/>
  <c r="O31" i="15" s="1"/>
  <c r="N31" i="15"/>
  <c r="P30" i="15"/>
  <c r="O30" i="15" s="1"/>
  <c r="N30" i="15"/>
  <c r="P29" i="15"/>
  <c r="O29" i="15" s="1"/>
  <c r="N29" i="15"/>
  <c r="P28" i="15"/>
  <c r="O28" i="15" s="1"/>
  <c r="N28" i="15"/>
  <c r="P27" i="15"/>
  <c r="O27" i="15" s="1"/>
  <c r="N27" i="15"/>
  <c r="P26" i="15"/>
  <c r="O26" i="15" s="1"/>
  <c r="N26" i="15"/>
  <c r="P25" i="15"/>
  <c r="O25" i="15" s="1"/>
  <c r="N25" i="15"/>
  <c r="P24" i="15"/>
  <c r="O24" i="15" s="1"/>
  <c r="N24" i="15"/>
  <c r="P23" i="15"/>
  <c r="O23" i="15" s="1"/>
  <c r="N23" i="15"/>
  <c r="P22" i="15"/>
  <c r="O22" i="15" s="1"/>
  <c r="N22" i="15"/>
  <c r="P21" i="15"/>
  <c r="O21" i="15" s="1"/>
  <c r="N21" i="15"/>
  <c r="P20" i="15"/>
  <c r="O20" i="15" s="1"/>
  <c r="N20" i="15"/>
  <c r="P19" i="15"/>
  <c r="O19" i="15" s="1"/>
  <c r="N19" i="15"/>
  <c r="P18" i="15"/>
  <c r="O18" i="15" s="1"/>
  <c r="N18" i="15"/>
  <c r="P17" i="15"/>
  <c r="O17" i="15" s="1"/>
  <c r="N17" i="15"/>
  <c r="P16" i="15"/>
  <c r="O16" i="15" s="1"/>
  <c r="N16" i="15"/>
  <c r="P15" i="15"/>
  <c r="O15" i="15" s="1"/>
  <c r="N15" i="15"/>
  <c r="P14" i="15"/>
  <c r="O14" i="15" s="1"/>
  <c r="N14" i="15"/>
  <c r="P13" i="15"/>
  <c r="O13" i="15" s="1"/>
  <c r="N13" i="15"/>
  <c r="P12" i="15"/>
  <c r="O12" i="15" s="1"/>
  <c r="N12" i="15"/>
  <c r="P11" i="15"/>
  <c r="O11" i="15" s="1"/>
  <c r="N11" i="15"/>
  <c r="P10" i="15"/>
  <c r="O10" i="15" s="1"/>
  <c r="N10" i="15"/>
  <c r="P9" i="15"/>
  <c r="O9" i="15" s="1"/>
  <c r="N9" i="15"/>
  <c r="P8" i="15"/>
  <c r="O8" i="15" s="1"/>
  <c r="N8" i="15"/>
  <c r="P7" i="15"/>
  <c r="O7" i="15" s="1"/>
  <c r="N7" i="15"/>
  <c r="P6" i="15"/>
  <c r="O6" i="15" s="1"/>
  <c r="N6" i="15"/>
  <c r="P5" i="15"/>
  <c r="O5" i="15" s="1"/>
  <c r="N5" i="15"/>
  <c r="H103" i="15"/>
  <c r="G103" i="15" s="1"/>
  <c r="F103" i="15"/>
  <c r="H102" i="15"/>
  <c r="G102" i="15" s="1"/>
  <c r="F102" i="15"/>
  <c r="H101" i="15"/>
  <c r="G101" i="15" s="1"/>
  <c r="F101" i="15"/>
  <c r="H100" i="15"/>
  <c r="G100" i="15" s="1"/>
  <c r="F100" i="15"/>
  <c r="H99" i="15"/>
  <c r="G99" i="15" s="1"/>
  <c r="F99" i="15"/>
  <c r="H98" i="15"/>
  <c r="G98" i="15" s="1"/>
  <c r="F98" i="15"/>
  <c r="H97" i="15"/>
  <c r="G97" i="15" s="1"/>
  <c r="F97" i="15"/>
  <c r="H96" i="15"/>
  <c r="G96" i="15" s="1"/>
  <c r="F96" i="15"/>
  <c r="H95" i="15"/>
  <c r="G95" i="15" s="1"/>
  <c r="F95" i="15"/>
  <c r="H94" i="15"/>
  <c r="G94" i="15" s="1"/>
  <c r="F94" i="15"/>
  <c r="H93" i="15"/>
  <c r="G93" i="15" s="1"/>
  <c r="F93" i="15"/>
  <c r="H92" i="15"/>
  <c r="G92" i="15" s="1"/>
  <c r="F92" i="15"/>
  <c r="H91" i="15"/>
  <c r="G91" i="15" s="1"/>
  <c r="F91" i="15"/>
  <c r="H90" i="15"/>
  <c r="G90" i="15" s="1"/>
  <c r="F90" i="15"/>
  <c r="H89" i="15"/>
  <c r="G89" i="15" s="1"/>
  <c r="F89" i="15"/>
  <c r="H88" i="15"/>
  <c r="G88" i="15" s="1"/>
  <c r="F88" i="15"/>
  <c r="H87" i="15"/>
  <c r="G87" i="15" s="1"/>
  <c r="F87" i="15"/>
  <c r="H86" i="15"/>
  <c r="G86" i="15" s="1"/>
  <c r="F86" i="15"/>
  <c r="H85" i="15"/>
  <c r="G85" i="15" s="1"/>
  <c r="F85" i="15"/>
  <c r="H84" i="15"/>
  <c r="G84" i="15" s="1"/>
  <c r="F84" i="15"/>
  <c r="H83" i="15"/>
  <c r="G83" i="15" s="1"/>
  <c r="F83" i="15"/>
  <c r="H82" i="15"/>
  <c r="G82" i="15" s="1"/>
  <c r="F82" i="15"/>
  <c r="H81" i="15"/>
  <c r="G81" i="15" s="1"/>
  <c r="F81" i="15"/>
  <c r="H80" i="15"/>
  <c r="G80" i="15" s="1"/>
  <c r="F80" i="15"/>
  <c r="H79" i="15"/>
  <c r="G79" i="15" s="1"/>
  <c r="F79" i="15"/>
  <c r="H78" i="15"/>
  <c r="G78" i="15" s="1"/>
  <c r="F78" i="15"/>
  <c r="H77" i="15"/>
  <c r="G77" i="15" s="1"/>
  <c r="F77" i="15"/>
  <c r="H76" i="15"/>
  <c r="G76" i="15" s="1"/>
  <c r="F76" i="15"/>
  <c r="H75" i="15"/>
  <c r="G75" i="15" s="1"/>
  <c r="F75" i="15"/>
  <c r="H74" i="15"/>
  <c r="G74" i="15" s="1"/>
  <c r="F74" i="15"/>
  <c r="H73" i="15"/>
  <c r="G73" i="15" s="1"/>
  <c r="F73" i="15"/>
  <c r="H72" i="15"/>
  <c r="G72" i="15" s="1"/>
  <c r="F72" i="15"/>
  <c r="H71" i="15"/>
  <c r="G71" i="15" s="1"/>
  <c r="F71" i="15"/>
  <c r="H70" i="15"/>
  <c r="G70" i="15" s="1"/>
  <c r="F70" i="15"/>
  <c r="H69" i="15"/>
  <c r="G69" i="15" s="1"/>
  <c r="F69" i="15"/>
  <c r="H68" i="15"/>
  <c r="G68" i="15" s="1"/>
  <c r="F68" i="15"/>
  <c r="H67" i="15"/>
  <c r="G67" i="15" s="1"/>
  <c r="F67" i="15"/>
  <c r="H66" i="15"/>
  <c r="G66" i="15" s="1"/>
  <c r="F66" i="15"/>
  <c r="H65" i="15"/>
  <c r="G65" i="15" s="1"/>
  <c r="F65" i="15"/>
  <c r="H64" i="15"/>
  <c r="G64" i="15" s="1"/>
  <c r="F64" i="15"/>
  <c r="H63" i="15"/>
  <c r="G63" i="15" s="1"/>
  <c r="F63" i="15"/>
  <c r="H62" i="15"/>
  <c r="G62" i="15" s="1"/>
  <c r="F62" i="15"/>
  <c r="H61" i="15"/>
  <c r="G61" i="15" s="1"/>
  <c r="F61" i="15"/>
  <c r="H60" i="15"/>
  <c r="G60" i="15" s="1"/>
  <c r="F60" i="15"/>
  <c r="H59" i="15"/>
  <c r="G59" i="15" s="1"/>
  <c r="F59" i="15"/>
  <c r="H58" i="15"/>
  <c r="G58" i="15" s="1"/>
  <c r="F58" i="15"/>
  <c r="H57" i="15"/>
  <c r="G57" i="15" s="1"/>
  <c r="F57" i="15"/>
  <c r="H56" i="15"/>
  <c r="G56" i="15" s="1"/>
  <c r="F56" i="15"/>
  <c r="H55" i="15"/>
  <c r="G55" i="15" s="1"/>
  <c r="F55" i="15"/>
  <c r="H54" i="15"/>
  <c r="G54" i="15" s="1"/>
  <c r="F54" i="15"/>
  <c r="H53" i="15"/>
  <c r="G53" i="15" s="1"/>
  <c r="F53" i="15"/>
  <c r="H52" i="15"/>
  <c r="G52" i="15" s="1"/>
  <c r="F52" i="15"/>
  <c r="H51" i="15"/>
  <c r="G51" i="15" s="1"/>
  <c r="F51" i="15"/>
  <c r="H50" i="15"/>
  <c r="G50" i="15" s="1"/>
  <c r="F50" i="15"/>
  <c r="H49" i="15"/>
  <c r="G49" i="15" s="1"/>
  <c r="F49" i="15"/>
  <c r="H48" i="15"/>
  <c r="G48" i="15" s="1"/>
  <c r="F48" i="15"/>
  <c r="H47" i="15"/>
  <c r="G47" i="15" s="1"/>
  <c r="F47" i="15"/>
  <c r="H46" i="15"/>
  <c r="G46" i="15" s="1"/>
  <c r="F46" i="15"/>
  <c r="H45" i="15"/>
  <c r="G45" i="15" s="1"/>
  <c r="F45" i="15"/>
  <c r="H44" i="15"/>
  <c r="G44" i="15" s="1"/>
  <c r="F44" i="15"/>
  <c r="H43" i="15"/>
  <c r="G43" i="15" s="1"/>
  <c r="F43" i="15"/>
  <c r="H42" i="15"/>
  <c r="G42" i="15" s="1"/>
  <c r="F42" i="15"/>
  <c r="H41" i="15"/>
  <c r="G41" i="15" s="1"/>
  <c r="F41" i="15"/>
  <c r="H40" i="15"/>
  <c r="G40" i="15" s="1"/>
  <c r="F40" i="15"/>
  <c r="H39" i="15"/>
  <c r="G39" i="15" s="1"/>
  <c r="F39" i="15"/>
  <c r="H38" i="15"/>
  <c r="G38" i="15" s="1"/>
  <c r="F38" i="15"/>
  <c r="H37" i="15"/>
  <c r="G37" i="15" s="1"/>
  <c r="F37" i="15"/>
  <c r="H36" i="15"/>
  <c r="G36" i="15" s="1"/>
  <c r="F36" i="15"/>
  <c r="H35" i="15"/>
  <c r="G35" i="15" s="1"/>
  <c r="F35" i="15"/>
  <c r="H34" i="15"/>
  <c r="G34" i="15" s="1"/>
  <c r="F34" i="15"/>
  <c r="H33" i="15"/>
  <c r="G33" i="15" s="1"/>
  <c r="F33" i="15"/>
  <c r="H32" i="15"/>
  <c r="G32" i="15" s="1"/>
  <c r="F32" i="15"/>
  <c r="H31" i="15"/>
  <c r="G31" i="15" s="1"/>
  <c r="F31" i="15"/>
  <c r="H30" i="15"/>
  <c r="G30" i="15" s="1"/>
  <c r="F30" i="15"/>
  <c r="H29" i="15"/>
  <c r="G29" i="15" s="1"/>
  <c r="F29" i="15"/>
  <c r="H28" i="15"/>
  <c r="G28" i="15" s="1"/>
  <c r="F28" i="15"/>
  <c r="H27" i="15"/>
  <c r="G27" i="15" s="1"/>
  <c r="F27" i="15"/>
  <c r="H26" i="15"/>
  <c r="G26" i="15" s="1"/>
  <c r="F26" i="15"/>
  <c r="H25" i="15"/>
  <c r="G25" i="15" s="1"/>
  <c r="F25" i="15"/>
  <c r="H24" i="15"/>
  <c r="G24" i="15" s="1"/>
  <c r="F24" i="15"/>
  <c r="H23" i="15"/>
  <c r="G23" i="15" s="1"/>
  <c r="F23" i="15"/>
  <c r="H22" i="15"/>
  <c r="G22" i="15" s="1"/>
  <c r="F22" i="15"/>
  <c r="H21" i="15"/>
  <c r="G21" i="15" s="1"/>
  <c r="F21" i="15"/>
  <c r="H20" i="15"/>
  <c r="G20" i="15" s="1"/>
  <c r="F20" i="15"/>
  <c r="H19" i="15"/>
  <c r="G19" i="15" s="1"/>
  <c r="F19" i="15"/>
  <c r="H18" i="15"/>
  <c r="G18" i="15" s="1"/>
  <c r="F18" i="15"/>
  <c r="H17" i="15"/>
  <c r="G17" i="15" s="1"/>
  <c r="F17" i="15"/>
  <c r="H16" i="15"/>
  <c r="G16" i="15" s="1"/>
  <c r="F16" i="15"/>
  <c r="H15" i="15"/>
  <c r="G15" i="15" s="1"/>
  <c r="F15" i="15"/>
  <c r="H14" i="15"/>
  <c r="G14" i="15" s="1"/>
  <c r="F14" i="15"/>
  <c r="H13" i="15"/>
  <c r="G13" i="15" s="1"/>
  <c r="F13" i="15"/>
  <c r="H12" i="15"/>
  <c r="G12" i="15" s="1"/>
  <c r="F12" i="15"/>
  <c r="H11" i="15"/>
  <c r="G11" i="15" s="1"/>
  <c r="F11" i="15"/>
  <c r="H10" i="15"/>
  <c r="G10" i="15" s="1"/>
  <c r="F10" i="15"/>
  <c r="H9" i="15"/>
  <c r="G9" i="15" s="1"/>
  <c r="F9" i="15"/>
  <c r="H8" i="15"/>
  <c r="G8" i="15" s="1"/>
  <c r="F8" i="15"/>
  <c r="H7" i="15"/>
  <c r="G7" i="15" s="1"/>
  <c r="F7" i="15"/>
  <c r="H6" i="15"/>
  <c r="G6" i="15" s="1"/>
  <c r="F6" i="15"/>
  <c r="H5" i="15"/>
  <c r="G5" i="15" s="1"/>
  <c r="F5" i="15"/>
  <c r="AJ103" i="7"/>
  <c r="AI103" i="7"/>
  <c r="AJ102" i="7"/>
  <c r="AI102" i="7"/>
  <c r="AJ101" i="7"/>
  <c r="AI101" i="7"/>
  <c r="AJ100" i="7"/>
  <c r="AI100" i="7"/>
  <c r="AJ99" i="7"/>
  <c r="AI99" i="7"/>
  <c r="AJ98" i="7"/>
  <c r="AI98" i="7"/>
  <c r="AJ97" i="7"/>
  <c r="AI97" i="7"/>
  <c r="AJ96" i="7"/>
  <c r="AI96" i="7"/>
  <c r="AJ95" i="7"/>
  <c r="AI95" i="7"/>
  <c r="AJ94" i="7"/>
  <c r="AI94" i="7"/>
  <c r="AJ93" i="7"/>
  <c r="AI93" i="7"/>
  <c r="AJ92" i="7"/>
  <c r="AI92" i="7"/>
  <c r="AJ91" i="7"/>
  <c r="AI91" i="7"/>
  <c r="AJ90" i="7"/>
  <c r="AI90" i="7"/>
  <c r="AJ89" i="7"/>
  <c r="AI89" i="7"/>
  <c r="AJ88" i="7"/>
  <c r="AI88" i="7"/>
  <c r="AJ87" i="7"/>
  <c r="AI87" i="7"/>
  <c r="AJ86" i="7"/>
  <c r="AI86" i="7"/>
  <c r="AJ85" i="7"/>
  <c r="AI85" i="7"/>
  <c r="AJ84" i="7"/>
  <c r="AI84" i="7"/>
  <c r="AJ83" i="7"/>
  <c r="AI83" i="7"/>
  <c r="AJ82" i="7"/>
  <c r="AI82" i="7"/>
  <c r="AJ81" i="7"/>
  <c r="AI81" i="7"/>
  <c r="AJ80" i="7"/>
  <c r="AI80" i="7"/>
  <c r="AJ79" i="7"/>
  <c r="AI79" i="7"/>
  <c r="AJ78" i="7"/>
  <c r="AI78" i="7"/>
  <c r="AJ77" i="7"/>
  <c r="AI77" i="7"/>
  <c r="AJ76" i="7"/>
  <c r="AI76" i="7"/>
  <c r="AJ75" i="7"/>
  <c r="AI75" i="7"/>
  <c r="AJ74" i="7"/>
  <c r="AI74" i="7"/>
  <c r="AJ73" i="7"/>
  <c r="AI73" i="7"/>
  <c r="AJ72" i="7"/>
  <c r="AI72" i="7"/>
  <c r="AJ71" i="7"/>
  <c r="AI71" i="7"/>
  <c r="AJ70" i="7"/>
  <c r="AI70" i="7"/>
  <c r="AJ69" i="7"/>
  <c r="AI69" i="7"/>
  <c r="AJ68" i="7"/>
  <c r="AI68" i="7"/>
  <c r="AJ67" i="7"/>
  <c r="AI67" i="7"/>
  <c r="AJ66" i="7"/>
  <c r="AI66" i="7"/>
  <c r="AJ65" i="7"/>
  <c r="AI65" i="7"/>
  <c r="AJ64" i="7"/>
  <c r="AI64" i="7"/>
  <c r="AJ63" i="7"/>
  <c r="AI63" i="7"/>
  <c r="AJ62" i="7"/>
  <c r="AI62" i="7"/>
  <c r="AJ61" i="7"/>
  <c r="AI61" i="7"/>
  <c r="AJ60" i="7"/>
  <c r="AI60" i="7"/>
  <c r="AJ59" i="7"/>
  <c r="AI59" i="7"/>
  <c r="AJ58" i="7"/>
  <c r="AI58" i="7"/>
  <c r="AJ57" i="7"/>
  <c r="AI57" i="7"/>
  <c r="AJ56" i="7"/>
  <c r="AI56" i="7"/>
  <c r="AJ55" i="7"/>
  <c r="AI55" i="7"/>
  <c r="AJ54" i="7"/>
  <c r="AI54" i="7"/>
  <c r="AJ53" i="7"/>
  <c r="AI53" i="7"/>
  <c r="AJ52" i="7"/>
  <c r="AI52" i="7"/>
  <c r="AJ51" i="7"/>
  <c r="AI51" i="7"/>
  <c r="AJ50" i="7"/>
  <c r="AI50" i="7"/>
  <c r="AJ49" i="7"/>
  <c r="AI49" i="7"/>
  <c r="AJ48" i="7"/>
  <c r="AI48" i="7"/>
  <c r="AJ47" i="7"/>
  <c r="AI47" i="7"/>
  <c r="AJ46" i="7"/>
  <c r="AI46" i="7"/>
  <c r="AJ45" i="7"/>
  <c r="AI45" i="7"/>
  <c r="AJ44" i="7"/>
  <c r="AI44" i="7"/>
  <c r="AJ43" i="7"/>
  <c r="AI43" i="7"/>
  <c r="AJ42" i="7"/>
  <c r="AI42" i="7"/>
  <c r="AJ41" i="7"/>
  <c r="AI41" i="7"/>
  <c r="AJ40" i="7"/>
  <c r="AI40" i="7"/>
  <c r="AJ39" i="7"/>
  <c r="AI39" i="7"/>
  <c r="AJ38" i="7"/>
  <c r="AI38" i="7"/>
  <c r="AJ37" i="7"/>
  <c r="AI37" i="7"/>
  <c r="AJ36" i="7"/>
  <c r="AI36" i="7"/>
  <c r="AJ35" i="7"/>
  <c r="AI35" i="7"/>
  <c r="AJ34" i="7"/>
  <c r="AI34" i="7"/>
  <c r="AJ33" i="7"/>
  <c r="AI33" i="7"/>
  <c r="AJ32" i="7"/>
  <c r="AI32" i="7"/>
  <c r="AJ31" i="7"/>
  <c r="AI31" i="7"/>
  <c r="AJ30" i="7"/>
  <c r="AI30" i="7"/>
  <c r="AJ29" i="7"/>
  <c r="AI29" i="7"/>
  <c r="AJ28" i="7"/>
  <c r="AI28" i="7"/>
  <c r="AJ27" i="7"/>
  <c r="AI27" i="7"/>
  <c r="AJ26" i="7"/>
  <c r="AI26" i="7"/>
  <c r="AJ25" i="7"/>
  <c r="AI25" i="7"/>
  <c r="AJ24" i="7"/>
  <c r="AI24" i="7"/>
  <c r="AJ23" i="7"/>
  <c r="AI23" i="7"/>
  <c r="AJ22" i="7"/>
  <c r="AI22" i="7"/>
  <c r="AJ21" i="7"/>
  <c r="AI21" i="7"/>
  <c r="AJ20" i="7"/>
  <c r="AI20" i="7"/>
  <c r="AJ19" i="7"/>
  <c r="AI19" i="7"/>
  <c r="AJ18" i="7"/>
  <c r="AI18" i="7"/>
  <c r="AJ17" i="7"/>
  <c r="AI17" i="7"/>
  <c r="AJ16" i="7"/>
  <c r="AI16" i="7"/>
  <c r="AJ15" i="7"/>
  <c r="AI15" i="7"/>
  <c r="AJ14" i="7"/>
  <c r="AI14" i="7"/>
  <c r="AJ13" i="7"/>
  <c r="AI13" i="7"/>
  <c r="AJ12" i="7"/>
  <c r="AI12" i="7"/>
  <c r="AJ11" i="7"/>
  <c r="AI11" i="7"/>
  <c r="AJ10" i="7"/>
  <c r="AI10" i="7"/>
  <c r="AJ9" i="7"/>
  <c r="AI9" i="7"/>
  <c r="AJ8" i="7"/>
  <c r="AI8" i="7"/>
  <c r="AJ7" i="7"/>
  <c r="AI7" i="7"/>
  <c r="AJ6" i="7"/>
  <c r="AI6" i="7"/>
  <c r="AJ5" i="7"/>
  <c r="AI5" i="7"/>
  <c r="J103" i="7"/>
  <c r="I103" i="7"/>
  <c r="J102" i="7"/>
  <c r="I102" i="7"/>
  <c r="J101" i="7"/>
  <c r="I101" i="7"/>
  <c r="J100" i="7"/>
  <c r="I100" i="7"/>
  <c r="J99" i="7"/>
  <c r="I99" i="7"/>
  <c r="J98" i="7"/>
  <c r="I98" i="7"/>
  <c r="J97" i="7"/>
  <c r="I97" i="7"/>
  <c r="J96" i="7"/>
  <c r="I96" i="7"/>
  <c r="J95" i="7"/>
  <c r="I95" i="7"/>
  <c r="J94" i="7"/>
  <c r="I94" i="7"/>
  <c r="J93" i="7"/>
  <c r="I93" i="7"/>
  <c r="J92" i="7"/>
  <c r="I92" i="7"/>
  <c r="J91" i="7"/>
  <c r="I91" i="7"/>
  <c r="J90" i="7"/>
  <c r="I90" i="7"/>
  <c r="J89" i="7"/>
  <c r="I89" i="7"/>
  <c r="J88" i="7"/>
  <c r="I88" i="7"/>
  <c r="J87" i="7"/>
  <c r="I87" i="7"/>
  <c r="J86" i="7"/>
  <c r="I86" i="7"/>
  <c r="J85" i="7"/>
  <c r="I85" i="7"/>
  <c r="J84" i="7"/>
  <c r="I84" i="7"/>
  <c r="J83" i="7"/>
  <c r="I83" i="7"/>
  <c r="J82" i="7"/>
  <c r="I82" i="7"/>
  <c r="J81" i="7"/>
  <c r="I81" i="7"/>
  <c r="J80" i="7"/>
  <c r="I80" i="7"/>
  <c r="J79" i="7"/>
  <c r="I79" i="7"/>
  <c r="J78" i="7"/>
  <c r="I78" i="7"/>
  <c r="J77" i="7"/>
  <c r="I77" i="7"/>
  <c r="J76" i="7"/>
  <c r="I76" i="7"/>
  <c r="J75" i="7"/>
  <c r="I75" i="7"/>
  <c r="J74" i="7"/>
  <c r="I74" i="7"/>
  <c r="J73" i="7"/>
  <c r="I73" i="7"/>
  <c r="J72" i="7"/>
  <c r="I72" i="7"/>
  <c r="J71" i="7"/>
  <c r="I71" i="7"/>
  <c r="J70" i="7"/>
  <c r="I70" i="7"/>
  <c r="J69" i="7"/>
  <c r="I69" i="7"/>
  <c r="J68" i="7"/>
  <c r="I68" i="7"/>
  <c r="J67" i="7"/>
  <c r="I67" i="7"/>
  <c r="J66" i="7"/>
  <c r="I66" i="7"/>
  <c r="J65" i="7"/>
  <c r="I65" i="7"/>
  <c r="J64" i="7"/>
  <c r="I64" i="7"/>
  <c r="J63" i="7"/>
  <c r="I63" i="7"/>
  <c r="J62" i="7"/>
  <c r="I62" i="7"/>
  <c r="J61" i="7"/>
  <c r="I61" i="7"/>
  <c r="J60" i="7"/>
  <c r="I60" i="7"/>
  <c r="J59" i="7"/>
  <c r="I59" i="7"/>
  <c r="J58" i="7"/>
  <c r="I58" i="7"/>
  <c r="J57" i="7"/>
  <c r="I57" i="7"/>
  <c r="J56" i="7"/>
  <c r="I56" i="7"/>
  <c r="J55" i="7"/>
  <c r="I55" i="7"/>
  <c r="J54" i="7"/>
  <c r="I54" i="7"/>
  <c r="J53" i="7"/>
  <c r="I53" i="7"/>
  <c r="J52" i="7"/>
  <c r="I52" i="7"/>
  <c r="J51" i="7"/>
  <c r="I51" i="7"/>
  <c r="J50" i="7"/>
  <c r="I50" i="7"/>
  <c r="J49" i="7"/>
  <c r="I49" i="7"/>
  <c r="J48" i="7"/>
  <c r="I48" i="7"/>
  <c r="J47" i="7"/>
  <c r="I47" i="7"/>
  <c r="J46" i="7"/>
  <c r="I46" i="7"/>
  <c r="J45" i="7"/>
  <c r="I45" i="7"/>
  <c r="J44" i="7"/>
  <c r="I44" i="7"/>
  <c r="J43" i="7"/>
  <c r="I43" i="7"/>
  <c r="J42" i="7"/>
  <c r="I42" i="7"/>
  <c r="J41" i="7"/>
  <c r="I41" i="7"/>
  <c r="J40" i="7"/>
  <c r="I40" i="7"/>
  <c r="J39" i="7"/>
  <c r="I39" i="7"/>
  <c r="J38" i="7"/>
  <c r="I38" i="7"/>
  <c r="J37" i="7"/>
  <c r="I37" i="7"/>
  <c r="J36" i="7"/>
  <c r="I36" i="7"/>
  <c r="J35" i="7"/>
  <c r="I35" i="7"/>
  <c r="J34" i="7"/>
  <c r="I34" i="7"/>
  <c r="J33" i="7"/>
  <c r="I33" i="7"/>
  <c r="J32" i="7"/>
  <c r="I32" i="7"/>
  <c r="J31" i="7"/>
  <c r="I31" i="7"/>
  <c r="J30" i="7"/>
  <c r="I30" i="7"/>
  <c r="J29" i="7"/>
  <c r="I29" i="7"/>
  <c r="J28" i="7"/>
  <c r="I28" i="7"/>
  <c r="J27" i="7"/>
  <c r="I27" i="7"/>
  <c r="J26" i="7"/>
  <c r="I26" i="7"/>
  <c r="J25" i="7"/>
  <c r="I25" i="7"/>
  <c r="J24" i="7"/>
  <c r="I24" i="7"/>
  <c r="J23" i="7"/>
  <c r="I23" i="7"/>
  <c r="J22" i="7"/>
  <c r="I22" i="7"/>
  <c r="J21" i="7"/>
  <c r="I21" i="7"/>
  <c r="J20" i="7"/>
  <c r="I20" i="7"/>
  <c r="J19" i="7"/>
  <c r="I19" i="7"/>
  <c r="J18" i="7"/>
  <c r="I18" i="7"/>
  <c r="J17" i="7"/>
  <c r="I17" i="7"/>
  <c r="J16" i="7"/>
  <c r="J3" i="7" s="1"/>
  <c r="I16" i="7"/>
  <c r="J15" i="7"/>
  <c r="I15" i="7"/>
  <c r="J14" i="7"/>
  <c r="I14" i="7"/>
  <c r="J13" i="7"/>
  <c r="I13" i="7"/>
  <c r="J12" i="7"/>
  <c r="I12" i="7"/>
  <c r="J11" i="7"/>
  <c r="I11" i="7"/>
  <c r="J10" i="7"/>
  <c r="I10" i="7"/>
  <c r="J9" i="7"/>
  <c r="I9" i="7"/>
  <c r="J8" i="7"/>
  <c r="I8" i="7"/>
  <c r="J7" i="7"/>
  <c r="I7" i="7"/>
  <c r="J6" i="7"/>
  <c r="I6" i="7"/>
  <c r="J5" i="7"/>
  <c r="I5" i="7"/>
  <c r="V51" i="14"/>
  <c r="V50" i="14"/>
  <c r="V49" i="14"/>
  <c r="V48" i="14"/>
  <c r="V47" i="14"/>
  <c r="V46" i="14"/>
  <c r="V45" i="14"/>
  <c r="V44" i="14"/>
  <c r="V43" i="14"/>
  <c r="V42" i="14"/>
  <c r="V41" i="14"/>
  <c r="V40" i="14"/>
  <c r="V39" i="14"/>
  <c r="V38" i="14"/>
  <c r="V37" i="14"/>
  <c r="V36" i="14"/>
  <c r="V35" i="14"/>
  <c r="V34" i="14"/>
  <c r="V33" i="14"/>
  <c r="V32" i="14"/>
  <c r="V31" i="14"/>
  <c r="V30" i="14"/>
  <c r="V29" i="14"/>
  <c r="V28" i="14"/>
  <c r="V27" i="14"/>
  <c r="V26" i="14"/>
  <c r="V25" i="14"/>
  <c r="V24" i="14"/>
  <c r="V23" i="14"/>
  <c r="V22" i="14"/>
  <c r="V21" i="14"/>
  <c r="V20" i="14"/>
  <c r="V19" i="14"/>
  <c r="V18" i="14"/>
  <c r="V17" i="14"/>
  <c r="V16" i="14"/>
  <c r="V15" i="14"/>
  <c r="V14" i="14"/>
  <c r="V13" i="14"/>
  <c r="V12" i="14"/>
  <c r="V11" i="14"/>
  <c r="V10" i="14"/>
  <c r="V9" i="14"/>
  <c r="V8" i="14"/>
  <c r="V7" i="14"/>
  <c r="V6" i="14"/>
  <c r="V5" i="14"/>
  <c r="V4" i="14"/>
  <c r="V3" i="14"/>
  <c r="U51" i="17"/>
  <c r="T51" i="17"/>
  <c r="R51" i="17"/>
  <c r="Q51" i="17"/>
  <c r="P51" i="17"/>
  <c r="U50" i="17"/>
  <c r="T50" i="17"/>
  <c r="R50" i="17"/>
  <c r="Q50" i="17"/>
  <c r="P50" i="17"/>
  <c r="U49" i="17"/>
  <c r="T49" i="17"/>
  <c r="R49" i="17"/>
  <c r="Q49" i="17"/>
  <c r="P49" i="17"/>
  <c r="U48" i="17"/>
  <c r="T48" i="17"/>
  <c r="R48" i="17"/>
  <c r="Q48" i="17"/>
  <c r="P48" i="17"/>
  <c r="U47" i="17"/>
  <c r="T47" i="17"/>
  <c r="R47" i="17"/>
  <c r="Q47" i="17"/>
  <c r="P47" i="17"/>
  <c r="U46" i="17"/>
  <c r="T46" i="17"/>
  <c r="R46" i="17"/>
  <c r="Q46" i="17"/>
  <c r="P46" i="17"/>
  <c r="U45" i="17"/>
  <c r="T45" i="17"/>
  <c r="R45" i="17"/>
  <c r="Q45" i="17"/>
  <c r="P45" i="17"/>
  <c r="U44" i="17"/>
  <c r="T44" i="17"/>
  <c r="R44" i="17"/>
  <c r="Q44" i="17"/>
  <c r="P44" i="17"/>
  <c r="U43" i="17"/>
  <c r="T43" i="17"/>
  <c r="R43" i="17"/>
  <c r="Q43" i="17"/>
  <c r="P43" i="17"/>
  <c r="U42" i="17"/>
  <c r="T42" i="17"/>
  <c r="R42" i="17"/>
  <c r="Q42" i="17"/>
  <c r="P42" i="17"/>
  <c r="U41" i="17"/>
  <c r="T41" i="17"/>
  <c r="R41" i="17"/>
  <c r="Q41" i="17"/>
  <c r="P41" i="17"/>
  <c r="U40" i="17"/>
  <c r="T40" i="17"/>
  <c r="R40" i="17"/>
  <c r="Q40" i="17"/>
  <c r="P40" i="17"/>
  <c r="U39" i="17"/>
  <c r="T39" i="17"/>
  <c r="R39" i="17"/>
  <c r="Q39" i="17"/>
  <c r="P39" i="17"/>
  <c r="U38" i="17"/>
  <c r="T38" i="17"/>
  <c r="R38" i="17"/>
  <c r="Q38" i="17"/>
  <c r="P38" i="17"/>
  <c r="U37" i="17"/>
  <c r="T37" i="17"/>
  <c r="R37" i="17"/>
  <c r="Q37" i="17"/>
  <c r="P37" i="17"/>
  <c r="U36" i="17"/>
  <c r="T36" i="17"/>
  <c r="R36" i="17"/>
  <c r="Q36" i="17"/>
  <c r="P36" i="17"/>
  <c r="U35" i="17"/>
  <c r="T35" i="17"/>
  <c r="R35" i="17"/>
  <c r="Q35" i="17"/>
  <c r="P35" i="17"/>
  <c r="U34" i="17"/>
  <c r="T34" i="17"/>
  <c r="R34" i="17"/>
  <c r="Q34" i="17"/>
  <c r="P34" i="17"/>
  <c r="U33" i="17"/>
  <c r="T33" i="17"/>
  <c r="R33" i="17"/>
  <c r="Q33" i="17"/>
  <c r="P33" i="17"/>
  <c r="U32" i="17"/>
  <c r="T32" i="17"/>
  <c r="R32" i="17"/>
  <c r="Q32" i="17"/>
  <c r="P32" i="17"/>
  <c r="U31" i="17"/>
  <c r="T31" i="17"/>
  <c r="R31" i="17"/>
  <c r="Q31" i="17"/>
  <c r="P31" i="17"/>
  <c r="U30" i="17"/>
  <c r="T30" i="17"/>
  <c r="R30" i="17"/>
  <c r="Q30" i="17"/>
  <c r="P30" i="17"/>
  <c r="U29" i="17"/>
  <c r="T29" i="17"/>
  <c r="R29" i="17"/>
  <c r="Q29" i="17"/>
  <c r="P29" i="17"/>
  <c r="U28" i="17"/>
  <c r="T28" i="17"/>
  <c r="R28" i="17"/>
  <c r="Q28" i="17"/>
  <c r="P28" i="17"/>
  <c r="U27" i="17"/>
  <c r="T27" i="17"/>
  <c r="R27" i="17"/>
  <c r="Q27" i="17"/>
  <c r="P27" i="17"/>
  <c r="U26" i="17"/>
  <c r="T26" i="17"/>
  <c r="R26" i="17"/>
  <c r="Q26" i="17"/>
  <c r="P26" i="17"/>
  <c r="U25" i="17"/>
  <c r="T25" i="17"/>
  <c r="R25" i="17"/>
  <c r="Q25" i="17"/>
  <c r="P25" i="17"/>
  <c r="U24" i="17"/>
  <c r="T24" i="17"/>
  <c r="R24" i="17"/>
  <c r="Q24" i="17"/>
  <c r="P24" i="17"/>
  <c r="U23" i="17"/>
  <c r="T23" i="17"/>
  <c r="R23" i="17"/>
  <c r="Q23" i="17"/>
  <c r="P23" i="17"/>
  <c r="U22" i="17"/>
  <c r="T22" i="17"/>
  <c r="R22" i="17"/>
  <c r="Q22" i="17"/>
  <c r="P22" i="17"/>
  <c r="U21" i="17"/>
  <c r="T21" i="17"/>
  <c r="R21" i="17"/>
  <c r="Q21" i="17"/>
  <c r="P21" i="17"/>
  <c r="U20" i="17"/>
  <c r="T20" i="17"/>
  <c r="R20" i="17"/>
  <c r="Q20" i="17"/>
  <c r="P20" i="17"/>
  <c r="U19" i="17"/>
  <c r="T19" i="17"/>
  <c r="R19" i="17"/>
  <c r="Q19" i="17"/>
  <c r="P19" i="17"/>
  <c r="U18" i="17"/>
  <c r="T18" i="17"/>
  <c r="R18" i="17"/>
  <c r="Q18" i="17"/>
  <c r="P18" i="17"/>
  <c r="U17" i="17"/>
  <c r="T17" i="17"/>
  <c r="R17" i="17"/>
  <c r="Q17" i="17"/>
  <c r="P17" i="17"/>
  <c r="U16" i="17"/>
  <c r="T16" i="17"/>
  <c r="R16" i="17"/>
  <c r="Q16" i="17"/>
  <c r="P16" i="17"/>
  <c r="U15" i="17"/>
  <c r="T15" i="17"/>
  <c r="R15" i="17"/>
  <c r="Q15" i="17"/>
  <c r="P15" i="17"/>
  <c r="U14" i="17"/>
  <c r="T14" i="17"/>
  <c r="R14" i="17"/>
  <c r="Q14" i="17"/>
  <c r="P14" i="17"/>
  <c r="U13" i="17"/>
  <c r="T13" i="17"/>
  <c r="R13" i="17"/>
  <c r="Q13" i="17"/>
  <c r="P13" i="17"/>
  <c r="U12" i="17"/>
  <c r="T12" i="17"/>
  <c r="R12" i="17"/>
  <c r="Q12" i="17"/>
  <c r="P12" i="17"/>
  <c r="U11" i="17"/>
  <c r="T11" i="17"/>
  <c r="R11" i="17"/>
  <c r="Q11" i="17"/>
  <c r="P11" i="17"/>
  <c r="U10" i="17"/>
  <c r="T10" i="17"/>
  <c r="R10" i="17"/>
  <c r="Q10" i="17"/>
  <c r="P10" i="17"/>
  <c r="U9" i="17"/>
  <c r="T9" i="17"/>
  <c r="R9" i="17"/>
  <c r="Q9" i="17"/>
  <c r="P9" i="17"/>
  <c r="U8" i="17"/>
  <c r="T8" i="17"/>
  <c r="R8" i="17"/>
  <c r="Q8" i="17"/>
  <c r="P8" i="17"/>
  <c r="U7" i="17"/>
  <c r="T7" i="17"/>
  <c r="R7" i="17"/>
  <c r="Q7" i="17"/>
  <c r="P7" i="17"/>
  <c r="U6" i="17"/>
  <c r="T6" i="17"/>
  <c r="R6" i="17"/>
  <c r="Q6" i="17"/>
  <c r="P6" i="17"/>
  <c r="U5" i="17"/>
  <c r="T5" i="17"/>
  <c r="R5" i="17"/>
  <c r="Q5" i="17"/>
  <c r="P5" i="17"/>
  <c r="U4" i="17"/>
  <c r="T4" i="17"/>
  <c r="R4" i="17"/>
  <c r="Q4" i="17"/>
  <c r="P4" i="17"/>
  <c r="U3" i="17"/>
  <c r="T3" i="17"/>
  <c r="R3" i="17"/>
  <c r="Q3" i="17"/>
  <c r="P3" i="17"/>
  <c r="N51" i="17"/>
  <c r="N50" i="17"/>
  <c r="N49" i="17"/>
  <c r="N48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N5" i="17"/>
  <c r="N4" i="17"/>
  <c r="N3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M9" i="17"/>
  <c r="M8" i="17"/>
  <c r="M7" i="17"/>
  <c r="M6" i="17"/>
  <c r="M5" i="17"/>
  <c r="M4" i="17"/>
  <c r="M3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3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6" i="17"/>
  <c r="J35" i="17"/>
  <c r="J34" i="17"/>
  <c r="J33" i="17"/>
  <c r="J32" i="17"/>
  <c r="J31" i="17"/>
  <c r="J30" i="17"/>
  <c r="J29" i="17"/>
  <c r="J28" i="17"/>
  <c r="J27" i="17"/>
  <c r="J26" i="17"/>
  <c r="J25" i="17"/>
  <c r="J24" i="17"/>
  <c r="J23" i="17"/>
  <c r="J22" i="17"/>
  <c r="J21" i="17"/>
  <c r="J20" i="17"/>
  <c r="J19" i="17"/>
  <c r="J18" i="17"/>
  <c r="J17" i="17"/>
  <c r="J16" i="17"/>
  <c r="J15" i="17"/>
  <c r="J14" i="17"/>
  <c r="J13" i="17"/>
  <c r="J12" i="17"/>
  <c r="J11" i="17"/>
  <c r="J10" i="17"/>
  <c r="J9" i="17"/>
  <c r="J8" i="17"/>
  <c r="J7" i="17"/>
  <c r="J6" i="17"/>
  <c r="J5" i="17"/>
  <c r="J4" i="17"/>
  <c r="J3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I4" i="17"/>
  <c r="I3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H3" i="17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T205" i="4"/>
  <c r="R205" i="4"/>
  <c r="P205" i="4"/>
  <c r="N205" i="4"/>
  <c r="L205" i="4"/>
  <c r="T204" i="4"/>
  <c r="R204" i="4"/>
  <c r="P204" i="4"/>
  <c r="N204" i="4"/>
  <c r="L204" i="4"/>
  <c r="T203" i="4"/>
  <c r="R203" i="4"/>
  <c r="P203" i="4"/>
  <c r="N203" i="4"/>
  <c r="L203" i="4"/>
  <c r="T202" i="4"/>
  <c r="R202" i="4"/>
  <c r="P202" i="4"/>
  <c r="N202" i="4"/>
  <c r="L202" i="4"/>
  <c r="T201" i="4"/>
  <c r="R201" i="4"/>
  <c r="P201" i="4"/>
  <c r="N201" i="4"/>
  <c r="L201" i="4"/>
  <c r="T200" i="4"/>
  <c r="R200" i="4"/>
  <c r="P200" i="4"/>
  <c r="N200" i="4"/>
  <c r="L200" i="4"/>
  <c r="T199" i="4"/>
  <c r="R199" i="4"/>
  <c r="P199" i="4"/>
  <c r="N199" i="4"/>
  <c r="L199" i="4"/>
  <c r="T198" i="4"/>
  <c r="R198" i="4"/>
  <c r="P198" i="4"/>
  <c r="N198" i="4"/>
  <c r="L198" i="4"/>
  <c r="T197" i="4"/>
  <c r="R197" i="4"/>
  <c r="P197" i="4"/>
  <c r="N197" i="4"/>
  <c r="L197" i="4"/>
  <c r="T196" i="4"/>
  <c r="R196" i="4"/>
  <c r="P196" i="4"/>
  <c r="N196" i="4"/>
  <c r="L196" i="4"/>
  <c r="T195" i="4"/>
  <c r="R195" i="4"/>
  <c r="P195" i="4"/>
  <c r="N195" i="4"/>
  <c r="L195" i="4"/>
  <c r="T194" i="4"/>
  <c r="R194" i="4"/>
  <c r="P194" i="4"/>
  <c r="N194" i="4"/>
  <c r="L194" i="4"/>
  <c r="T193" i="4"/>
  <c r="R193" i="4"/>
  <c r="P193" i="4"/>
  <c r="N193" i="4"/>
  <c r="L193" i="4"/>
  <c r="T192" i="4"/>
  <c r="R192" i="4"/>
  <c r="P192" i="4"/>
  <c r="N192" i="4"/>
  <c r="L192" i="4"/>
  <c r="T191" i="4"/>
  <c r="R191" i="4"/>
  <c r="P191" i="4"/>
  <c r="N191" i="4"/>
  <c r="L191" i="4"/>
  <c r="T190" i="4"/>
  <c r="R190" i="4"/>
  <c r="P190" i="4"/>
  <c r="N190" i="4"/>
  <c r="L190" i="4"/>
  <c r="T189" i="4"/>
  <c r="R189" i="4"/>
  <c r="P189" i="4"/>
  <c r="N189" i="4"/>
  <c r="L189" i="4"/>
  <c r="T188" i="4"/>
  <c r="R188" i="4"/>
  <c r="P188" i="4"/>
  <c r="N188" i="4"/>
  <c r="L188" i="4"/>
  <c r="T187" i="4"/>
  <c r="R187" i="4"/>
  <c r="P187" i="4"/>
  <c r="N187" i="4"/>
  <c r="L187" i="4"/>
  <c r="T186" i="4"/>
  <c r="R186" i="4"/>
  <c r="P186" i="4"/>
  <c r="N186" i="4"/>
  <c r="L186" i="4"/>
  <c r="T185" i="4"/>
  <c r="R185" i="4"/>
  <c r="P185" i="4"/>
  <c r="N185" i="4"/>
  <c r="L185" i="4"/>
  <c r="T184" i="4"/>
  <c r="R184" i="4"/>
  <c r="P184" i="4"/>
  <c r="N184" i="4"/>
  <c r="L184" i="4"/>
  <c r="T183" i="4"/>
  <c r="R183" i="4"/>
  <c r="P183" i="4"/>
  <c r="N183" i="4"/>
  <c r="L183" i="4"/>
  <c r="T182" i="4"/>
  <c r="R182" i="4"/>
  <c r="P182" i="4"/>
  <c r="N182" i="4"/>
  <c r="L182" i="4"/>
  <c r="T181" i="4"/>
  <c r="R181" i="4"/>
  <c r="P181" i="4"/>
  <c r="N181" i="4"/>
  <c r="L181" i="4"/>
  <c r="T180" i="4"/>
  <c r="R180" i="4"/>
  <c r="P180" i="4"/>
  <c r="N180" i="4"/>
  <c r="L180" i="4"/>
  <c r="T179" i="4"/>
  <c r="R179" i="4"/>
  <c r="P179" i="4"/>
  <c r="N179" i="4"/>
  <c r="L179" i="4"/>
  <c r="T178" i="4"/>
  <c r="R178" i="4"/>
  <c r="P178" i="4"/>
  <c r="N178" i="4"/>
  <c r="L178" i="4"/>
  <c r="T177" i="4"/>
  <c r="R177" i="4"/>
  <c r="P177" i="4"/>
  <c r="N177" i="4"/>
  <c r="L177" i="4"/>
  <c r="T176" i="4"/>
  <c r="R176" i="4"/>
  <c r="P176" i="4"/>
  <c r="N176" i="4"/>
  <c r="L176" i="4"/>
  <c r="T175" i="4"/>
  <c r="R175" i="4"/>
  <c r="P175" i="4"/>
  <c r="N175" i="4"/>
  <c r="L175" i="4"/>
  <c r="T174" i="4"/>
  <c r="R174" i="4"/>
  <c r="P174" i="4"/>
  <c r="N174" i="4"/>
  <c r="L174" i="4"/>
  <c r="T173" i="4"/>
  <c r="R173" i="4"/>
  <c r="P173" i="4"/>
  <c r="N173" i="4"/>
  <c r="L173" i="4"/>
  <c r="T172" i="4"/>
  <c r="R172" i="4"/>
  <c r="P172" i="4"/>
  <c r="N172" i="4"/>
  <c r="L172" i="4"/>
  <c r="T171" i="4"/>
  <c r="R171" i="4"/>
  <c r="P171" i="4"/>
  <c r="N171" i="4"/>
  <c r="L171" i="4"/>
  <c r="T170" i="4"/>
  <c r="R170" i="4"/>
  <c r="P170" i="4"/>
  <c r="N170" i="4"/>
  <c r="L170" i="4"/>
  <c r="T169" i="4"/>
  <c r="R169" i="4"/>
  <c r="P169" i="4"/>
  <c r="N169" i="4"/>
  <c r="L169" i="4"/>
  <c r="T168" i="4"/>
  <c r="R168" i="4"/>
  <c r="P168" i="4"/>
  <c r="N168" i="4"/>
  <c r="L168" i="4"/>
  <c r="T167" i="4"/>
  <c r="R167" i="4"/>
  <c r="P167" i="4"/>
  <c r="N167" i="4"/>
  <c r="L167" i="4"/>
  <c r="T166" i="4"/>
  <c r="R166" i="4"/>
  <c r="P166" i="4"/>
  <c r="N166" i="4"/>
  <c r="L166" i="4"/>
  <c r="T165" i="4"/>
  <c r="R165" i="4"/>
  <c r="P165" i="4"/>
  <c r="N165" i="4"/>
  <c r="L165" i="4"/>
  <c r="T164" i="4"/>
  <c r="R164" i="4"/>
  <c r="P164" i="4"/>
  <c r="N164" i="4"/>
  <c r="L164" i="4"/>
  <c r="T163" i="4"/>
  <c r="R163" i="4"/>
  <c r="P163" i="4"/>
  <c r="N163" i="4"/>
  <c r="L163" i="4"/>
  <c r="T162" i="4"/>
  <c r="R162" i="4"/>
  <c r="P162" i="4"/>
  <c r="N162" i="4"/>
  <c r="L162" i="4"/>
  <c r="T161" i="4"/>
  <c r="R161" i="4"/>
  <c r="P161" i="4"/>
  <c r="N161" i="4"/>
  <c r="L161" i="4"/>
  <c r="T160" i="4"/>
  <c r="R160" i="4"/>
  <c r="P160" i="4"/>
  <c r="N160" i="4"/>
  <c r="L160" i="4"/>
  <c r="T159" i="4"/>
  <c r="R159" i="4"/>
  <c r="P159" i="4"/>
  <c r="N159" i="4"/>
  <c r="L159" i="4"/>
  <c r="T158" i="4"/>
  <c r="R158" i="4"/>
  <c r="P158" i="4"/>
  <c r="N158" i="4"/>
  <c r="L158" i="4"/>
  <c r="T157" i="4"/>
  <c r="R157" i="4"/>
  <c r="P157" i="4"/>
  <c r="N157" i="4"/>
  <c r="L157" i="4"/>
  <c r="T156" i="4"/>
  <c r="R156" i="4"/>
  <c r="P156" i="4"/>
  <c r="N156" i="4"/>
  <c r="L156" i="4"/>
  <c r="T155" i="4"/>
  <c r="R155" i="4"/>
  <c r="P155" i="4"/>
  <c r="N155" i="4"/>
  <c r="L155" i="4"/>
  <c r="T154" i="4"/>
  <c r="R154" i="4"/>
  <c r="P154" i="4"/>
  <c r="N154" i="4"/>
  <c r="L154" i="4"/>
  <c r="T153" i="4"/>
  <c r="R153" i="4"/>
  <c r="P153" i="4"/>
  <c r="N153" i="4"/>
  <c r="L153" i="4"/>
  <c r="T152" i="4"/>
  <c r="R152" i="4"/>
  <c r="P152" i="4"/>
  <c r="N152" i="4"/>
  <c r="L152" i="4"/>
  <c r="T151" i="4"/>
  <c r="R151" i="4"/>
  <c r="P151" i="4"/>
  <c r="N151" i="4"/>
  <c r="L151" i="4"/>
  <c r="T150" i="4"/>
  <c r="R150" i="4"/>
  <c r="P150" i="4"/>
  <c r="N150" i="4"/>
  <c r="L150" i="4"/>
  <c r="T149" i="4"/>
  <c r="R149" i="4"/>
  <c r="P149" i="4"/>
  <c r="N149" i="4"/>
  <c r="L149" i="4"/>
  <c r="T148" i="4"/>
  <c r="R148" i="4"/>
  <c r="P148" i="4"/>
  <c r="N148" i="4"/>
  <c r="L148" i="4"/>
  <c r="T147" i="4"/>
  <c r="R147" i="4"/>
  <c r="P147" i="4"/>
  <c r="N147" i="4"/>
  <c r="L147" i="4"/>
  <c r="T146" i="4"/>
  <c r="R146" i="4"/>
  <c r="P146" i="4"/>
  <c r="N146" i="4"/>
  <c r="L146" i="4"/>
  <c r="T145" i="4"/>
  <c r="R145" i="4"/>
  <c r="P145" i="4"/>
  <c r="N145" i="4"/>
  <c r="L145" i="4"/>
  <c r="T144" i="4"/>
  <c r="R144" i="4"/>
  <c r="P144" i="4"/>
  <c r="N144" i="4"/>
  <c r="L144" i="4"/>
  <c r="T143" i="4"/>
  <c r="R143" i="4"/>
  <c r="P143" i="4"/>
  <c r="N143" i="4"/>
  <c r="L143" i="4"/>
  <c r="T142" i="4"/>
  <c r="R142" i="4"/>
  <c r="P142" i="4"/>
  <c r="N142" i="4"/>
  <c r="L142" i="4"/>
  <c r="T141" i="4"/>
  <c r="R141" i="4"/>
  <c r="P141" i="4"/>
  <c r="N141" i="4"/>
  <c r="L141" i="4"/>
  <c r="T140" i="4"/>
  <c r="R140" i="4"/>
  <c r="P140" i="4"/>
  <c r="N140" i="4"/>
  <c r="L140" i="4"/>
  <c r="T139" i="4"/>
  <c r="R139" i="4"/>
  <c r="P139" i="4"/>
  <c r="N139" i="4"/>
  <c r="L139" i="4"/>
  <c r="T138" i="4"/>
  <c r="R138" i="4"/>
  <c r="P138" i="4"/>
  <c r="N138" i="4"/>
  <c r="L138" i="4"/>
  <c r="T137" i="4"/>
  <c r="R137" i="4"/>
  <c r="P137" i="4"/>
  <c r="N137" i="4"/>
  <c r="L137" i="4"/>
  <c r="T136" i="4"/>
  <c r="R136" i="4"/>
  <c r="P136" i="4"/>
  <c r="N136" i="4"/>
  <c r="L136" i="4"/>
  <c r="T135" i="4"/>
  <c r="R135" i="4"/>
  <c r="P135" i="4"/>
  <c r="N135" i="4"/>
  <c r="L135" i="4"/>
  <c r="T134" i="4"/>
  <c r="R134" i="4"/>
  <c r="P134" i="4"/>
  <c r="N134" i="4"/>
  <c r="L134" i="4"/>
  <c r="T133" i="4"/>
  <c r="R133" i="4"/>
  <c r="P133" i="4"/>
  <c r="N133" i="4"/>
  <c r="L133" i="4"/>
  <c r="T132" i="4"/>
  <c r="R132" i="4"/>
  <c r="P132" i="4"/>
  <c r="N132" i="4"/>
  <c r="L132" i="4"/>
  <c r="T131" i="4"/>
  <c r="R131" i="4"/>
  <c r="P131" i="4"/>
  <c r="N131" i="4"/>
  <c r="L131" i="4"/>
  <c r="T130" i="4"/>
  <c r="R130" i="4"/>
  <c r="P130" i="4"/>
  <c r="N130" i="4"/>
  <c r="L130" i="4"/>
  <c r="T129" i="4"/>
  <c r="R129" i="4"/>
  <c r="P129" i="4"/>
  <c r="N129" i="4"/>
  <c r="L129" i="4"/>
  <c r="T128" i="4"/>
  <c r="R128" i="4"/>
  <c r="P128" i="4"/>
  <c r="N128" i="4"/>
  <c r="L128" i="4"/>
  <c r="T127" i="4"/>
  <c r="R127" i="4"/>
  <c r="P127" i="4"/>
  <c r="N127" i="4"/>
  <c r="L127" i="4"/>
  <c r="T126" i="4"/>
  <c r="R126" i="4"/>
  <c r="P126" i="4"/>
  <c r="N126" i="4"/>
  <c r="L126" i="4"/>
  <c r="T125" i="4"/>
  <c r="R125" i="4"/>
  <c r="P125" i="4"/>
  <c r="N125" i="4"/>
  <c r="L125" i="4"/>
  <c r="T124" i="4"/>
  <c r="R124" i="4"/>
  <c r="P124" i="4"/>
  <c r="N124" i="4"/>
  <c r="L124" i="4"/>
  <c r="T123" i="4"/>
  <c r="R123" i="4"/>
  <c r="P123" i="4"/>
  <c r="N123" i="4"/>
  <c r="L123" i="4"/>
  <c r="T122" i="4"/>
  <c r="R122" i="4"/>
  <c r="P122" i="4"/>
  <c r="N122" i="4"/>
  <c r="L122" i="4"/>
  <c r="T121" i="4"/>
  <c r="R121" i="4"/>
  <c r="P121" i="4"/>
  <c r="N121" i="4"/>
  <c r="L121" i="4"/>
  <c r="T120" i="4"/>
  <c r="R120" i="4"/>
  <c r="P120" i="4"/>
  <c r="N120" i="4"/>
  <c r="L120" i="4"/>
  <c r="T119" i="4"/>
  <c r="R119" i="4"/>
  <c r="P119" i="4"/>
  <c r="N119" i="4"/>
  <c r="L119" i="4"/>
  <c r="T118" i="4"/>
  <c r="R118" i="4"/>
  <c r="P118" i="4"/>
  <c r="N118" i="4"/>
  <c r="L118" i="4"/>
  <c r="T117" i="4"/>
  <c r="R117" i="4"/>
  <c r="P117" i="4"/>
  <c r="N117" i="4"/>
  <c r="L117" i="4"/>
  <c r="T116" i="4"/>
  <c r="R116" i="4"/>
  <c r="P116" i="4"/>
  <c r="N116" i="4"/>
  <c r="L116" i="4"/>
  <c r="T115" i="4"/>
  <c r="R115" i="4"/>
  <c r="P115" i="4"/>
  <c r="N115" i="4"/>
  <c r="L115" i="4"/>
  <c r="T114" i="4"/>
  <c r="R114" i="4"/>
  <c r="P114" i="4"/>
  <c r="N114" i="4"/>
  <c r="L114" i="4"/>
  <c r="T113" i="4"/>
  <c r="R113" i="4"/>
  <c r="P113" i="4"/>
  <c r="N113" i="4"/>
  <c r="L113" i="4"/>
  <c r="T112" i="4"/>
  <c r="R112" i="4"/>
  <c r="P112" i="4"/>
  <c r="N112" i="4"/>
  <c r="L112" i="4"/>
  <c r="T111" i="4"/>
  <c r="R111" i="4"/>
  <c r="P111" i="4"/>
  <c r="N111" i="4"/>
  <c r="L111" i="4"/>
  <c r="T110" i="4"/>
  <c r="R110" i="4"/>
  <c r="P110" i="4"/>
  <c r="N110" i="4"/>
  <c r="L110" i="4"/>
  <c r="T109" i="4"/>
  <c r="R109" i="4"/>
  <c r="P109" i="4"/>
  <c r="N109" i="4"/>
  <c r="L109" i="4"/>
  <c r="T108" i="4"/>
  <c r="R108" i="4"/>
  <c r="P108" i="4"/>
  <c r="N108" i="4"/>
  <c r="L108" i="4"/>
  <c r="T107" i="4"/>
  <c r="R107" i="4"/>
  <c r="P107" i="4"/>
  <c r="N107" i="4"/>
  <c r="L107" i="4"/>
  <c r="T106" i="4"/>
  <c r="R106" i="4"/>
  <c r="P106" i="4"/>
  <c r="N106" i="4"/>
  <c r="L106" i="4"/>
  <c r="T105" i="4"/>
  <c r="R105" i="4"/>
  <c r="P105" i="4"/>
  <c r="N105" i="4"/>
  <c r="L105" i="4"/>
  <c r="T104" i="4"/>
  <c r="R104" i="4"/>
  <c r="P104" i="4"/>
  <c r="N104" i="4"/>
  <c r="L104" i="4"/>
  <c r="T103" i="4"/>
  <c r="R103" i="4"/>
  <c r="P103" i="4"/>
  <c r="N103" i="4"/>
  <c r="L103" i="4"/>
  <c r="T102" i="4"/>
  <c r="R102" i="4"/>
  <c r="P102" i="4"/>
  <c r="N102" i="4"/>
  <c r="L102" i="4"/>
  <c r="T101" i="4"/>
  <c r="R101" i="4"/>
  <c r="P101" i="4"/>
  <c r="N101" i="4"/>
  <c r="L101" i="4"/>
  <c r="T100" i="4"/>
  <c r="R100" i="4"/>
  <c r="P100" i="4"/>
  <c r="N100" i="4"/>
  <c r="L100" i="4"/>
  <c r="T99" i="4"/>
  <c r="R99" i="4"/>
  <c r="P99" i="4"/>
  <c r="N99" i="4"/>
  <c r="L99" i="4"/>
  <c r="T98" i="4"/>
  <c r="R98" i="4"/>
  <c r="P98" i="4"/>
  <c r="N98" i="4"/>
  <c r="L98" i="4"/>
  <c r="T97" i="4"/>
  <c r="R97" i="4"/>
  <c r="P97" i="4"/>
  <c r="N97" i="4"/>
  <c r="L97" i="4"/>
  <c r="T96" i="4"/>
  <c r="R96" i="4"/>
  <c r="P96" i="4"/>
  <c r="N96" i="4"/>
  <c r="L96" i="4"/>
  <c r="T95" i="4"/>
  <c r="R95" i="4"/>
  <c r="P95" i="4"/>
  <c r="N95" i="4"/>
  <c r="L95" i="4"/>
  <c r="T94" i="4"/>
  <c r="R94" i="4"/>
  <c r="P94" i="4"/>
  <c r="N94" i="4"/>
  <c r="L94" i="4"/>
  <c r="T93" i="4"/>
  <c r="R93" i="4"/>
  <c r="P93" i="4"/>
  <c r="N93" i="4"/>
  <c r="L93" i="4"/>
  <c r="T92" i="4"/>
  <c r="R92" i="4"/>
  <c r="P92" i="4"/>
  <c r="N92" i="4"/>
  <c r="L92" i="4"/>
  <c r="T91" i="4"/>
  <c r="R91" i="4"/>
  <c r="P91" i="4"/>
  <c r="N91" i="4"/>
  <c r="L91" i="4"/>
  <c r="T90" i="4"/>
  <c r="R90" i="4"/>
  <c r="P90" i="4"/>
  <c r="N90" i="4"/>
  <c r="L90" i="4"/>
  <c r="T89" i="4"/>
  <c r="R89" i="4"/>
  <c r="P89" i="4"/>
  <c r="N89" i="4"/>
  <c r="L89" i="4"/>
  <c r="T88" i="4"/>
  <c r="R88" i="4"/>
  <c r="P88" i="4"/>
  <c r="N88" i="4"/>
  <c r="L88" i="4"/>
  <c r="T87" i="4"/>
  <c r="R87" i="4"/>
  <c r="P87" i="4"/>
  <c r="N87" i="4"/>
  <c r="L87" i="4"/>
  <c r="T86" i="4"/>
  <c r="R86" i="4"/>
  <c r="P86" i="4"/>
  <c r="N86" i="4"/>
  <c r="L86" i="4"/>
  <c r="T85" i="4"/>
  <c r="R85" i="4"/>
  <c r="P85" i="4"/>
  <c r="N85" i="4"/>
  <c r="L85" i="4"/>
  <c r="T84" i="4"/>
  <c r="R84" i="4"/>
  <c r="P84" i="4"/>
  <c r="N84" i="4"/>
  <c r="L84" i="4"/>
  <c r="T83" i="4"/>
  <c r="R83" i="4"/>
  <c r="P83" i="4"/>
  <c r="N83" i="4"/>
  <c r="L83" i="4"/>
  <c r="T82" i="4"/>
  <c r="R82" i="4"/>
  <c r="P82" i="4"/>
  <c r="N82" i="4"/>
  <c r="L82" i="4"/>
  <c r="T81" i="4"/>
  <c r="R81" i="4"/>
  <c r="P81" i="4"/>
  <c r="N81" i="4"/>
  <c r="L81" i="4"/>
  <c r="T80" i="4"/>
  <c r="R80" i="4"/>
  <c r="P80" i="4"/>
  <c r="N80" i="4"/>
  <c r="L80" i="4"/>
  <c r="T79" i="4"/>
  <c r="R79" i="4"/>
  <c r="P79" i="4"/>
  <c r="N79" i="4"/>
  <c r="L79" i="4"/>
  <c r="T78" i="4"/>
  <c r="R78" i="4"/>
  <c r="P78" i="4"/>
  <c r="N78" i="4"/>
  <c r="L78" i="4"/>
  <c r="T77" i="4"/>
  <c r="R77" i="4"/>
  <c r="P77" i="4"/>
  <c r="N77" i="4"/>
  <c r="L77" i="4"/>
  <c r="T76" i="4"/>
  <c r="R76" i="4"/>
  <c r="P76" i="4"/>
  <c r="N76" i="4"/>
  <c r="L76" i="4"/>
  <c r="T75" i="4"/>
  <c r="R75" i="4"/>
  <c r="P75" i="4"/>
  <c r="N75" i="4"/>
  <c r="L75" i="4"/>
  <c r="T74" i="4"/>
  <c r="R74" i="4"/>
  <c r="P74" i="4"/>
  <c r="N74" i="4"/>
  <c r="L74" i="4"/>
  <c r="T73" i="4"/>
  <c r="R73" i="4"/>
  <c r="P73" i="4"/>
  <c r="N73" i="4"/>
  <c r="L73" i="4"/>
  <c r="T72" i="4"/>
  <c r="R72" i="4"/>
  <c r="P72" i="4"/>
  <c r="N72" i="4"/>
  <c r="L72" i="4"/>
  <c r="T71" i="4"/>
  <c r="R71" i="4"/>
  <c r="P71" i="4"/>
  <c r="N71" i="4"/>
  <c r="L71" i="4"/>
  <c r="T70" i="4"/>
  <c r="R70" i="4"/>
  <c r="P70" i="4"/>
  <c r="N70" i="4"/>
  <c r="L70" i="4"/>
  <c r="T69" i="4"/>
  <c r="R69" i="4"/>
  <c r="P69" i="4"/>
  <c r="N69" i="4"/>
  <c r="L69" i="4"/>
  <c r="T68" i="4"/>
  <c r="R68" i="4"/>
  <c r="P68" i="4"/>
  <c r="N68" i="4"/>
  <c r="L68" i="4"/>
  <c r="T67" i="4"/>
  <c r="R67" i="4"/>
  <c r="P67" i="4"/>
  <c r="N67" i="4"/>
  <c r="L67" i="4"/>
  <c r="T66" i="4"/>
  <c r="R66" i="4"/>
  <c r="P66" i="4"/>
  <c r="N66" i="4"/>
  <c r="L66" i="4"/>
  <c r="T65" i="4"/>
  <c r="R65" i="4"/>
  <c r="P65" i="4"/>
  <c r="N65" i="4"/>
  <c r="L65" i="4"/>
  <c r="T64" i="4"/>
  <c r="R64" i="4"/>
  <c r="P64" i="4"/>
  <c r="N64" i="4"/>
  <c r="L64" i="4"/>
  <c r="T63" i="4"/>
  <c r="R63" i="4"/>
  <c r="P63" i="4"/>
  <c r="N63" i="4"/>
  <c r="L63" i="4"/>
  <c r="T62" i="4"/>
  <c r="R62" i="4"/>
  <c r="P62" i="4"/>
  <c r="N62" i="4"/>
  <c r="L62" i="4"/>
  <c r="T61" i="4"/>
  <c r="R61" i="4"/>
  <c r="P61" i="4"/>
  <c r="N61" i="4"/>
  <c r="L61" i="4"/>
  <c r="T60" i="4"/>
  <c r="R60" i="4"/>
  <c r="P60" i="4"/>
  <c r="N60" i="4"/>
  <c r="L60" i="4"/>
  <c r="T59" i="4"/>
  <c r="R59" i="4"/>
  <c r="P59" i="4"/>
  <c r="N59" i="4"/>
  <c r="L59" i="4"/>
  <c r="T58" i="4"/>
  <c r="R58" i="4"/>
  <c r="P58" i="4"/>
  <c r="N58" i="4"/>
  <c r="L58" i="4"/>
  <c r="T57" i="4"/>
  <c r="R57" i="4"/>
  <c r="P57" i="4"/>
  <c r="N57" i="4"/>
  <c r="L57" i="4"/>
  <c r="T56" i="4"/>
  <c r="R56" i="4"/>
  <c r="P56" i="4"/>
  <c r="N56" i="4"/>
  <c r="L56" i="4"/>
  <c r="T55" i="4"/>
  <c r="R55" i="4"/>
  <c r="P55" i="4"/>
  <c r="N55" i="4"/>
  <c r="L55" i="4"/>
  <c r="T54" i="4"/>
  <c r="R54" i="4"/>
  <c r="P54" i="4"/>
  <c r="N54" i="4"/>
  <c r="L54" i="4"/>
  <c r="T53" i="4"/>
  <c r="R53" i="4"/>
  <c r="P53" i="4"/>
  <c r="N53" i="4"/>
  <c r="L53" i="4"/>
  <c r="T52" i="4"/>
  <c r="R52" i="4"/>
  <c r="P52" i="4"/>
  <c r="N52" i="4"/>
  <c r="L52" i="4"/>
  <c r="T51" i="4"/>
  <c r="R51" i="4"/>
  <c r="P51" i="4"/>
  <c r="N51" i="4"/>
  <c r="L51" i="4"/>
  <c r="T50" i="4"/>
  <c r="R50" i="4"/>
  <c r="P50" i="4"/>
  <c r="N50" i="4"/>
  <c r="L50" i="4"/>
  <c r="T49" i="4"/>
  <c r="R49" i="4"/>
  <c r="P49" i="4"/>
  <c r="N49" i="4"/>
  <c r="L49" i="4"/>
  <c r="T48" i="4"/>
  <c r="R48" i="4"/>
  <c r="P48" i="4"/>
  <c r="N48" i="4"/>
  <c r="L48" i="4"/>
  <c r="T47" i="4"/>
  <c r="R47" i="4"/>
  <c r="P47" i="4"/>
  <c r="N47" i="4"/>
  <c r="L47" i="4"/>
  <c r="T46" i="4"/>
  <c r="R46" i="4"/>
  <c r="P46" i="4"/>
  <c r="N46" i="4"/>
  <c r="L46" i="4"/>
  <c r="T45" i="4"/>
  <c r="R45" i="4"/>
  <c r="P45" i="4"/>
  <c r="N45" i="4"/>
  <c r="L45" i="4"/>
  <c r="T44" i="4"/>
  <c r="R44" i="4"/>
  <c r="P44" i="4"/>
  <c r="N44" i="4"/>
  <c r="L44" i="4"/>
  <c r="T43" i="4"/>
  <c r="R43" i="4"/>
  <c r="P43" i="4"/>
  <c r="N43" i="4"/>
  <c r="L43" i="4"/>
  <c r="T42" i="4"/>
  <c r="R42" i="4"/>
  <c r="P42" i="4"/>
  <c r="N42" i="4"/>
  <c r="L42" i="4"/>
  <c r="T41" i="4"/>
  <c r="R41" i="4"/>
  <c r="P41" i="4"/>
  <c r="N41" i="4"/>
  <c r="L41" i="4"/>
  <c r="T40" i="4"/>
  <c r="R40" i="4"/>
  <c r="P40" i="4"/>
  <c r="N40" i="4"/>
  <c r="L40" i="4"/>
  <c r="T39" i="4"/>
  <c r="R39" i="4"/>
  <c r="P39" i="4"/>
  <c r="N39" i="4"/>
  <c r="L39" i="4"/>
  <c r="T38" i="4"/>
  <c r="R38" i="4"/>
  <c r="P38" i="4"/>
  <c r="N38" i="4"/>
  <c r="L38" i="4"/>
  <c r="T37" i="4"/>
  <c r="R37" i="4"/>
  <c r="P37" i="4"/>
  <c r="N37" i="4"/>
  <c r="L37" i="4"/>
  <c r="T36" i="4"/>
  <c r="R36" i="4"/>
  <c r="P36" i="4"/>
  <c r="N36" i="4"/>
  <c r="L36" i="4"/>
  <c r="T35" i="4"/>
  <c r="R35" i="4"/>
  <c r="P35" i="4"/>
  <c r="N35" i="4"/>
  <c r="L35" i="4"/>
  <c r="T34" i="4"/>
  <c r="R34" i="4"/>
  <c r="P34" i="4"/>
  <c r="N34" i="4"/>
  <c r="L34" i="4"/>
  <c r="T33" i="4"/>
  <c r="R33" i="4"/>
  <c r="P33" i="4"/>
  <c r="N33" i="4"/>
  <c r="L33" i="4"/>
  <c r="T32" i="4"/>
  <c r="R32" i="4"/>
  <c r="P32" i="4"/>
  <c r="N32" i="4"/>
  <c r="L32" i="4"/>
  <c r="T31" i="4"/>
  <c r="R31" i="4"/>
  <c r="P31" i="4"/>
  <c r="N31" i="4"/>
  <c r="L31" i="4"/>
  <c r="T30" i="4"/>
  <c r="R30" i="4"/>
  <c r="P30" i="4"/>
  <c r="N30" i="4"/>
  <c r="L30" i="4"/>
  <c r="T29" i="4"/>
  <c r="R29" i="4"/>
  <c r="P29" i="4"/>
  <c r="N29" i="4"/>
  <c r="L29" i="4"/>
  <c r="T28" i="4"/>
  <c r="R28" i="4"/>
  <c r="P28" i="4"/>
  <c r="N28" i="4"/>
  <c r="L28" i="4"/>
  <c r="T27" i="4"/>
  <c r="R27" i="4"/>
  <c r="P27" i="4"/>
  <c r="N27" i="4"/>
  <c r="L27" i="4"/>
  <c r="T26" i="4"/>
  <c r="R26" i="4"/>
  <c r="P26" i="4"/>
  <c r="N26" i="4"/>
  <c r="L26" i="4"/>
  <c r="T25" i="4"/>
  <c r="R25" i="4"/>
  <c r="P25" i="4"/>
  <c r="N25" i="4"/>
  <c r="L25" i="4"/>
  <c r="T24" i="4"/>
  <c r="R24" i="4"/>
  <c r="P24" i="4"/>
  <c r="N24" i="4"/>
  <c r="L24" i="4"/>
  <c r="T23" i="4"/>
  <c r="R23" i="4"/>
  <c r="P23" i="4"/>
  <c r="N23" i="4"/>
  <c r="L23" i="4"/>
  <c r="T22" i="4"/>
  <c r="R22" i="4"/>
  <c r="P22" i="4"/>
  <c r="N22" i="4"/>
  <c r="L22" i="4"/>
  <c r="T21" i="4"/>
  <c r="R21" i="4"/>
  <c r="P21" i="4"/>
  <c r="N21" i="4"/>
  <c r="L21" i="4"/>
  <c r="T20" i="4"/>
  <c r="R20" i="4"/>
  <c r="P20" i="4"/>
  <c r="N20" i="4"/>
  <c r="L20" i="4"/>
  <c r="T19" i="4"/>
  <c r="R19" i="4"/>
  <c r="P19" i="4"/>
  <c r="N19" i="4"/>
  <c r="L19" i="4"/>
  <c r="T18" i="4"/>
  <c r="R18" i="4"/>
  <c r="P18" i="4"/>
  <c r="N18" i="4"/>
  <c r="L18" i="4"/>
  <c r="T17" i="4"/>
  <c r="R17" i="4"/>
  <c r="P17" i="4"/>
  <c r="N17" i="4"/>
  <c r="L17" i="4"/>
  <c r="T16" i="4"/>
  <c r="R16" i="4"/>
  <c r="P16" i="4"/>
  <c r="N16" i="4"/>
  <c r="L16" i="4"/>
  <c r="T15" i="4"/>
  <c r="R15" i="4"/>
  <c r="P15" i="4"/>
  <c r="N15" i="4"/>
  <c r="L15" i="4"/>
  <c r="T14" i="4"/>
  <c r="R14" i="4"/>
  <c r="P14" i="4"/>
  <c r="N14" i="4"/>
  <c r="L14" i="4"/>
  <c r="T13" i="4"/>
  <c r="R13" i="4"/>
  <c r="P13" i="4"/>
  <c r="N13" i="4"/>
  <c r="L13" i="4"/>
  <c r="T12" i="4"/>
  <c r="R12" i="4"/>
  <c r="P12" i="4"/>
  <c r="N12" i="4"/>
  <c r="L12" i="4"/>
  <c r="T11" i="4"/>
  <c r="R11" i="4"/>
  <c r="P11" i="4"/>
  <c r="N11" i="4"/>
  <c r="L11" i="4"/>
  <c r="T10" i="4"/>
  <c r="R10" i="4"/>
  <c r="P10" i="4"/>
  <c r="N10" i="4"/>
  <c r="L10" i="4"/>
  <c r="T9" i="4"/>
  <c r="R9" i="4"/>
  <c r="P9" i="4"/>
  <c r="N9" i="4"/>
  <c r="L9" i="4"/>
  <c r="T8" i="4"/>
  <c r="R8" i="4"/>
  <c r="P8" i="4"/>
  <c r="N8" i="4"/>
  <c r="L8" i="4"/>
  <c r="T7" i="4"/>
  <c r="R7" i="4"/>
  <c r="P7" i="4"/>
  <c r="N7" i="4"/>
  <c r="L7" i="4"/>
  <c r="T6" i="4"/>
  <c r="R6" i="4"/>
  <c r="P6" i="4"/>
  <c r="N6" i="4"/>
  <c r="L6" i="4"/>
  <c r="T5" i="4"/>
  <c r="R5" i="4"/>
  <c r="P5" i="4"/>
  <c r="N5" i="4"/>
  <c r="L5" i="4"/>
  <c r="J205" i="4"/>
  <c r="H205" i="4"/>
  <c r="F205" i="4"/>
  <c r="D205" i="4"/>
  <c r="B205" i="4"/>
  <c r="J204" i="4"/>
  <c r="H204" i="4"/>
  <c r="F204" i="4"/>
  <c r="D204" i="4"/>
  <c r="B204" i="4"/>
  <c r="J203" i="4"/>
  <c r="H203" i="4"/>
  <c r="F203" i="4"/>
  <c r="D203" i="4"/>
  <c r="B203" i="4"/>
  <c r="J202" i="4"/>
  <c r="H202" i="4"/>
  <c r="F202" i="4"/>
  <c r="D202" i="4"/>
  <c r="B202" i="4"/>
  <c r="J201" i="4"/>
  <c r="H201" i="4"/>
  <c r="F201" i="4"/>
  <c r="D201" i="4"/>
  <c r="B201" i="4"/>
  <c r="J200" i="4"/>
  <c r="H200" i="4"/>
  <c r="F200" i="4"/>
  <c r="D200" i="4"/>
  <c r="B200" i="4"/>
  <c r="J199" i="4"/>
  <c r="H199" i="4"/>
  <c r="F199" i="4"/>
  <c r="D199" i="4"/>
  <c r="B199" i="4"/>
  <c r="J198" i="4"/>
  <c r="H198" i="4"/>
  <c r="F198" i="4"/>
  <c r="D198" i="4"/>
  <c r="B198" i="4"/>
  <c r="J197" i="4"/>
  <c r="H197" i="4"/>
  <c r="F197" i="4"/>
  <c r="D197" i="4"/>
  <c r="B197" i="4"/>
  <c r="J196" i="4"/>
  <c r="H196" i="4"/>
  <c r="F196" i="4"/>
  <c r="D196" i="4"/>
  <c r="B196" i="4"/>
  <c r="J195" i="4"/>
  <c r="H195" i="4"/>
  <c r="F195" i="4"/>
  <c r="D195" i="4"/>
  <c r="B195" i="4"/>
  <c r="J194" i="4"/>
  <c r="H194" i="4"/>
  <c r="F194" i="4"/>
  <c r="D194" i="4"/>
  <c r="B194" i="4"/>
  <c r="J193" i="4"/>
  <c r="H193" i="4"/>
  <c r="F193" i="4"/>
  <c r="D193" i="4"/>
  <c r="B193" i="4"/>
  <c r="J192" i="4"/>
  <c r="H192" i="4"/>
  <c r="F192" i="4"/>
  <c r="D192" i="4"/>
  <c r="B192" i="4"/>
  <c r="J191" i="4"/>
  <c r="H191" i="4"/>
  <c r="F191" i="4"/>
  <c r="D191" i="4"/>
  <c r="B191" i="4"/>
  <c r="J190" i="4"/>
  <c r="H190" i="4"/>
  <c r="F190" i="4"/>
  <c r="D190" i="4"/>
  <c r="B190" i="4"/>
  <c r="J189" i="4"/>
  <c r="H189" i="4"/>
  <c r="F189" i="4"/>
  <c r="D189" i="4"/>
  <c r="B189" i="4"/>
  <c r="J188" i="4"/>
  <c r="H188" i="4"/>
  <c r="F188" i="4"/>
  <c r="D188" i="4"/>
  <c r="B188" i="4"/>
  <c r="J187" i="4"/>
  <c r="H187" i="4"/>
  <c r="F187" i="4"/>
  <c r="D187" i="4"/>
  <c r="B187" i="4"/>
  <c r="J186" i="4"/>
  <c r="H186" i="4"/>
  <c r="F186" i="4"/>
  <c r="D186" i="4"/>
  <c r="B186" i="4"/>
  <c r="J185" i="4"/>
  <c r="H185" i="4"/>
  <c r="F185" i="4"/>
  <c r="D185" i="4"/>
  <c r="B185" i="4"/>
  <c r="J184" i="4"/>
  <c r="H184" i="4"/>
  <c r="F184" i="4"/>
  <c r="D184" i="4"/>
  <c r="B184" i="4"/>
  <c r="J183" i="4"/>
  <c r="H183" i="4"/>
  <c r="F183" i="4"/>
  <c r="D183" i="4"/>
  <c r="B183" i="4"/>
  <c r="J182" i="4"/>
  <c r="H182" i="4"/>
  <c r="F182" i="4"/>
  <c r="D182" i="4"/>
  <c r="B182" i="4"/>
  <c r="J181" i="4"/>
  <c r="H181" i="4"/>
  <c r="F181" i="4"/>
  <c r="D181" i="4"/>
  <c r="B181" i="4"/>
  <c r="J180" i="4"/>
  <c r="H180" i="4"/>
  <c r="F180" i="4"/>
  <c r="D180" i="4"/>
  <c r="B180" i="4"/>
  <c r="J179" i="4"/>
  <c r="H179" i="4"/>
  <c r="F179" i="4"/>
  <c r="D179" i="4"/>
  <c r="B179" i="4"/>
  <c r="J178" i="4"/>
  <c r="H178" i="4"/>
  <c r="F178" i="4"/>
  <c r="D178" i="4"/>
  <c r="B178" i="4"/>
  <c r="J177" i="4"/>
  <c r="H177" i="4"/>
  <c r="F177" i="4"/>
  <c r="D177" i="4"/>
  <c r="B177" i="4"/>
  <c r="J176" i="4"/>
  <c r="H176" i="4"/>
  <c r="F176" i="4"/>
  <c r="D176" i="4"/>
  <c r="B176" i="4"/>
  <c r="J175" i="4"/>
  <c r="H175" i="4"/>
  <c r="F175" i="4"/>
  <c r="D175" i="4"/>
  <c r="B175" i="4"/>
  <c r="J174" i="4"/>
  <c r="H174" i="4"/>
  <c r="F174" i="4"/>
  <c r="D174" i="4"/>
  <c r="B174" i="4"/>
  <c r="J173" i="4"/>
  <c r="H173" i="4"/>
  <c r="F173" i="4"/>
  <c r="D173" i="4"/>
  <c r="B173" i="4"/>
  <c r="J172" i="4"/>
  <c r="H172" i="4"/>
  <c r="F172" i="4"/>
  <c r="D172" i="4"/>
  <c r="B172" i="4"/>
  <c r="J171" i="4"/>
  <c r="H171" i="4"/>
  <c r="F171" i="4"/>
  <c r="D171" i="4"/>
  <c r="B171" i="4"/>
  <c r="J170" i="4"/>
  <c r="H170" i="4"/>
  <c r="F170" i="4"/>
  <c r="D170" i="4"/>
  <c r="B170" i="4"/>
  <c r="J169" i="4"/>
  <c r="H169" i="4"/>
  <c r="F169" i="4"/>
  <c r="D169" i="4"/>
  <c r="B169" i="4"/>
  <c r="J168" i="4"/>
  <c r="H168" i="4"/>
  <c r="F168" i="4"/>
  <c r="D168" i="4"/>
  <c r="B168" i="4"/>
  <c r="J167" i="4"/>
  <c r="H167" i="4"/>
  <c r="F167" i="4"/>
  <c r="D167" i="4"/>
  <c r="B167" i="4"/>
  <c r="J166" i="4"/>
  <c r="H166" i="4"/>
  <c r="F166" i="4"/>
  <c r="D166" i="4"/>
  <c r="B166" i="4"/>
  <c r="J165" i="4"/>
  <c r="H165" i="4"/>
  <c r="F165" i="4"/>
  <c r="D165" i="4"/>
  <c r="B165" i="4"/>
  <c r="J164" i="4"/>
  <c r="H164" i="4"/>
  <c r="F164" i="4"/>
  <c r="D164" i="4"/>
  <c r="B164" i="4"/>
  <c r="J163" i="4"/>
  <c r="H163" i="4"/>
  <c r="F163" i="4"/>
  <c r="D163" i="4"/>
  <c r="B163" i="4"/>
  <c r="J162" i="4"/>
  <c r="H162" i="4"/>
  <c r="F162" i="4"/>
  <c r="D162" i="4"/>
  <c r="B162" i="4"/>
  <c r="J161" i="4"/>
  <c r="H161" i="4"/>
  <c r="F161" i="4"/>
  <c r="D161" i="4"/>
  <c r="B161" i="4"/>
  <c r="J160" i="4"/>
  <c r="H160" i="4"/>
  <c r="F160" i="4"/>
  <c r="D160" i="4"/>
  <c r="B160" i="4"/>
  <c r="J159" i="4"/>
  <c r="H159" i="4"/>
  <c r="F159" i="4"/>
  <c r="D159" i="4"/>
  <c r="B159" i="4"/>
  <c r="J158" i="4"/>
  <c r="H158" i="4"/>
  <c r="F158" i="4"/>
  <c r="D158" i="4"/>
  <c r="B158" i="4"/>
  <c r="J157" i="4"/>
  <c r="H157" i="4"/>
  <c r="F157" i="4"/>
  <c r="D157" i="4"/>
  <c r="B157" i="4"/>
  <c r="J156" i="4"/>
  <c r="H156" i="4"/>
  <c r="F156" i="4"/>
  <c r="D156" i="4"/>
  <c r="B156" i="4"/>
  <c r="J155" i="4"/>
  <c r="H155" i="4"/>
  <c r="F155" i="4"/>
  <c r="D155" i="4"/>
  <c r="B155" i="4"/>
  <c r="J154" i="4"/>
  <c r="H154" i="4"/>
  <c r="F154" i="4"/>
  <c r="D154" i="4"/>
  <c r="B154" i="4"/>
  <c r="J153" i="4"/>
  <c r="H153" i="4"/>
  <c r="F153" i="4"/>
  <c r="D153" i="4"/>
  <c r="B153" i="4"/>
  <c r="J152" i="4"/>
  <c r="H152" i="4"/>
  <c r="F152" i="4"/>
  <c r="D152" i="4"/>
  <c r="B152" i="4"/>
  <c r="J151" i="4"/>
  <c r="H151" i="4"/>
  <c r="F151" i="4"/>
  <c r="D151" i="4"/>
  <c r="B151" i="4"/>
  <c r="J150" i="4"/>
  <c r="H150" i="4"/>
  <c r="F150" i="4"/>
  <c r="D150" i="4"/>
  <c r="B150" i="4"/>
  <c r="J149" i="4"/>
  <c r="H149" i="4"/>
  <c r="F149" i="4"/>
  <c r="D149" i="4"/>
  <c r="B149" i="4"/>
  <c r="J148" i="4"/>
  <c r="H148" i="4"/>
  <c r="F148" i="4"/>
  <c r="D148" i="4"/>
  <c r="B148" i="4"/>
  <c r="J147" i="4"/>
  <c r="H147" i="4"/>
  <c r="F147" i="4"/>
  <c r="D147" i="4"/>
  <c r="B147" i="4"/>
  <c r="J146" i="4"/>
  <c r="H146" i="4"/>
  <c r="F146" i="4"/>
  <c r="D146" i="4"/>
  <c r="B146" i="4"/>
  <c r="J145" i="4"/>
  <c r="H145" i="4"/>
  <c r="F145" i="4"/>
  <c r="D145" i="4"/>
  <c r="B145" i="4"/>
  <c r="J144" i="4"/>
  <c r="H144" i="4"/>
  <c r="F144" i="4"/>
  <c r="D144" i="4"/>
  <c r="B144" i="4"/>
  <c r="J143" i="4"/>
  <c r="H143" i="4"/>
  <c r="F143" i="4"/>
  <c r="D143" i="4"/>
  <c r="B143" i="4"/>
  <c r="J142" i="4"/>
  <c r="H142" i="4"/>
  <c r="F142" i="4"/>
  <c r="D142" i="4"/>
  <c r="B142" i="4"/>
  <c r="J141" i="4"/>
  <c r="H141" i="4"/>
  <c r="F141" i="4"/>
  <c r="D141" i="4"/>
  <c r="B141" i="4"/>
  <c r="J140" i="4"/>
  <c r="H140" i="4"/>
  <c r="F140" i="4"/>
  <c r="D140" i="4"/>
  <c r="B140" i="4"/>
  <c r="J139" i="4"/>
  <c r="H139" i="4"/>
  <c r="F139" i="4"/>
  <c r="D139" i="4"/>
  <c r="B139" i="4"/>
  <c r="J138" i="4"/>
  <c r="H138" i="4"/>
  <c r="F138" i="4"/>
  <c r="D138" i="4"/>
  <c r="B138" i="4"/>
  <c r="J137" i="4"/>
  <c r="H137" i="4"/>
  <c r="F137" i="4"/>
  <c r="D137" i="4"/>
  <c r="B137" i="4"/>
  <c r="J136" i="4"/>
  <c r="H136" i="4"/>
  <c r="F136" i="4"/>
  <c r="D136" i="4"/>
  <c r="B136" i="4"/>
  <c r="J135" i="4"/>
  <c r="H135" i="4"/>
  <c r="F135" i="4"/>
  <c r="D135" i="4"/>
  <c r="B135" i="4"/>
  <c r="J134" i="4"/>
  <c r="H134" i="4"/>
  <c r="F134" i="4"/>
  <c r="D134" i="4"/>
  <c r="B134" i="4"/>
  <c r="J133" i="4"/>
  <c r="H133" i="4"/>
  <c r="F133" i="4"/>
  <c r="D133" i="4"/>
  <c r="B133" i="4"/>
  <c r="J132" i="4"/>
  <c r="H132" i="4"/>
  <c r="F132" i="4"/>
  <c r="D132" i="4"/>
  <c r="B132" i="4"/>
  <c r="J131" i="4"/>
  <c r="H131" i="4"/>
  <c r="F131" i="4"/>
  <c r="D131" i="4"/>
  <c r="B131" i="4"/>
  <c r="J130" i="4"/>
  <c r="H130" i="4"/>
  <c r="F130" i="4"/>
  <c r="D130" i="4"/>
  <c r="B130" i="4"/>
  <c r="J129" i="4"/>
  <c r="H129" i="4"/>
  <c r="F129" i="4"/>
  <c r="D129" i="4"/>
  <c r="B129" i="4"/>
  <c r="J128" i="4"/>
  <c r="H128" i="4"/>
  <c r="F128" i="4"/>
  <c r="D128" i="4"/>
  <c r="B128" i="4"/>
  <c r="J127" i="4"/>
  <c r="H127" i="4"/>
  <c r="F127" i="4"/>
  <c r="D127" i="4"/>
  <c r="B127" i="4"/>
  <c r="J126" i="4"/>
  <c r="H126" i="4"/>
  <c r="F126" i="4"/>
  <c r="D126" i="4"/>
  <c r="B126" i="4"/>
  <c r="J125" i="4"/>
  <c r="H125" i="4"/>
  <c r="F125" i="4"/>
  <c r="D125" i="4"/>
  <c r="B125" i="4"/>
  <c r="J124" i="4"/>
  <c r="H124" i="4"/>
  <c r="F124" i="4"/>
  <c r="D124" i="4"/>
  <c r="B124" i="4"/>
  <c r="J123" i="4"/>
  <c r="H123" i="4"/>
  <c r="F123" i="4"/>
  <c r="D123" i="4"/>
  <c r="B123" i="4"/>
  <c r="J122" i="4"/>
  <c r="H122" i="4"/>
  <c r="F122" i="4"/>
  <c r="D122" i="4"/>
  <c r="B122" i="4"/>
  <c r="J121" i="4"/>
  <c r="H121" i="4"/>
  <c r="F121" i="4"/>
  <c r="D121" i="4"/>
  <c r="B121" i="4"/>
  <c r="J120" i="4"/>
  <c r="H120" i="4"/>
  <c r="F120" i="4"/>
  <c r="D120" i="4"/>
  <c r="B120" i="4"/>
  <c r="J119" i="4"/>
  <c r="H119" i="4"/>
  <c r="F119" i="4"/>
  <c r="D119" i="4"/>
  <c r="B119" i="4"/>
  <c r="J118" i="4"/>
  <c r="H118" i="4"/>
  <c r="F118" i="4"/>
  <c r="D118" i="4"/>
  <c r="B118" i="4"/>
  <c r="J117" i="4"/>
  <c r="H117" i="4"/>
  <c r="F117" i="4"/>
  <c r="D117" i="4"/>
  <c r="B117" i="4"/>
  <c r="J116" i="4"/>
  <c r="H116" i="4"/>
  <c r="F116" i="4"/>
  <c r="D116" i="4"/>
  <c r="B116" i="4"/>
  <c r="J115" i="4"/>
  <c r="H115" i="4"/>
  <c r="F115" i="4"/>
  <c r="D115" i="4"/>
  <c r="B115" i="4"/>
  <c r="J114" i="4"/>
  <c r="H114" i="4"/>
  <c r="F114" i="4"/>
  <c r="D114" i="4"/>
  <c r="B114" i="4"/>
  <c r="J113" i="4"/>
  <c r="H113" i="4"/>
  <c r="F113" i="4"/>
  <c r="D113" i="4"/>
  <c r="B113" i="4"/>
  <c r="J112" i="4"/>
  <c r="H112" i="4"/>
  <c r="F112" i="4"/>
  <c r="D112" i="4"/>
  <c r="B112" i="4"/>
  <c r="J111" i="4"/>
  <c r="H111" i="4"/>
  <c r="F111" i="4"/>
  <c r="D111" i="4"/>
  <c r="B111" i="4"/>
  <c r="J110" i="4"/>
  <c r="H110" i="4"/>
  <c r="F110" i="4"/>
  <c r="D110" i="4"/>
  <c r="B110" i="4"/>
  <c r="J109" i="4"/>
  <c r="H109" i="4"/>
  <c r="F109" i="4"/>
  <c r="D109" i="4"/>
  <c r="B109" i="4"/>
  <c r="J108" i="4"/>
  <c r="H108" i="4"/>
  <c r="F108" i="4"/>
  <c r="D108" i="4"/>
  <c r="B108" i="4"/>
  <c r="J107" i="4"/>
  <c r="H107" i="4"/>
  <c r="F107" i="4"/>
  <c r="D107" i="4"/>
  <c r="B107" i="4"/>
  <c r="J106" i="4"/>
  <c r="H106" i="4"/>
  <c r="F106" i="4"/>
  <c r="D106" i="4"/>
  <c r="B106" i="4"/>
  <c r="J105" i="4"/>
  <c r="H105" i="4"/>
  <c r="F105" i="4"/>
  <c r="D105" i="4"/>
  <c r="B105" i="4"/>
  <c r="J104" i="4"/>
  <c r="H104" i="4"/>
  <c r="F104" i="4"/>
  <c r="D104" i="4"/>
  <c r="B104" i="4"/>
  <c r="J103" i="4"/>
  <c r="H103" i="4"/>
  <c r="F103" i="4"/>
  <c r="D103" i="4"/>
  <c r="B103" i="4"/>
  <c r="J102" i="4"/>
  <c r="H102" i="4"/>
  <c r="F102" i="4"/>
  <c r="D102" i="4"/>
  <c r="B102" i="4"/>
  <c r="J101" i="4"/>
  <c r="H101" i="4"/>
  <c r="F101" i="4"/>
  <c r="D101" i="4"/>
  <c r="B101" i="4"/>
  <c r="J100" i="4"/>
  <c r="H100" i="4"/>
  <c r="F100" i="4"/>
  <c r="D100" i="4"/>
  <c r="B100" i="4"/>
  <c r="J99" i="4"/>
  <c r="H99" i="4"/>
  <c r="F99" i="4"/>
  <c r="D99" i="4"/>
  <c r="B99" i="4"/>
  <c r="J98" i="4"/>
  <c r="H98" i="4"/>
  <c r="F98" i="4"/>
  <c r="D98" i="4"/>
  <c r="B98" i="4"/>
  <c r="J97" i="4"/>
  <c r="H97" i="4"/>
  <c r="F97" i="4"/>
  <c r="D97" i="4"/>
  <c r="B97" i="4"/>
  <c r="J96" i="4"/>
  <c r="H96" i="4"/>
  <c r="F96" i="4"/>
  <c r="D96" i="4"/>
  <c r="B96" i="4"/>
  <c r="J95" i="4"/>
  <c r="H95" i="4"/>
  <c r="F95" i="4"/>
  <c r="D95" i="4"/>
  <c r="B95" i="4"/>
  <c r="J94" i="4"/>
  <c r="H94" i="4"/>
  <c r="F94" i="4"/>
  <c r="D94" i="4"/>
  <c r="B94" i="4"/>
  <c r="J93" i="4"/>
  <c r="H93" i="4"/>
  <c r="F93" i="4"/>
  <c r="D93" i="4"/>
  <c r="B93" i="4"/>
  <c r="J92" i="4"/>
  <c r="H92" i="4"/>
  <c r="F92" i="4"/>
  <c r="D92" i="4"/>
  <c r="B92" i="4"/>
  <c r="J91" i="4"/>
  <c r="H91" i="4"/>
  <c r="F91" i="4"/>
  <c r="D91" i="4"/>
  <c r="B91" i="4"/>
  <c r="J90" i="4"/>
  <c r="H90" i="4"/>
  <c r="F90" i="4"/>
  <c r="D90" i="4"/>
  <c r="B90" i="4"/>
  <c r="J89" i="4"/>
  <c r="H89" i="4"/>
  <c r="F89" i="4"/>
  <c r="D89" i="4"/>
  <c r="B89" i="4"/>
  <c r="J88" i="4"/>
  <c r="H88" i="4"/>
  <c r="F88" i="4"/>
  <c r="D88" i="4"/>
  <c r="B88" i="4"/>
  <c r="J87" i="4"/>
  <c r="H87" i="4"/>
  <c r="F87" i="4"/>
  <c r="D87" i="4"/>
  <c r="B87" i="4"/>
  <c r="J86" i="4"/>
  <c r="H86" i="4"/>
  <c r="F86" i="4"/>
  <c r="D86" i="4"/>
  <c r="B86" i="4"/>
  <c r="J85" i="4"/>
  <c r="H85" i="4"/>
  <c r="F85" i="4"/>
  <c r="D85" i="4"/>
  <c r="B85" i="4"/>
  <c r="J84" i="4"/>
  <c r="H84" i="4"/>
  <c r="F84" i="4"/>
  <c r="D84" i="4"/>
  <c r="B84" i="4"/>
  <c r="J83" i="4"/>
  <c r="H83" i="4"/>
  <c r="F83" i="4"/>
  <c r="D83" i="4"/>
  <c r="B83" i="4"/>
  <c r="J82" i="4"/>
  <c r="H82" i="4"/>
  <c r="F82" i="4"/>
  <c r="D82" i="4"/>
  <c r="B82" i="4"/>
  <c r="J81" i="4"/>
  <c r="H81" i="4"/>
  <c r="F81" i="4"/>
  <c r="D81" i="4"/>
  <c r="B81" i="4"/>
  <c r="J80" i="4"/>
  <c r="H80" i="4"/>
  <c r="F80" i="4"/>
  <c r="D80" i="4"/>
  <c r="B80" i="4"/>
  <c r="J79" i="4"/>
  <c r="H79" i="4"/>
  <c r="F79" i="4"/>
  <c r="D79" i="4"/>
  <c r="B79" i="4"/>
  <c r="J78" i="4"/>
  <c r="H78" i="4"/>
  <c r="F78" i="4"/>
  <c r="D78" i="4"/>
  <c r="B78" i="4"/>
  <c r="J77" i="4"/>
  <c r="H77" i="4"/>
  <c r="F77" i="4"/>
  <c r="D77" i="4"/>
  <c r="B77" i="4"/>
  <c r="J76" i="4"/>
  <c r="H76" i="4"/>
  <c r="F76" i="4"/>
  <c r="D76" i="4"/>
  <c r="B76" i="4"/>
  <c r="J75" i="4"/>
  <c r="H75" i="4"/>
  <c r="F75" i="4"/>
  <c r="D75" i="4"/>
  <c r="B75" i="4"/>
  <c r="J74" i="4"/>
  <c r="H74" i="4"/>
  <c r="F74" i="4"/>
  <c r="D74" i="4"/>
  <c r="B74" i="4"/>
  <c r="J73" i="4"/>
  <c r="H73" i="4"/>
  <c r="F73" i="4"/>
  <c r="D73" i="4"/>
  <c r="B73" i="4"/>
  <c r="J72" i="4"/>
  <c r="H72" i="4"/>
  <c r="F72" i="4"/>
  <c r="D72" i="4"/>
  <c r="B72" i="4"/>
  <c r="J71" i="4"/>
  <c r="H71" i="4"/>
  <c r="F71" i="4"/>
  <c r="D71" i="4"/>
  <c r="B71" i="4"/>
  <c r="J70" i="4"/>
  <c r="H70" i="4"/>
  <c r="F70" i="4"/>
  <c r="D70" i="4"/>
  <c r="B70" i="4"/>
  <c r="J69" i="4"/>
  <c r="H69" i="4"/>
  <c r="F69" i="4"/>
  <c r="D69" i="4"/>
  <c r="B69" i="4"/>
  <c r="J68" i="4"/>
  <c r="H68" i="4"/>
  <c r="F68" i="4"/>
  <c r="D68" i="4"/>
  <c r="B68" i="4"/>
  <c r="J67" i="4"/>
  <c r="H67" i="4"/>
  <c r="F67" i="4"/>
  <c r="D67" i="4"/>
  <c r="B67" i="4"/>
  <c r="J66" i="4"/>
  <c r="H66" i="4"/>
  <c r="F66" i="4"/>
  <c r="D66" i="4"/>
  <c r="B66" i="4"/>
  <c r="J65" i="4"/>
  <c r="H65" i="4"/>
  <c r="F65" i="4"/>
  <c r="D65" i="4"/>
  <c r="B65" i="4"/>
  <c r="J64" i="4"/>
  <c r="H64" i="4"/>
  <c r="F64" i="4"/>
  <c r="D64" i="4"/>
  <c r="B64" i="4"/>
  <c r="J63" i="4"/>
  <c r="H63" i="4"/>
  <c r="F63" i="4"/>
  <c r="D63" i="4"/>
  <c r="B63" i="4"/>
  <c r="J62" i="4"/>
  <c r="H62" i="4"/>
  <c r="F62" i="4"/>
  <c r="D62" i="4"/>
  <c r="B62" i="4"/>
  <c r="J61" i="4"/>
  <c r="H61" i="4"/>
  <c r="F61" i="4"/>
  <c r="D61" i="4"/>
  <c r="B61" i="4"/>
  <c r="J60" i="4"/>
  <c r="H60" i="4"/>
  <c r="F60" i="4"/>
  <c r="D60" i="4"/>
  <c r="B60" i="4"/>
  <c r="J59" i="4"/>
  <c r="H59" i="4"/>
  <c r="F59" i="4"/>
  <c r="D59" i="4"/>
  <c r="B59" i="4"/>
  <c r="J58" i="4"/>
  <c r="H58" i="4"/>
  <c r="F58" i="4"/>
  <c r="D58" i="4"/>
  <c r="B58" i="4"/>
  <c r="J57" i="4"/>
  <c r="H57" i="4"/>
  <c r="F57" i="4"/>
  <c r="D57" i="4"/>
  <c r="B57" i="4"/>
  <c r="J56" i="4"/>
  <c r="H56" i="4"/>
  <c r="F56" i="4"/>
  <c r="D56" i="4"/>
  <c r="B56" i="4"/>
  <c r="J55" i="4"/>
  <c r="H55" i="4"/>
  <c r="F55" i="4"/>
  <c r="D55" i="4"/>
  <c r="B55" i="4"/>
  <c r="J54" i="4"/>
  <c r="H54" i="4"/>
  <c r="F54" i="4"/>
  <c r="D54" i="4"/>
  <c r="B54" i="4"/>
  <c r="J53" i="4"/>
  <c r="H53" i="4"/>
  <c r="F53" i="4"/>
  <c r="D53" i="4"/>
  <c r="B53" i="4"/>
  <c r="J52" i="4"/>
  <c r="H52" i="4"/>
  <c r="F52" i="4"/>
  <c r="D52" i="4"/>
  <c r="B52" i="4"/>
  <c r="J51" i="4"/>
  <c r="H51" i="4"/>
  <c r="F51" i="4"/>
  <c r="D51" i="4"/>
  <c r="B51" i="4"/>
  <c r="J50" i="4"/>
  <c r="H50" i="4"/>
  <c r="F50" i="4"/>
  <c r="D50" i="4"/>
  <c r="B50" i="4"/>
  <c r="J49" i="4"/>
  <c r="H49" i="4"/>
  <c r="F49" i="4"/>
  <c r="D49" i="4"/>
  <c r="B49" i="4"/>
  <c r="J48" i="4"/>
  <c r="H48" i="4"/>
  <c r="F48" i="4"/>
  <c r="D48" i="4"/>
  <c r="B48" i="4"/>
  <c r="J47" i="4"/>
  <c r="H47" i="4"/>
  <c r="F47" i="4"/>
  <c r="D47" i="4"/>
  <c r="B47" i="4"/>
  <c r="J46" i="4"/>
  <c r="H46" i="4"/>
  <c r="F46" i="4"/>
  <c r="D46" i="4"/>
  <c r="B46" i="4"/>
  <c r="J45" i="4"/>
  <c r="H45" i="4"/>
  <c r="F45" i="4"/>
  <c r="D45" i="4"/>
  <c r="B45" i="4"/>
  <c r="J44" i="4"/>
  <c r="H44" i="4"/>
  <c r="F44" i="4"/>
  <c r="D44" i="4"/>
  <c r="B44" i="4"/>
  <c r="J43" i="4"/>
  <c r="H43" i="4"/>
  <c r="F43" i="4"/>
  <c r="D43" i="4"/>
  <c r="B43" i="4"/>
  <c r="J42" i="4"/>
  <c r="H42" i="4"/>
  <c r="F42" i="4"/>
  <c r="D42" i="4"/>
  <c r="B42" i="4"/>
  <c r="J41" i="4"/>
  <c r="H41" i="4"/>
  <c r="F41" i="4"/>
  <c r="D41" i="4"/>
  <c r="B41" i="4"/>
  <c r="J40" i="4"/>
  <c r="H40" i="4"/>
  <c r="F40" i="4"/>
  <c r="D40" i="4"/>
  <c r="B40" i="4"/>
  <c r="J39" i="4"/>
  <c r="H39" i="4"/>
  <c r="F39" i="4"/>
  <c r="D39" i="4"/>
  <c r="B39" i="4"/>
  <c r="J38" i="4"/>
  <c r="H38" i="4"/>
  <c r="F38" i="4"/>
  <c r="D38" i="4"/>
  <c r="B38" i="4"/>
  <c r="J37" i="4"/>
  <c r="H37" i="4"/>
  <c r="F37" i="4"/>
  <c r="D37" i="4"/>
  <c r="B37" i="4"/>
  <c r="J36" i="4"/>
  <c r="H36" i="4"/>
  <c r="F36" i="4"/>
  <c r="D36" i="4"/>
  <c r="B36" i="4"/>
  <c r="J35" i="4"/>
  <c r="H35" i="4"/>
  <c r="F35" i="4"/>
  <c r="D35" i="4"/>
  <c r="B35" i="4"/>
  <c r="J34" i="4"/>
  <c r="H34" i="4"/>
  <c r="F34" i="4"/>
  <c r="D34" i="4"/>
  <c r="B34" i="4"/>
  <c r="J33" i="4"/>
  <c r="H33" i="4"/>
  <c r="F33" i="4"/>
  <c r="D33" i="4"/>
  <c r="B33" i="4"/>
  <c r="J32" i="4"/>
  <c r="H32" i="4"/>
  <c r="F32" i="4"/>
  <c r="D32" i="4"/>
  <c r="B32" i="4"/>
  <c r="J31" i="4"/>
  <c r="H31" i="4"/>
  <c r="F31" i="4"/>
  <c r="D31" i="4"/>
  <c r="B31" i="4"/>
  <c r="J30" i="4"/>
  <c r="H30" i="4"/>
  <c r="F30" i="4"/>
  <c r="D30" i="4"/>
  <c r="B30" i="4"/>
  <c r="J29" i="4"/>
  <c r="H29" i="4"/>
  <c r="F29" i="4"/>
  <c r="D29" i="4"/>
  <c r="B29" i="4"/>
  <c r="J28" i="4"/>
  <c r="H28" i="4"/>
  <c r="F28" i="4"/>
  <c r="D28" i="4"/>
  <c r="B28" i="4"/>
  <c r="J27" i="4"/>
  <c r="H27" i="4"/>
  <c r="F27" i="4"/>
  <c r="D27" i="4"/>
  <c r="B27" i="4"/>
  <c r="J26" i="4"/>
  <c r="H26" i="4"/>
  <c r="F26" i="4"/>
  <c r="D26" i="4"/>
  <c r="B26" i="4"/>
  <c r="J25" i="4"/>
  <c r="H25" i="4"/>
  <c r="F25" i="4"/>
  <c r="D25" i="4"/>
  <c r="B25" i="4"/>
  <c r="J24" i="4"/>
  <c r="H24" i="4"/>
  <c r="F24" i="4"/>
  <c r="D24" i="4"/>
  <c r="B24" i="4"/>
  <c r="J23" i="4"/>
  <c r="H23" i="4"/>
  <c r="F23" i="4"/>
  <c r="D23" i="4"/>
  <c r="B23" i="4"/>
  <c r="J22" i="4"/>
  <c r="H22" i="4"/>
  <c r="F22" i="4"/>
  <c r="D22" i="4"/>
  <c r="B22" i="4"/>
  <c r="J21" i="4"/>
  <c r="H21" i="4"/>
  <c r="F21" i="4"/>
  <c r="D21" i="4"/>
  <c r="B21" i="4"/>
  <c r="J20" i="4"/>
  <c r="H20" i="4"/>
  <c r="F20" i="4"/>
  <c r="D20" i="4"/>
  <c r="B20" i="4"/>
  <c r="J19" i="4"/>
  <c r="H19" i="4"/>
  <c r="F19" i="4"/>
  <c r="D19" i="4"/>
  <c r="B19" i="4"/>
  <c r="J18" i="4"/>
  <c r="H18" i="4"/>
  <c r="F18" i="4"/>
  <c r="D18" i="4"/>
  <c r="B18" i="4"/>
  <c r="J17" i="4"/>
  <c r="H17" i="4"/>
  <c r="F17" i="4"/>
  <c r="D17" i="4"/>
  <c r="B17" i="4"/>
  <c r="J16" i="4"/>
  <c r="H16" i="4"/>
  <c r="F16" i="4"/>
  <c r="D16" i="4"/>
  <c r="B16" i="4"/>
  <c r="J15" i="4"/>
  <c r="H15" i="4"/>
  <c r="F15" i="4"/>
  <c r="D15" i="4"/>
  <c r="B15" i="4"/>
  <c r="J14" i="4"/>
  <c r="H14" i="4"/>
  <c r="F14" i="4"/>
  <c r="D14" i="4"/>
  <c r="B14" i="4"/>
  <c r="J13" i="4"/>
  <c r="H13" i="4"/>
  <c r="F13" i="4"/>
  <c r="D13" i="4"/>
  <c r="B13" i="4"/>
  <c r="J12" i="4"/>
  <c r="H12" i="4"/>
  <c r="F12" i="4"/>
  <c r="D12" i="4"/>
  <c r="B12" i="4"/>
  <c r="J11" i="4"/>
  <c r="H11" i="4"/>
  <c r="F11" i="4"/>
  <c r="D11" i="4"/>
  <c r="B11" i="4"/>
  <c r="J10" i="4"/>
  <c r="H10" i="4"/>
  <c r="F10" i="4"/>
  <c r="D10" i="4"/>
  <c r="B10" i="4"/>
  <c r="J9" i="4"/>
  <c r="H9" i="4"/>
  <c r="F9" i="4"/>
  <c r="D9" i="4"/>
  <c r="B9" i="4"/>
  <c r="J8" i="4"/>
  <c r="H8" i="4"/>
  <c r="F8" i="4"/>
  <c r="D8" i="4"/>
  <c r="B8" i="4"/>
  <c r="J7" i="4"/>
  <c r="H7" i="4"/>
  <c r="F7" i="4"/>
  <c r="D7" i="4"/>
  <c r="B7" i="4"/>
  <c r="J6" i="4"/>
  <c r="H6" i="4"/>
  <c r="F6" i="4"/>
  <c r="D6" i="4"/>
  <c r="B6" i="4"/>
  <c r="J5" i="4"/>
  <c r="H5" i="4"/>
  <c r="F5" i="4"/>
  <c r="D5" i="4"/>
  <c r="B5" i="4"/>
  <c r="R204" i="8"/>
  <c r="R203" i="8"/>
  <c r="R202" i="8"/>
  <c r="R201" i="8"/>
  <c r="R200" i="8"/>
  <c r="R199" i="8"/>
  <c r="R198" i="8"/>
  <c r="R197" i="8"/>
  <c r="R196" i="8"/>
  <c r="R195" i="8"/>
  <c r="R194" i="8"/>
  <c r="R193" i="8"/>
  <c r="R192" i="8"/>
  <c r="R191" i="8"/>
  <c r="R190" i="8"/>
  <c r="R189" i="8"/>
  <c r="R188" i="8"/>
  <c r="R187" i="8"/>
  <c r="R186" i="8"/>
  <c r="R185" i="8"/>
  <c r="R184" i="8"/>
  <c r="R183" i="8"/>
  <c r="R182" i="8"/>
  <c r="R181" i="8"/>
  <c r="R180" i="8"/>
  <c r="R179" i="8"/>
  <c r="R178" i="8"/>
  <c r="R177" i="8"/>
  <c r="R176" i="8"/>
  <c r="R175" i="8"/>
  <c r="R174" i="8"/>
  <c r="R173" i="8"/>
  <c r="R172" i="8"/>
  <c r="R171" i="8"/>
  <c r="R170" i="8"/>
  <c r="R169" i="8"/>
  <c r="R168" i="8"/>
  <c r="R167" i="8"/>
  <c r="R166" i="8"/>
  <c r="R165" i="8"/>
  <c r="R164" i="8"/>
  <c r="R163" i="8"/>
  <c r="R162" i="8"/>
  <c r="R161" i="8"/>
  <c r="R160" i="8"/>
  <c r="R159" i="8"/>
  <c r="R158" i="8"/>
  <c r="R157" i="8"/>
  <c r="R156" i="8"/>
  <c r="R155" i="8"/>
  <c r="R154" i="8"/>
  <c r="R153" i="8"/>
  <c r="R152" i="8"/>
  <c r="R151" i="8"/>
  <c r="R150" i="8"/>
  <c r="R149" i="8"/>
  <c r="R148" i="8"/>
  <c r="R147" i="8"/>
  <c r="R146" i="8"/>
  <c r="R145" i="8"/>
  <c r="R144" i="8"/>
  <c r="R143" i="8"/>
  <c r="R142" i="8"/>
  <c r="R141" i="8"/>
  <c r="R140" i="8"/>
  <c r="R139" i="8"/>
  <c r="R138" i="8"/>
  <c r="R137" i="8"/>
  <c r="R136" i="8"/>
  <c r="R135" i="8"/>
  <c r="R134" i="8"/>
  <c r="R133" i="8"/>
  <c r="R132" i="8"/>
  <c r="R131" i="8"/>
  <c r="R130" i="8"/>
  <c r="R129" i="8"/>
  <c r="R128" i="8"/>
  <c r="R127" i="8"/>
  <c r="R126" i="8"/>
  <c r="R125" i="8"/>
  <c r="R124" i="8"/>
  <c r="R123" i="8"/>
  <c r="R122" i="8"/>
  <c r="R121" i="8"/>
  <c r="R120" i="8"/>
  <c r="R119" i="8"/>
  <c r="R118" i="8"/>
  <c r="R117" i="8"/>
  <c r="R116" i="8"/>
  <c r="R115" i="8"/>
  <c r="R114" i="8"/>
  <c r="R113" i="8"/>
  <c r="R112" i="8"/>
  <c r="R111" i="8"/>
  <c r="R110" i="8"/>
  <c r="R109" i="8"/>
  <c r="R108" i="8"/>
  <c r="R107" i="8"/>
  <c r="R106" i="8"/>
  <c r="R105" i="8"/>
  <c r="R104" i="8"/>
  <c r="R103" i="8"/>
  <c r="R102" i="8"/>
  <c r="R101" i="8"/>
  <c r="R100" i="8"/>
  <c r="R99" i="8"/>
  <c r="R98" i="8"/>
  <c r="R97" i="8"/>
  <c r="R96" i="8"/>
  <c r="R95" i="8"/>
  <c r="R94" i="8"/>
  <c r="R93" i="8"/>
  <c r="R92" i="8"/>
  <c r="R91" i="8"/>
  <c r="R90" i="8"/>
  <c r="R89" i="8"/>
  <c r="R88" i="8"/>
  <c r="R87" i="8"/>
  <c r="R86" i="8"/>
  <c r="R85" i="8"/>
  <c r="R84" i="8"/>
  <c r="R83" i="8"/>
  <c r="R82" i="8"/>
  <c r="R81" i="8"/>
  <c r="R80" i="8"/>
  <c r="R79" i="8"/>
  <c r="R78" i="8"/>
  <c r="R77" i="8"/>
  <c r="R76" i="8"/>
  <c r="R75" i="8"/>
  <c r="R74" i="8"/>
  <c r="R73" i="8"/>
  <c r="R72" i="8"/>
  <c r="R71" i="8"/>
  <c r="R70" i="8"/>
  <c r="R69" i="8"/>
  <c r="R68" i="8"/>
  <c r="R67" i="8"/>
  <c r="R66" i="8"/>
  <c r="R65" i="8"/>
  <c r="R64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R4" i="8"/>
  <c r="H7" i="22" l="1"/>
  <c r="H31" i="22"/>
  <c r="P463" i="21"/>
  <c r="H127" i="23"/>
  <c r="H319" i="23"/>
  <c r="AD180" i="18" s="1"/>
  <c r="H511" i="23"/>
  <c r="H151" i="23"/>
  <c r="H343" i="23"/>
  <c r="H247" i="21"/>
  <c r="AA170" i="18" s="1"/>
  <c r="H295" i="21"/>
  <c r="H343" i="21"/>
  <c r="Z171" i="18" s="1"/>
  <c r="H391" i="21"/>
  <c r="AB171" i="18" s="1"/>
  <c r="H439" i="21"/>
  <c r="AD171" i="18" s="1"/>
  <c r="H487" i="21"/>
  <c r="H535" i="21"/>
  <c r="P31" i="20"/>
  <c r="P79" i="20"/>
  <c r="AG171" i="18" s="1"/>
  <c r="AJ3" i="7"/>
  <c r="H103" i="23"/>
  <c r="H487" i="23"/>
  <c r="H79" i="23"/>
  <c r="H271" i="23"/>
  <c r="H463" i="23"/>
  <c r="Z182" i="18" s="1"/>
  <c r="H55" i="23"/>
  <c r="AC178" i="18" s="1"/>
  <c r="H247" i="23"/>
  <c r="H439" i="23"/>
  <c r="AD181" i="18" s="1"/>
  <c r="H31" i="23"/>
  <c r="H223" i="23"/>
  <c r="H415" i="23"/>
  <c r="AC181" i="18" s="1"/>
  <c r="H7" i="23"/>
  <c r="H199" i="23"/>
  <c r="AD179" i="18" s="1"/>
  <c r="H391" i="23"/>
  <c r="AB181" i="18" s="1"/>
  <c r="H295" i="23"/>
  <c r="AC180" i="18" s="1"/>
  <c r="H175" i="23"/>
  <c r="H367" i="23"/>
  <c r="AA181" i="18" s="1"/>
  <c r="H559" i="23"/>
  <c r="AD182" i="18" s="1"/>
  <c r="P31" i="22"/>
  <c r="P7" i="22"/>
  <c r="P103" i="22"/>
  <c r="P79" i="22"/>
  <c r="H103" i="22"/>
  <c r="Y182" i="18" s="1"/>
  <c r="H79" i="22"/>
  <c r="Y181" i="18" s="1"/>
  <c r="P7" i="21"/>
  <c r="P199" i="21"/>
  <c r="P343" i="21"/>
  <c r="AH171" i="18" s="1"/>
  <c r="P535" i="21"/>
  <c r="AK172" i="18" s="1"/>
  <c r="P175" i="21"/>
  <c r="AK169" i="18" s="1"/>
  <c r="P511" i="21"/>
  <c r="AJ172" i="18" s="1"/>
  <c r="P151" i="21"/>
  <c r="AJ169" i="18" s="1"/>
  <c r="P487" i="21"/>
  <c r="AI172" i="18" s="1"/>
  <c r="P79" i="21"/>
  <c r="P55" i="21"/>
  <c r="AK168" i="18" s="1"/>
  <c r="P247" i="21"/>
  <c r="AI170" i="18" s="1"/>
  <c r="P391" i="21"/>
  <c r="AJ171" i="18" s="1"/>
  <c r="P127" i="21"/>
  <c r="P271" i="21"/>
  <c r="AJ170" i="18" s="1"/>
  <c r="P415" i="21"/>
  <c r="P31" i="21"/>
  <c r="AJ168" i="18" s="1"/>
  <c r="P223" i="21"/>
  <c r="P367" i="21"/>
  <c r="AI171" i="18" s="1"/>
  <c r="P559" i="21"/>
  <c r="AL172" i="18" s="1"/>
  <c r="H319" i="21"/>
  <c r="AD170" i="18" s="1"/>
  <c r="H223" i="21"/>
  <c r="H271" i="21"/>
  <c r="H367" i="21"/>
  <c r="AA171" i="18" s="1"/>
  <c r="H415" i="21"/>
  <c r="H463" i="21"/>
  <c r="H511" i="21"/>
  <c r="H559" i="21"/>
  <c r="AD172" i="18" s="1"/>
  <c r="P103" i="20"/>
  <c r="AG172" i="18" s="1"/>
  <c r="H103" i="20"/>
  <c r="Y172" i="18" s="1"/>
  <c r="H79" i="20"/>
  <c r="AG179" i="18"/>
  <c r="AK170" i="18"/>
  <c r="AL168" i="18"/>
  <c r="AK171" i="18"/>
  <c r="AH170" i="18"/>
  <c r="AC172" i="18"/>
  <c r="P7" i="20"/>
  <c r="AA179" i="18"/>
  <c r="AB182" i="18"/>
  <c r="N3" i="4"/>
  <c r="P3" i="4"/>
  <c r="R3" i="4"/>
  <c r="T3" i="4"/>
  <c r="F3" i="4"/>
  <c r="H3" i="4"/>
  <c r="J3" i="4"/>
  <c r="D3" i="4"/>
  <c r="AA182" i="18"/>
  <c r="AD178" i="18"/>
  <c r="AB180" i="18"/>
  <c r="AA180" i="18"/>
  <c r="Z180" i="18"/>
  <c r="AA178" i="18"/>
  <c r="AB178" i="18"/>
  <c r="AC179" i="18"/>
  <c r="Z170" i="18"/>
  <c r="AB170" i="18"/>
  <c r="AC170" i="18"/>
  <c r="AI168" i="18"/>
  <c r="AL169" i="18"/>
  <c r="AH172" i="18"/>
  <c r="AH169" i="18"/>
  <c r="AL171" i="18"/>
  <c r="H127" i="21"/>
  <c r="H175" i="21"/>
  <c r="AC169" i="18" s="1"/>
  <c r="H103" i="21"/>
  <c r="Z169" i="18" s="1"/>
  <c r="H151" i="21"/>
  <c r="AB169" i="18" s="1"/>
  <c r="H199" i="21"/>
  <c r="AD169" i="18" s="1"/>
  <c r="AG182" i="18"/>
  <c r="Y171" i="18"/>
  <c r="H31" i="20"/>
  <c r="Y169" i="18" s="1"/>
  <c r="AB179" i="18"/>
  <c r="AG181" i="18"/>
  <c r="AC171" i="18"/>
  <c r="Z172" i="18"/>
  <c r="AB172" i="18"/>
  <c r="AA172" i="18"/>
  <c r="AL181" i="18"/>
  <c r="AK182" i="18"/>
  <c r="AC182" i="18"/>
  <c r="AG170" i="18"/>
  <c r="AK180" i="18"/>
  <c r="AH182" i="18"/>
  <c r="AL182" i="18"/>
  <c r="AH180" i="18"/>
  <c r="AK181" i="18"/>
  <c r="AJ182" i="18"/>
  <c r="AG180" i="18"/>
  <c r="Y180" i="18"/>
  <c r="Y170" i="18"/>
  <c r="J105" i="7"/>
  <c r="AK178" i="18"/>
  <c r="AJ179" i="18"/>
  <c r="AI180" i="18"/>
  <c r="AH181" i="18"/>
  <c r="Y179" i="18"/>
  <c r="AK179" i="18"/>
  <c r="AI181" i="18"/>
  <c r="AL178" i="18"/>
  <c r="AJ180" i="18"/>
  <c r="Z181" i="18"/>
  <c r="AI178" i="18"/>
  <c r="AL179" i="18"/>
  <c r="AJ181" i="18"/>
  <c r="AI182" i="18"/>
  <c r="AJ178" i="18"/>
  <c r="AI179" i="18"/>
  <c r="AL180" i="18"/>
  <c r="H7" i="21"/>
  <c r="AA168" i="18" s="1"/>
  <c r="H55" i="21"/>
  <c r="AC168" i="18" s="1"/>
  <c r="H31" i="21"/>
  <c r="AB168" i="18" s="1"/>
  <c r="H79" i="21"/>
  <c r="AD168" i="18" s="1"/>
  <c r="AL170" i="18"/>
  <c r="AG178" i="18"/>
  <c r="Y178" i="18"/>
  <c r="AG168" i="18"/>
  <c r="H7" i="20"/>
  <c r="Y168" i="18" s="1"/>
  <c r="AG169" i="18"/>
  <c r="O3" i="16"/>
  <c r="AH179" i="18" s="1"/>
  <c r="G3" i="16"/>
  <c r="Z179" i="18" s="1"/>
  <c r="O3" i="15"/>
  <c r="AI169" i="18" s="1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S79" i="6" s="1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S25" i="6" s="1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S7" i="6" s="1"/>
  <c r="R6" i="6"/>
  <c r="R5" i="6"/>
  <c r="R4" i="6"/>
  <c r="P103" i="6"/>
  <c r="P102" i="6"/>
  <c r="P101" i="6"/>
  <c r="P100" i="6"/>
  <c r="P99" i="6"/>
  <c r="P98" i="6"/>
  <c r="P97" i="6"/>
  <c r="P96" i="6"/>
  <c r="P95" i="6"/>
  <c r="P94" i="6"/>
  <c r="P93" i="6"/>
  <c r="P92" i="6"/>
  <c r="P91" i="6"/>
  <c r="P90" i="6"/>
  <c r="P89" i="6"/>
  <c r="P88" i="6"/>
  <c r="P87" i="6"/>
  <c r="P86" i="6"/>
  <c r="P85" i="6"/>
  <c r="P84" i="6"/>
  <c r="P83" i="6"/>
  <c r="P82" i="6"/>
  <c r="P81" i="6"/>
  <c r="P80" i="6"/>
  <c r="P79" i="6"/>
  <c r="P78" i="6"/>
  <c r="P77" i="6"/>
  <c r="P76" i="6"/>
  <c r="P75" i="6"/>
  <c r="P74" i="6"/>
  <c r="P73" i="6"/>
  <c r="P72" i="6"/>
  <c r="P71" i="6"/>
  <c r="P70" i="6"/>
  <c r="P69" i="6"/>
  <c r="P68" i="6"/>
  <c r="P67" i="6"/>
  <c r="P66" i="6"/>
  <c r="P65" i="6"/>
  <c r="P64" i="6"/>
  <c r="P63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O23" i="6" s="1"/>
  <c r="N22" i="6"/>
  <c r="N21" i="6"/>
  <c r="N20" i="6"/>
  <c r="N19" i="6"/>
  <c r="N18" i="6"/>
  <c r="N17" i="6"/>
  <c r="N16" i="6"/>
  <c r="N15" i="6"/>
  <c r="O15" i="6" s="1"/>
  <c r="N14" i="6"/>
  <c r="N13" i="6"/>
  <c r="N12" i="6"/>
  <c r="N11" i="6"/>
  <c r="N10" i="6"/>
  <c r="N9" i="6"/>
  <c r="N8" i="6"/>
  <c r="N7" i="6"/>
  <c r="O7" i="6" s="1"/>
  <c r="N6" i="6"/>
  <c r="N5" i="6"/>
  <c r="N4" i="6"/>
  <c r="T3" i="6"/>
  <c r="R3" i="6"/>
  <c r="P3" i="6"/>
  <c r="N3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I82" i="6" s="1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I58" i="6" s="1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I34" i="6" s="1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I10" i="6" s="1"/>
  <c r="H9" i="6"/>
  <c r="H8" i="6"/>
  <c r="H7" i="6"/>
  <c r="H6" i="6"/>
  <c r="H5" i="6"/>
  <c r="H4" i="6"/>
  <c r="H3" i="6"/>
  <c r="I3" i="6" s="1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D103" i="6"/>
  <c r="D102" i="6"/>
  <c r="D101" i="6"/>
  <c r="D100" i="6"/>
  <c r="E100" i="6" s="1"/>
  <c r="D99" i="6"/>
  <c r="D98" i="6"/>
  <c r="D97" i="6"/>
  <c r="D96" i="6"/>
  <c r="D95" i="6"/>
  <c r="D94" i="6"/>
  <c r="D93" i="6"/>
  <c r="D92" i="6"/>
  <c r="E92" i="6" s="1"/>
  <c r="D91" i="6"/>
  <c r="D90" i="6"/>
  <c r="D89" i="6"/>
  <c r="D88" i="6"/>
  <c r="D87" i="6"/>
  <c r="D86" i="6"/>
  <c r="D85" i="6"/>
  <c r="D84" i="6"/>
  <c r="E84" i="6" s="1"/>
  <c r="D83" i="6"/>
  <c r="D82" i="6"/>
  <c r="D81" i="6"/>
  <c r="D80" i="6"/>
  <c r="D79" i="6"/>
  <c r="D78" i="6"/>
  <c r="D77" i="6"/>
  <c r="D76" i="6"/>
  <c r="E76" i="6" s="1"/>
  <c r="D75" i="6"/>
  <c r="D74" i="6"/>
  <c r="D73" i="6"/>
  <c r="D72" i="6"/>
  <c r="D71" i="6"/>
  <c r="D70" i="6"/>
  <c r="D69" i="6"/>
  <c r="D68" i="6"/>
  <c r="E68" i="6" s="1"/>
  <c r="D67" i="6"/>
  <c r="D66" i="6"/>
  <c r="D65" i="6"/>
  <c r="D64" i="6"/>
  <c r="D63" i="6"/>
  <c r="D62" i="6"/>
  <c r="D61" i="6"/>
  <c r="D60" i="6"/>
  <c r="E60" i="6" s="1"/>
  <c r="D59" i="6"/>
  <c r="D58" i="6"/>
  <c r="D57" i="6"/>
  <c r="D56" i="6"/>
  <c r="D55" i="6"/>
  <c r="D54" i="6"/>
  <c r="D53" i="6"/>
  <c r="D52" i="6"/>
  <c r="E52" i="6" s="1"/>
  <c r="D51" i="6"/>
  <c r="D50" i="6"/>
  <c r="D49" i="6"/>
  <c r="D48" i="6"/>
  <c r="D47" i="6"/>
  <c r="D46" i="6"/>
  <c r="D45" i="6"/>
  <c r="D44" i="6"/>
  <c r="E44" i="6" s="1"/>
  <c r="D43" i="6"/>
  <c r="D42" i="6"/>
  <c r="D41" i="6"/>
  <c r="D40" i="6"/>
  <c r="D39" i="6"/>
  <c r="D38" i="6"/>
  <c r="D37" i="6"/>
  <c r="D36" i="6"/>
  <c r="E36" i="6" s="1"/>
  <c r="D35" i="6"/>
  <c r="D34" i="6"/>
  <c r="D33" i="6"/>
  <c r="D32" i="6"/>
  <c r="D31" i="6"/>
  <c r="D30" i="6"/>
  <c r="D29" i="6"/>
  <c r="D28" i="6"/>
  <c r="E28" i="6" s="1"/>
  <c r="D27" i="6"/>
  <c r="D26" i="6"/>
  <c r="D25" i="6"/>
  <c r="D24" i="6"/>
  <c r="D23" i="6"/>
  <c r="D22" i="6"/>
  <c r="D21" i="6"/>
  <c r="D20" i="6"/>
  <c r="E20" i="6" s="1"/>
  <c r="D19" i="6"/>
  <c r="D18" i="6"/>
  <c r="D17" i="6"/>
  <c r="D16" i="6"/>
  <c r="D15" i="6"/>
  <c r="D14" i="6"/>
  <c r="D13" i="6"/>
  <c r="D12" i="6"/>
  <c r="E12" i="6" s="1"/>
  <c r="D11" i="6"/>
  <c r="D10" i="6"/>
  <c r="D9" i="6"/>
  <c r="D8" i="6"/>
  <c r="D7" i="6"/>
  <c r="D6" i="6"/>
  <c r="D5" i="6"/>
  <c r="E5" i="6" s="1"/>
  <c r="D4" i="6"/>
  <c r="E4" i="6" s="1"/>
  <c r="D3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T204" i="8"/>
  <c r="S204" i="8"/>
  <c r="T203" i="8"/>
  <c r="S203" i="8"/>
  <c r="T202" i="8"/>
  <c r="S202" i="8"/>
  <c r="T201" i="8"/>
  <c r="S201" i="8"/>
  <c r="T200" i="8"/>
  <c r="S200" i="8"/>
  <c r="T199" i="8"/>
  <c r="S199" i="8"/>
  <c r="T198" i="8"/>
  <c r="S198" i="8"/>
  <c r="T197" i="8"/>
  <c r="S197" i="8"/>
  <c r="T196" i="8"/>
  <c r="S196" i="8"/>
  <c r="T195" i="8"/>
  <c r="S195" i="8"/>
  <c r="T194" i="8"/>
  <c r="S194" i="8"/>
  <c r="T193" i="8"/>
  <c r="S193" i="8"/>
  <c r="T192" i="8"/>
  <c r="S192" i="8"/>
  <c r="T191" i="8"/>
  <c r="S191" i="8"/>
  <c r="T190" i="8"/>
  <c r="S190" i="8"/>
  <c r="T189" i="8"/>
  <c r="S189" i="8"/>
  <c r="T188" i="8"/>
  <c r="S188" i="8"/>
  <c r="T187" i="8"/>
  <c r="S187" i="8"/>
  <c r="T186" i="8"/>
  <c r="S186" i="8"/>
  <c r="T185" i="8"/>
  <c r="S185" i="8"/>
  <c r="T184" i="8"/>
  <c r="S184" i="8"/>
  <c r="T183" i="8"/>
  <c r="S183" i="8"/>
  <c r="T182" i="8"/>
  <c r="S182" i="8"/>
  <c r="T181" i="8"/>
  <c r="S181" i="8"/>
  <c r="T180" i="8"/>
  <c r="S180" i="8"/>
  <c r="T179" i="8"/>
  <c r="S179" i="8"/>
  <c r="T178" i="8"/>
  <c r="S178" i="8"/>
  <c r="T177" i="8"/>
  <c r="S177" i="8"/>
  <c r="T176" i="8"/>
  <c r="S176" i="8"/>
  <c r="T175" i="8"/>
  <c r="S175" i="8"/>
  <c r="T174" i="8"/>
  <c r="S174" i="8"/>
  <c r="T173" i="8"/>
  <c r="S173" i="8"/>
  <c r="T172" i="8"/>
  <c r="S172" i="8"/>
  <c r="T171" i="8"/>
  <c r="S171" i="8"/>
  <c r="T170" i="8"/>
  <c r="S170" i="8"/>
  <c r="T169" i="8"/>
  <c r="S169" i="8"/>
  <c r="T168" i="8"/>
  <c r="S168" i="8"/>
  <c r="T167" i="8"/>
  <c r="S167" i="8"/>
  <c r="T166" i="8"/>
  <c r="S166" i="8"/>
  <c r="T165" i="8"/>
  <c r="S165" i="8"/>
  <c r="T164" i="8"/>
  <c r="S164" i="8"/>
  <c r="T163" i="8"/>
  <c r="S163" i="8"/>
  <c r="T162" i="8"/>
  <c r="S162" i="8"/>
  <c r="T161" i="8"/>
  <c r="S161" i="8"/>
  <c r="T160" i="8"/>
  <c r="S160" i="8"/>
  <c r="T159" i="8"/>
  <c r="S159" i="8"/>
  <c r="T158" i="8"/>
  <c r="S158" i="8"/>
  <c r="T157" i="8"/>
  <c r="S157" i="8"/>
  <c r="T156" i="8"/>
  <c r="S156" i="8"/>
  <c r="T155" i="8"/>
  <c r="S155" i="8"/>
  <c r="T154" i="8"/>
  <c r="S154" i="8"/>
  <c r="T153" i="8"/>
  <c r="S153" i="8"/>
  <c r="T152" i="8"/>
  <c r="S152" i="8"/>
  <c r="T151" i="8"/>
  <c r="S151" i="8"/>
  <c r="T150" i="8"/>
  <c r="S150" i="8"/>
  <c r="T149" i="8"/>
  <c r="S149" i="8"/>
  <c r="T148" i="8"/>
  <c r="S148" i="8"/>
  <c r="T147" i="8"/>
  <c r="S147" i="8"/>
  <c r="T146" i="8"/>
  <c r="S146" i="8"/>
  <c r="T145" i="8"/>
  <c r="S145" i="8"/>
  <c r="T144" i="8"/>
  <c r="S144" i="8"/>
  <c r="T143" i="8"/>
  <c r="S143" i="8"/>
  <c r="T142" i="8"/>
  <c r="S142" i="8"/>
  <c r="T141" i="8"/>
  <c r="S141" i="8"/>
  <c r="T140" i="8"/>
  <c r="S140" i="8"/>
  <c r="T139" i="8"/>
  <c r="S139" i="8"/>
  <c r="T138" i="8"/>
  <c r="S138" i="8"/>
  <c r="T137" i="8"/>
  <c r="S137" i="8"/>
  <c r="T136" i="8"/>
  <c r="S136" i="8"/>
  <c r="T135" i="8"/>
  <c r="S135" i="8"/>
  <c r="T134" i="8"/>
  <c r="S134" i="8"/>
  <c r="T133" i="8"/>
  <c r="S133" i="8"/>
  <c r="T132" i="8"/>
  <c r="S132" i="8"/>
  <c r="T131" i="8"/>
  <c r="S131" i="8"/>
  <c r="T130" i="8"/>
  <c r="S130" i="8"/>
  <c r="T129" i="8"/>
  <c r="S129" i="8"/>
  <c r="T128" i="8"/>
  <c r="S128" i="8"/>
  <c r="T127" i="8"/>
  <c r="S127" i="8"/>
  <c r="T126" i="8"/>
  <c r="S126" i="8"/>
  <c r="T125" i="8"/>
  <c r="S125" i="8"/>
  <c r="T124" i="8"/>
  <c r="S124" i="8"/>
  <c r="T123" i="8"/>
  <c r="S123" i="8"/>
  <c r="T122" i="8"/>
  <c r="S122" i="8"/>
  <c r="T121" i="8"/>
  <c r="S121" i="8"/>
  <c r="T120" i="8"/>
  <c r="S120" i="8"/>
  <c r="T119" i="8"/>
  <c r="S119" i="8"/>
  <c r="T118" i="8"/>
  <c r="S118" i="8"/>
  <c r="T117" i="8"/>
  <c r="S117" i="8"/>
  <c r="T116" i="8"/>
  <c r="S116" i="8"/>
  <c r="T115" i="8"/>
  <c r="S115" i="8"/>
  <c r="T114" i="8"/>
  <c r="S114" i="8"/>
  <c r="T113" i="8"/>
  <c r="S113" i="8"/>
  <c r="T112" i="8"/>
  <c r="S112" i="8"/>
  <c r="T111" i="8"/>
  <c r="S111" i="8"/>
  <c r="T110" i="8"/>
  <c r="S110" i="8"/>
  <c r="T109" i="8"/>
  <c r="S109" i="8"/>
  <c r="T108" i="8"/>
  <c r="S108" i="8"/>
  <c r="T107" i="8"/>
  <c r="S107" i="8"/>
  <c r="T106" i="8"/>
  <c r="S106" i="8"/>
  <c r="T105" i="8"/>
  <c r="S105" i="8"/>
  <c r="T104" i="8"/>
  <c r="S104" i="8"/>
  <c r="T103" i="8"/>
  <c r="S103" i="8"/>
  <c r="T102" i="8"/>
  <c r="S102" i="8"/>
  <c r="T101" i="8"/>
  <c r="S101" i="8"/>
  <c r="T100" i="8"/>
  <c r="S100" i="8"/>
  <c r="T99" i="8"/>
  <c r="S99" i="8"/>
  <c r="T98" i="8"/>
  <c r="S98" i="8"/>
  <c r="T97" i="8"/>
  <c r="S97" i="8"/>
  <c r="T96" i="8"/>
  <c r="S96" i="8"/>
  <c r="T95" i="8"/>
  <c r="S95" i="8"/>
  <c r="T94" i="8"/>
  <c r="S94" i="8"/>
  <c r="T93" i="8"/>
  <c r="S93" i="8"/>
  <c r="T92" i="8"/>
  <c r="S92" i="8"/>
  <c r="T91" i="8"/>
  <c r="S91" i="8"/>
  <c r="T90" i="8"/>
  <c r="S90" i="8"/>
  <c r="T89" i="8"/>
  <c r="S89" i="8"/>
  <c r="T88" i="8"/>
  <c r="S88" i="8"/>
  <c r="T87" i="8"/>
  <c r="S87" i="8"/>
  <c r="T86" i="8"/>
  <c r="S86" i="8"/>
  <c r="T85" i="8"/>
  <c r="S85" i="8"/>
  <c r="T84" i="8"/>
  <c r="S84" i="8"/>
  <c r="T83" i="8"/>
  <c r="S83" i="8"/>
  <c r="T82" i="8"/>
  <c r="S82" i="8"/>
  <c r="T81" i="8"/>
  <c r="S81" i="8"/>
  <c r="T80" i="8"/>
  <c r="S80" i="8"/>
  <c r="T79" i="8"/>
  <c r="S79" i="8"/>
  <c r="T78" i="8"/>
  <c r="S78" i="8"/>
  <c r="T77" i="8"/>
  <c r="S77" i="8"/>
  <c r="T76" i="8"/>
  <c r="S76" i="8"/>
  <c r="T75" i="8"/>
  <c r="S75" i="8"/>
  <c r="T74" i="8"/>
  <c r="S74" i="8"/>
  <c r="T73" i="8"/>
  <c r="S73" i="8"/>
  <c r="T72" i="8"/>
  <c r="S72" i="8"/>
  <c r="T71" i="8"/>
  <c r="S71" i="8"/>
  <c r="T70" i="8"/>
  <c r="S70" i="8"/>
  <c r="T69" i="8"/>
  <c r="S69" i="8"/>
  <c r="T68" i="8"/>
  <c r="S68" i="8"/>
  <c r="T67" i="8"/>
  <c r="S67" i="8"/>
  <c r="T66" i="8"/>
  <c r="S66" i="8"/>
  <c r="T65" i="8"/>
  <c r="S65" i="8"/>
  <c r="T64" i="8"/>
  <c r="S64" i="8"/>
  <c r="T63" i="8"/>
  <c r="S63" i="8"/>
  <c r="T62" i="8"/>
  <c r="S62" i="8"/>
  <c r="T61" i="8"/>
  <c r="S61" i="8"/>
  <c r="T60" i="8"/>
  <c r="S60" i="8"/>
  <c r="T59" i="8"/>
  <c r="S59" i="8"/>
  <c r="T58" i="8"/>
  <c r="S58" i="8"/>
  <c r="T57" i="8"/>
  <c r="S57" i="8"/>
  <c r="T56" i="8"/>
  <c r="S56" i="8"/>
  <c r="T55" i="8"/>
  <c r="S55" i="8"/>
  <c r="T54" i="8"/>
  <c r="S54" i="8"/>
  <c r="T53" i="8"/>
  <c r="S53" i="8"/>
  <c r="T52" i="8"/>
  <c r="S52" i="8"/>
  <c r="T51" i="8"/>
  <c r="S51" i="8"/>
  <c r="T50" i="8"/>
  <c r="S50" i="8"/>
  <c r="T49" i="8"/>
  <c r="S49" i="8"/>
  <c r="T48" i="8"/>
  <c r="S48" i="8"/>
  <c r="T47" i="8"/>
  <c r="S47" i="8"/>
  <c r="T46" i="8"/>
  <c r="S46" i="8"/>
  <c r="T45" i="8"/>
  <c r="S45" i="8"/>
  <c r="T44" i="8"/>
  <c r="S44" i="8"/>
  <c r="T43" i="8"/>
  <c r="S43" i="8"/>
  <c r="T42" i="8"/>
  <c r="S42" i="8"/>
  <c r="T41" i="8"/>
  <c r="S41" i="8"/>
  <c r="T40" i="8"/>
  <c r="S40" i="8"/>
  <c r="T39" i="8"/>
  <c r="S39" i="8"/>
  <c r="T38" i="8"/>
  <c r="S38" i="8"/>
  <c r="T37" i="8"/>
  <c r="S37" i="8"/>
  <c r="T36" i="8"/>
  <c r="S36" i="8"/>
  <c r="T35" i="8"/>
  <c r="S35" i="8"/>
  <c r="T34" i="8"/>
  <c r="S34" i="8"/>
  <c r="T33" i="8"/>
  <c r="S33" i="8"/>
  <c r="T32" i="8"/>
  <c r="S32" i="8"/>
  <c r="T31" i="8"/>
  <c r="S31" i="8"/>
  <c r="T30" i="8"/>
  <c r="S30" i="8"/>
  <c r="T29" i="8"/>
  <c r="S29" i="8"/>
  <c r="T28" i="8"/>
  <c r="S28" i="8"/>
  <c r="T27" i="8"/>
  <c r="S27" i="8"/>
  <c r="T26" i="8"/>
  <c r="S26" i="8"/>
  <c r="T25" i="8"/>
  <c r="S25" i="8"/>
  <c r="T24" i="8"/>
  <c r="S24" i="8"/>
  <c r="T23" i="8"/>
  <c r="S23" i="8"/>
  <c r="T22" i="8"/>
  <c r="S22" i="8"/>
  <c r="T21" i="8"/>
  <c r="S21" i="8"/>
  <c r="T20" i="8"/>
  <c r="S20" i="8"/>
  <c r="T19" i="8"/>
  <c r="S19" i="8"/>
  <c r="T18" i="8"/>
  <c r="S18" i="8"/>
  <c r="T17" i="8"/>
  <c r="S17" i="8"/>
  <c r="T16" i="8"/>
  <c r="S16" i="8"/>
  <c r="T15" i="8"/>
  <c r="S15" i="8"/>
  <c r="T14" i="8"/>
  <c r="S14" i="8"/>
  <c r="T13" i="8"/>
  <c r="S13" i="8"/>
  <c r="T12" i="8"/>
  <c r="S12" i="8"/>
  <c r="T11" i="8"/>
  <c r="S11" i="8"/>
  <c r="T10" i="8"/>
  <c r="S10" i="8"/>
  <c r="T9" i="8"/>
  <c r="S9" i="8"/>
  <c r="T8" i="8"/>
  <c r="S8" i="8"/>
  <c r="T7" i="8"/>
  <c r="S7" i="8"/>
  <c r="T6" i="8"/>
  <c r="S6" i="8"/>
  <c r="T5" i="8"/>
  <c r="S5" i="8"/>
  <c r="T4" i="8"/>
  <c r="S4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H4" i="8"/>
  <c r="S6" i="6" l="1"/>
  <c r="S24" i="6"/>
  <c r="S30" i="6"/>
  <c r="S48" i="6"/>
  <c r="S54" i="6"/>
  <c r="S72" i="6"/>
  <c r="S78" i="6"/>
  <c r="S102" i="6"/>
  <c r="S8" i="6"/>
  <c r="S14" i="6"/>
  <c r="S32" i="6"/>
  <c r="S38" i="6"/>
  <c r="S56" i="6"/>
  <c r="S62" i="6"/>
  <c r="S86" i="6"/>
  <c r="S55" i="6"/>
  <c r="I18" i="6"/>
  <c r="I42" i="6"/>
  <c r="I66" i="6"/>
  <c r="I90" i="6"/>
  <c r="S9" i="6"/>
  <c r="S15" i="6"/>
  <c r="S39" i="6"/>
  <c r="S63" i="6"/>
  <c r="S31" i="6"/>
  <c r="S16" i="6"/>
  <c r="S22" i="6"/>
  <c r="S40" i="6"/>
  <c r="S46" i="6"/>
  <c r="S64" i="6"/>
  <c r="S70" i="6"/>
  <c r="S94" i="6"/>
  <c r="I26" i="6"/>
  <c r="I50" i="6"/>
  <c r="I74" i="6"/>
  <c r="I98" i="6"/>
  <c r="S17" i="6"/>
  <c r="S23" i="6"/>
  <c r="S47" i="6"/>
  <c r="S71" i="6"/>
  <c r="S87" i="6"/>
  <c r="S95" i="6"/>
  <c r="S103" i="6"/>
  <c r="S80" i="6"/>
  <c r="S88" i="6"/>
  <c r="S96" i="6"/>
  <c r="O6" i="6"/>
  <c r="O14" i="6"/>
  <c r="O22" i="6"/>
  <c r="O30" i="6"/>
  <c r="O38" i="6"/>
  <c r="O46" i="6"/>
  <c r="O54" i="6"/>
  <c r="O62" i="6"/>
  <c r="O70" i="6"/>
  <c r="O78" i="6"/>
  <c r="O86" i="6"/>
  <c r="O94" i="6"/>
  <c r="O102" i="6"/>
  <c r="O39" i="6"/>
  <c r="O55" i="6"/>
  <c r="O71" i="6"/>
  <c r="O87" i="6"/>
  <c r="O103" i="6"/>
  <c r="O3" i="6"/>
  <c r="O16" i="6"/>
  <c r="O32" i="6"/>
  <c r="O40" i="6"/>
  <c r="O56" i="6"/>
  <c r="O72" i="6"/>
  <c r="O88" i="6"/>
  <c r="O17" i="6"/>
  <c r="O33" i="6"/>
  <c r="O49" i="6"/>
  <c r="O65" i="6"/>
  <c r="O81" i="6"/>
  <c r="O97" i="6"/>
  <c r="S33" i="6"/>
  <c r="S49" i="6"/>
  <c r="S57" i="6"/>
  <c r="S73" i="6"/>
  <c r="S81" i="6"/>
  <c r="S97" i="6"/>
  <c r="O18" i="6"/>
  <c r="O34" i="6"/>
  <c r="O50" i="6"/>
  <c r="O66" i="6"/>
  <c r="O82" i="6"/>
  <c r="O98" i="6"/>
  <c r="S10" i="6"/>
  <c r="S26" i="6"/>
  <c r="S42" i="6"/>
  <c r="S58" i="6"/>
  <c r="S74" i="6"/>
  <c r="S98" i="6"/>
  <c r="O11" i="6"/>
  <c r="O27" i="6"/>
  <c r="O43" i="6"/>
  <c r="O59" i="6"/>
  <c r="O75" i="6"/>
  <c r="O91" i="6"/>
  <c r="S11" i="6"/>
  <c r="S27" i="6"/>
  <c r="S35" i="6"/>
  <c r="S59" i="6"/>
  <c r="S83" i="6"/>
  <c r="S99" i="6"/>
  <c r="O4" i="6"/>
  <c r="O12" i="6"/>
  <c r="O20" i="6"/>
  <c r="O28" i="6"/>
  <c r="O36" i="6"/>
  <c r="O44" i="6"/>
  <c r="O52" i="6"/>
  <c r="O60" i="6"/>
  <c r="O68" i="6"/>
  <c r="O76" i="6"/>
  <c r="O84" i="6"/>
  <c r="O92" i="6"/>
  <c r="O100" i="6"/>
  <c r="S4" i="6"/>
  <c r="S12" i="6"/>
  <c r="S20" i="6"/>
  <c r="S28" i="6"/>
  <c r="S36" i="6"/>
  <c r="S44" i="6"/>
  <c r="S52" i="6"/>
  <c r="S60" i="6"/>
  <c r="S68" i="6"/>
  <c r="S76" i="6"/>
  <c r="S84" i="6"/>
  <c r="S92" i="6"/>
  <c r="S100" i="6"/>
  <c r="O31" i="6"/>
  <c r="O47" i="6"/>
  <c r="O63" i="6"/>
  <c r="O79" i="6"/>
  <c r="O95" i="6"/>
  <c r="O8" i="6"/>
  <c r="O24" i="6"/>
  <c r="O48" i="6"/>
  <c r="O64" i="6"/>
  <c r="O80" i="6"/>
  <c r="O96" i="6"/>
  <c r="O9" i="6"/>
  <c r="O25" i="6"/>
  <c r="O41" i="6"/>
  <c r="O57" i="6"/>
  <c r="O73" i="6"/>
  <c r="O89" i="6"/>
  <c r="S41" i="6"/>
  <c r="S65" i="6"/>
  <c r="S89" i="6"/>
  <c r="S3" i="6"/>
  <c r="O10" i="6"/>
  <c r="O26" i="6"/>
  <c r="O42" i="6"/>
  <c r="O58" i="6"/>
  <c r="O74" i="6"/>
  <c r="O90" i="6"/>
  <c r="S18" i="6"/>
  <c r="S34" i="6"/>
  <c r="S50" i="6"/>
  <c r="S66" i="6"/>
  <c r="S82" i="6"/>
  <c r="S90" i="6"/>
  <c r="O19" i="6"/>
  <c r="O35" i="6"/>
  <c r="O51" i="6"/>
  <c r="O67" i="6"/>
  <c r="O83" i="6"/>
  <c r="O99" i="6"/>
  <c r="S19" i="6"/>
  <c r="S43" i="6"/>
  <c r="S51" i="6"/>
  <c r="S67" i="6"/>
  <c r="S75" i="6"/>
  <c r="S91" i="6"/>
  <c r="O5" i="6"/>
  <c r="O13" i="6"/>
  <c r="O21" i="6"/>
  <c r="O29" i="6"/>
  <c r="O37" i="6"/>
  <c r="O45" i="6"/>
  <c r="O53" i="6"/>
  <c r="O61" i="6"/>
  <c r="O69" i="6"/>
  <c r="O77" i="6"/>
  <c r="O85" i="6"/>
  <c r="O93" i="6"/>
  <c r="O101" i="6"/>
  <c r="S5" i="6"/>
  <c r="S13" i="6"/>
  <c r="S21" i="6"/>
  <c r="S29" i="6"/>
  <c r="S37" i="6"/>
  <c r="S45" i="6"/>
  <c r="S53" i="6"/>
  <c r="S61" i="6"/>
  <c r="S69" i="6"/>
  <c r="S77" i="6"/>
  <c r="S85" i="6"/>
  <c r="S93" i="6"/>
  <c r="S101" i="6"/>
  <c r="E7" i="6"/>
  <c r="E15" i="6"/>
  <c r="E23" i="6"/>
  <c r="E31" i="6"/>
  <c r="E39" i="6"/>
  <c r="E47" i="6"/>
  <c r="E55" i="6"/>
  <c r="E63" i="6"/>
  <c r="E71" i="6"/>
  <c r="E79" i="6"/>
  <c r="E87" i="6"/>
  <c r="E95" i="6"/>
  <c r="E103" i="6"/>
  <c r="I5" i="6"/>
  <c r="I13" i="6"/>
  <c r="I21" i="6"/>
  <c r="I29" i="6"/>
  <c r="I37" i="6"/>
  <c r="I45" i="6"/>
  <c r="I53" i="6"/>
  <c r="I61" i="6"/>
  <c r="I69" i="6"/>
  <c r="I77" i="6"/>
  <c r="I85" i="6"/>
  <c r="I93" i="6"/>
  <c r="I101" i="6"/>
  <c r="E9" i="6"/>
  <c r="E17" i="6"/>
  <c r="E25" i="6"/>
  <c r="E33" i="6"/>
  <c r="E41" i="6"/>
  <c r="E49" i="6"/>
  <c r="E57" i="6"/>
  <c r="E65" i="6"/>
  <c r="E73" i="6"/>
  <c r="E81" i="6"/>
  <c r="E89" i="6"/>
  <c r="E97" i="6"/>
  <c r="I7" i="6"/>
  <c r="I15" i="6"/>
  <c r="I23" i="6"/>
  <c r="I31" i="6"/>
  <c r="I39" i="6"/>
  <c r="I47" i="6"/>
  <c r="I55" i="6"/>
  <c r="I63" i="6"/>
  <c r="I71" i="6"/>
  <c r="I79" i="6"/>
  <c r="I87" i="6"/>
  <c r="I95" i="6"/>
  <c r="D182" i="18"/>
  <c r="G168" i="18"/>
  <c r="B171" i="18"/>
  <c r="B172" i="18"/>
  <c r="E10" i="6"/>
  <c r="E18" i="6"/>
  <c r="E26" i="6"/>
  <c r="E34" i="6"/>
  <c r="E42" i="6"/>
  <c r="E50" i="6"/>
  <c r="E58" i="6"/>
  <c r="E66" i="6"/>
  <c r="E74" i="6"/>
  <c r="E82" i="6"/>
  <c r="E90" i="6"/>
  <c r="E98" i="6"/>
  <c r="I8" i="6"/>
  <c r="I16" i="6"/>
  <c r="I24" i="6"/>
  <c r="I32" i="6"/>
  <c r="I40" i="6"/>
  <c r="I48" i="6"/>
  <c r="I56" i="6"/>
  <c r="I64" i="6"/>
  <c r="I72" i="6"/>
  <c r="I80" i="6"/>
  <c r="I88" i="6"/>
  <c r="I96" i="6"/>
  <c r="E3" i="6"/>
  <c r="E11" i="6"/>
  <c r="E19" i="6"/>
  <c r="E27" i="6"/>
  <c r="E35" i="6"/>
  <c r="E43" i="6"/>
  <c r="E51" i="6"/>
  <c r="E59" i="6"/>
  <c r="E67" i="6"/>
  <c r="E75" i="6"/>
  <c r="E83" i="6"/>
  <c r="E91" i="6"/>
  <c r="E99" i="6"/>
  <c r="I9" i="6"/>
  <c r="I17" i="6"/>
  <c r="I25" i="6"/>
  <c r="I33" i="6"/>
  <c r="I41" i="6"/>
  <c r="I49" i="6"/>
  <c r="I57" i="6"/>
  <c r="I65" i="6"/>
  <c r="I73" i="6"/>
  <c r="I81" i="6"/>
  <c r="I89" i="6"/>
  <c r="I97" i="6"/>
  <c r="E13" i="6"/>
  <c r="E21" i="6"/>
  <c r="E29" i="6"/>
  <c r="E37" i="6"/>
  <c r="E45" i="6"/>
  <c r="E53" i="6"/>
  <c r="E61" i="6"/>
  <c r="E69" i="6"/>
  <c r="E77" i="6"/>
  <c r="E85" i="6"/>
  <c r="E93" i="6"/>
  <c r="E101" i="6"/>
  <c r="I11" i="6"/>
  <c r="I19" i="6"/>
  <c r="I27" i="6"/>
  <c r="I35" i="6"/>
  <c r="I43" i="6"/>
  <c r="I51" i="6"/>
  <c r="I59" i="6"/>
  <c r="I67" i="6"/>
  <c r="I75" i="6"/>
  <c r="I83" i="6"/>
  <c r="I91" i="6"/>
  <c r="I99" i="6"/>
  <c r="E6" i="6"/>
  <c r="E14" i="6"/>
  <c r="E22" i="6"/>
  <c r="E30" i="6"/>
  <c r="E38" i="6"/>
  <c r="E46" i="6"/>
  <c r="E54" i="6"/>
  <c r="E62" i="6"/>
  <c r="E70" i="6"/>
  <c r="E78" i="6"/>
  <c r="E86" i="6"/>
  <c r="E94" i="6"/>
  <c r="E102" i="6"/>
  <c r="I4" i="6"/>
  <c r="I12" i="6"/>
  <c r="I20" i="6"/>
  <c r="I28" i="6"/>
  <c r="I36" i="6"/>
  <c r="I44" i="6"/>
  <c r="I52" i="6"/>
  <c r="I60" i="6"/>
  <c r="I68" i="6"/>
  <c r="I76" i="6"/>
  <c r="I84" i="6"/>
  <c r="I92" i="6"/>
  <c r="I100" i="6"/>
  <c r="E8" i="6"/>
  <c r="E16" i="6"/>
  <c r="E24" i="6"/>
  <c r="E32" i="6"/>
  <c r="E40" i="6"/>
  <c r="E48" i="6"/>
  <c r="E56" i="6"/>
  <c r="E64" i="6"/>
  <c r="E72" i="6"/>
  <c r="E80" i="6"/>
  <c r="E88" i="6"/>
  <c r="E96" i="6"/>
  <c r="I6" i="6"/>
  <c r="I14" i="6"/>
  <c r="I22" i="6"/>
  <c r="I30" i="6"/>
  <c r="I38" i="6"/>
  <c r="I46" i="6"/>
  <c r="I54" i="6"/>
  <c r="I62" i="6"/>
  <c r="I70" i="6"/>
  <c r="I78" i="6"/>
  <c r="I86" i="6"/>
  <c r="I94" i="6"/>
  <c r="S3" i="8"/>
  <c r="I3" i="8"/>
  <c r="C181" i="18"/>
  <c r="G181" i="18"/>
  <c r="F182" i="18"/>
  <c r="C172" i="18"/>
  <c r="B170" i="18"/>
  <c r="C182" i="18"/>
  <c r="G182" i="18"/>
  <c r="G180" i="18"/>
  <c r="F178" i="18"/>
  <c r="B180" i="18"/>
  <c r="R105" i="6"/>
  <c r="N105" i="6"/>
  <c r="H105" i="6"/>
  <c r="H106" i="6"/>
  <c r="D106" i="6"/>
  <c r="D105" i="6"/>
  <c r="N106" i="6"/>
  <c r="R106" i="6"/>
  <c r="G178" i="18"/>
  <c r="D181" i="18"/>
  <c r="E178" i="18"/>
  <c r="F181" i="18"/>
  <c r="E170" i="18"/>
  <c r="C180" i="18"/>
  <c r="B179" i="18"/>
  <c r="D179" i="18"/>
  <c r="E182" i="18"/>
  <c r="D180" i="18"/>
  <c r="E179" i="18"/>
  <c r="G170" i="18"/>
  <c r="C169" i="18"/>
  <c r="F168" i="18"/>
  <c r="D170" i="18"/>
  <c r="G179" i="18"/>
  <c r="F179" i="18"/>
  <c r="F170" i="18"/>
  <c r="E180" i="18"/>
  <c r="E181" i="18"/>
  <c r="D178" i="18"/>
  <c r="F180" i="18"/>
  <c r="C179" i="18"/>
  <c r="E172" i="18"/>
  <c r="F172" i="18"/>
  <c r="E171" i="18"/>
  <c r="D172" i="18"/>
  <c r="C171" i="18"/>
  <c r="D171" i="18"/>
  <c r="C170" i="18"/>
  <c r="G172" i="18"/>
  <c r="F169" i="18"/>
  <c r="G169" i="18"/>
  <c r="E169" i="18"/>
  <c r="G171" i="18"/>
  <c r="F171" i="18"/>
  <c r="E168" i="18"/>
  <c r="D168" i="18"/>
  <c r="B182" i="18"/>
  <c r="B178" i="18"/>
  <c r="B181" i="18"/>
  <c r="B168" i="18"/>
  <c r="B169" i="18"/>
  <c r="G3" i="15" l="1"/>
  <c r="AA169" i="18" s="1"/>
  <c r="D169" i="18" s="1"/>
  <c r="D7" i="26"/>
  <c r="D6" i="26" s="1"/>
  <c r="F7" i="26"/>
  <c r="F6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mp Diff_2-3_21" type="6" refreshedVersion="3" background="1" saveData="1">
    <textPr codePage="437" sourceFile="S:\Agilent Network Analyzer\Measured Parameters\Power Divider\Tapered PDs\3-Way\6.58 inch\Compensated\20 R\Amp Diff_2-3_2.prn" space="1" comma="1" consecutive="1">
      <textFields count="2">
        <textField/>
        <textField/>
      </textFields>
    </textPr>
  </connection>
  <connection id="2" xr16:uid="{00000000-0015-0000-FFFF-FFFF01000000}" name="Amp Diff_2-31" type="6" refreshedVersion="3" background="1" saveData="1">
    <textPr codePage="437" sourceFile="S:\Agilent Network Analyzer\Measured Parameters\Power Divider\Tapered PDs\3-Way\6.58 inch\Compensated\20 R\Amp Diff_2-3.prn" space="1" comma="1" consecutive="1">
      <textFields count="2">
        <textField/>
        <textField/>
      </textFields>
    </textPr>
  </connection>
  <connection id="3" xr16:uid="{00000000-0015-0000-FFFF-FFFF02000000}" name="Amp Diff_2-41" type="6" refreshedVersion="3" background="1" saveData="1">
    <textPr codePage="437" sourceFile="S:\Agilent Network Analyzer\Measured Parameters\Power Divider\Tapered PDs\3-Way\6.58 inch\Compensated\20 R\Amp Diff_2-4.prn" space="1" comma="1" consecutive="1">
      <textFields count="2">
        <textField/>
        <textField/>
      </textFields>
    </textPr>
  </connection>
  <connection id="4" xr16:uid="{00000000-0015-0000-FFFF-FFFF03000000}" name="Common RL1" type="6" refreshedVersion="3" background="1" saveData="1">
    <textPr codePage="437" sourceFile="S:\Agilent Network Analyzer\Measured Parameters\Power Divider\Tapered PDs\3-Way\6.58 inch\Compensated\20 R\Common RL.prn" space="1" comma="1" consecutive="1">
      <textFields count="2">
        <textField/>
        <textField/>
      </textFields>
    </textPr>
  </connection>
  <connection id="5" xr16:uid="{00000000-0015-0000-FFFF-FFFF04000000}" name="IL_1-4_21" type="6" refreshedVersion="3" background="1" saveData="1">
    <textPr codePage="437" sourceFile="S:\Agilent Network Analyzer\Measured Parameters\Power Divider\Tapered PDs\3-Way\6.58 inch\Compensated\20 R\IL_1-4_2.prn" space="1" comma="1" consecutive="1">
      <textFields count="2">
        <textField/>
        <textField/>
      </textFields>
    </textPr>
  </connection>
  <connection id="6" xr16:uid="{00000000-0015-0000-FFFF-FFFF05000000}" name="IL_1-41" type="6" refreshedVersion="3" background="1" saveData="1">
    <textPr codePage="437" sourceFile="S:\Agilent Network Analyzer\Measured Parameters\Power Divider\Tapered PDs\3-Way\6.58 inch\Compensated\20 R\IL_1-4.prn" space="1" comma="1" consecutive="1">
      <textFields count="2">
        <textField/>
        <textField/>
      </textFields>
    </textPr>
  </connection>
  <connection id="7" xr16:uid="{00000000-0015-0000-FFFF-FFFF06000000}" name="Iso_2-3_21" type="6" refreshedVersion="3" background="1" saveData="1">
    <textPr codePage="437" sourceFile="S:\Agilent Network Analyzer\Measured Parameters\Power Divider\Tapered PDs\3-Way\6.58 inch\Compensated\20 R\Iso_2-3_2.prn" space="1" comma="1" consecutive="1">
      <textFields count="2">
        <textField/>
        <textField/>
      </textFields>
    </textPr>
  </connection>
  <connection id="8" xr16:uid="{00000000-0015-0000-FFFF-FFFF07000000}" name="Iso_2-31" type="6" refreshedVersion="3" background="1" saveData="1">
    <textPr codePage="437" sourceFile="S:\Agilent Network Analyzer\Measured Parameters\Power Divider\Tapered PDs\3-Way\6.58 inch\Compensated\20 R\Iso_2-3.prn" space="1" comma="1" consecutive="1">
      <textFields count="2">
        <textField/>
        <textField/>
      </textFields>
    </textPr>
  </connection>
  <connection id="9" xr16:uid="{00000000-0015-0000-FFFF-FFFF08000000}" name="Iso_2-4_21" type="6" refreshedVersion="3" background="1" saveData="1">
    <textPr codePage="437" sourceFile="S:\Agilent Network Analyzer\Measured Parameters\Power Divider\Tapered PDs\3-Way\6.58 inch\Compensated\20 R\Iso_2-4_2.prn" space="1" comma="1" consecutive="1">
      <textFields count="2">
        <textField/>
        <textField/>
      </textFields>
    </textPr>
  </connection>
  <connection id="10" xr16:uid="{00000000-0015-0000-FFFF-FFFF09000000}" name="Iso_2-41" type="6" refreshedVersion="3" background="1" saveData="1">
    <textPr codePage="437" sourceFile="S:\Agilent Network Analyzer\Measured Parameters\Power Divider\Tapered PDs\3-Way\6.58 inch\Compensated\20 R\Iso_2-4.prn" space="1" comma="1" consecutive="1">
      <textFields count="2">
        <textField/>
        <textField/>
      </textFields>
    </textPr>
  </connection>
  <connection id="11" xr16:uid="{00000000-0015-0000-FFFF-FFFF0A000000}" name="MT3H-0113_ConversionLoss_and_Isolation_A_+20dBm" type="6" refreshedVersion="6" background="1" saveData="1">
    <textPr codePage="437" sourceFile="S:\Agilent Network Analyzer\Mixers-Catalog\MT3\MT3H-0113_Datasheetfiles\MT3H-0113_ConversionLoss_and_Isolation_A_+20dBm.csv" tab="0" comma="1">
      <textFields count="4">
        <textField/>
        <textField/>
        <textField/>
        <textField/>
      </textFields>
    </textPr>
  </connection>
  <connection id="12" xr16:uid="{00000000-0015-0000-FFFF-FFFF0B000000}" name="MT3H-0113_ConversionLoss_and_Isolation_B" type="6" refreshedVersion="6" background="1" saveData="1">
    <textPr codePage="437" sourceFile="S:\Agilent Network Analyzer\Mixers-Catalog\MT3\MT3H-0113_Datasheetfiles\MT3H-0113_ConversionLoss_and_Isolation_B.csv" tab="0" comma="1">
      <textFields count="4">
        <textField/>
        <textField/>
        <textField/>
        <textField/>
      </textFields>
    </textPr>
  </connection>
  <connection id="13" xr16:uid="{00000000-0015-0000-FFFF-FFFF0C000000}" name="Output 3 RL1" type="6" refreshedVersion="3" background="1" saveData="1">
    <textPr codePage="437" sourceFile="S:\Agilent Network Analyzer\Measured Parameters\Power Divider\Tapered PDs\3-Way\6.58 inch\Compensated\20 R\Output 3 RL.prn" space="1" comma="1" consecutive="1">
      <textFields count="2">
        <textField/>
        <textField/>
      </textFields>
    </textPr>
  </connection>
  <connection id="14" xr16:uid="{00000000-0015-0000-FFFF-FFFF0D000000}" name="Output 4 RL1" type="6" refreshedVersion="3" background="1" saveData="1">
    <textPr codePage="437" sourceFile="S:\Agilent Network Analyzer\Measured Parameters\Power Divider\Tapered PDs\3-Way\6.58 inch\Compensated\20 R\Output 4 RL.prn" space="1" comma="1" consecutive="1">
      <textFields count="2">
        <textField/>
        <textField/>
      </textFields>
    </textPr>
  </connection>
  <connection id="15" xr16:uid="{00000000-0015-0000-FFFF-FFFF0E000000}" name="Phase Diff_2-3" type="6" refreshedVersion="3" background="1">
    <textPr codePage="437" sourceFile="S:\Agilent Network Analyzer\Measured Parameters\Power Divider\Tapered PDs\3-Way\6.58 inch\Compensated\20 R\Phase Diff_2-3.prn">
      <textFields>
        <textField/>
      </textFields>
    </textPr>
  </connection>
  <connection id="16" xr16:uid="{00000000-0015-0000-FFFF-FFFF0F000000}" name="Phase Diff_2-3_21" type="6" refreshedVersion="3" background="1" saveData="1">
    <textPr codePage="437" sourceFile="S:\Agilent Network Analyzer\Measured Parameters\Power Divider\Tapered PDs\3-Way\6.58 inch\Compensated\20 R\Phase Diff_2-3_2.prn" space="1" comma="1" consecutive="1">
      <textFields count="2">
        <textField/>
        <textField/>
      </textFields>
    </textPr>
  </connection>
  <connection id="17" xr16:uid="{00000000-0015-0000-FFFF-FFFF10000000}" name="Phase Diff_2-311" type="6" refreshedVersion="3" background="1" saveData="1">
    <textPr codePage="437" sourceFile="S:\Agilent Network Analyzer\Measured Parameters\Power Divider\Tapered PDs\3-Way\6.58 inch\Compensated\20 R\Phase Diff_2-3.prn" space="1" comma="1" consecutive="1">
      <textFields count="2">
        <textField/>
        <textField/>
      </textFields>
    </textPr>
  </connection>
  <connection id="18" xr16:uid="{00000000-0015-0000-FFFF-FFFF11000000}" name="Phase Diff_2-41" type="6" refreshedVersion="3" background="1" saveData="1">
    <textPr codePage="437" sourceFile="S:\Agilent Network Analyzer\Measured Parameters\Power Divider\Tapered PDs\3-Way\6.58 inch\Compensated\20 R\Phase Diff_2-4.prn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<sst xmlns="http://schemas.openxmlformats.org/spreadsheetml/2006/main" count="1952" uniqueCount="349">
  <si>
    <t>LO - GHz</t>
  </si>
  <si>
    <t>RF (GHz)</t>
  </si>
  <si>
    <t>RF Frequency</t>
  </si>
  <si>
    <t>2xLO to IF</t>
  </si>
  <si>
    <t>2xLO to RF</t>
  </si>
  <si>
    <t>3xLO to IF</t>
  </si>
  <si>
    <t>3xLO to RF</t>
  </si>
  <si>
    <t>4xLO to IF</t>
  </si>
  <si>
    <t>4xLO to RF</t>
  </si>
  <si>
    <t>5xLO to IF</t>
  </si>
  <si>
    <t>5xLO to RF</t>
  </si>
  <si>
    <t>IF (GHz)</t>
  </si>
  <si>
    <t>Average=&gt;</t>
  </si>
  <si>
    <t>Average =&gt;</t>
  </si>
  <si>
    <t>B Data</t>
  </si>
  <si>
    <t>A Data</t>
  </si>
  <si>
    <t>A Configuration</t>
  </si>
  <si>
    <t>B Configuration</t>
  </si>
  <si>
    <t>BEGIN CH2_DATA</t>
  </si>
  <si>
    <t>Freq(Hz)</t>
  </si>
  <si>
    <t>Calculated number in red is for -10 dBm</t>
  </si>
  <si>
    <t>END</t>
  </si>
  <si>
    <t>BEGIN CH3_DATA</t>
  </si>
  <si>
    <t>BEGIN CH4_DATA</t>
  </si>
  <si>
    <t>BEGIN CH5_DATA</t>
  </si>
  <si>
    <t>BEGIN CH6_DATA</t>
  </si>
  <si>
    <t>1Ix0L dBc Log Mag(dB)</t>
  </si>
  <si>
    <t>2Ix0L dBc Log Mag(dB)</t>
  </si>
  <si>
    <t>3Ix0L dBc Log Mag(dB)</t>
  </si>
  <si>
    <t>4Ix0L dBc Log Mag(dB)</t>
  </si>
  <si>
    <t>5Ix0L dBc Log Mag(dB)</t>
  </si>
  <si>
    <t>1Rx2L dBc Log Mag(dB)</t>
  </si>
  <si>
    <t>1Rx3L dBc Log Mag(dB)</t>
  </si>
  <si>
    <t>1Rx4L dBc Log Mag(dB)</t>
  </si>
  <si>
    <t>2Rx1L dBc Log Mag(dB)</t>
  </si>
  <si>
    <t>BEGIN CH7_DATA</t>
  </si>
  <si>
    <t>2Rx2L dBc Log Mag(dB)</t>
  </si>
  <si>
    <t>BEGIN CH8_DATA</t>
  </si>
  <si>
    <t>2Rx3L dBc Log Mag(dB)</t>
  </si>
  <si>
    <t>BEGIN CH9_DATA</t>
  </si>
  <si>
    <t>2Rx4L dBc Log Mag(dB)</t>
  </si>
  <si>
    <t>BEGIN CH10_DATA</t>
  </si>
  <si>
    <t>2Rx5L dBc Log Mag(dB)</t>
  </si>
  <si>
    <t>BEGIN CH11_DATA</t>
  </si>
  <si>
    <t>3Rx1L dBc Log Mag(dB)</t>
  </si>
  <si>
    <t>BEGIN CH12_DATA</t>
  </si>
  <si>
    <t>3Rx2L dBc Log Mag(dB)</t>
  </si>
  <si>
    <t>BEGIN CH13_DATA</t>
  </si>
  <si>
    <t>3Rx3L dBc Log Mag(dB)</t>
  </si>
  <si>
    <t>BEGIN CH14_DATA</t>
  </si>
  <si>
    <t>3Rx4L dBc Log Mag(dB)</t>
  </si>
  <si>
    <t>BEGIN CH15_DATA</t>
  </si>
  <si>
    <t>3Rx5L dBc Log Mag(dB)</t>
  </si>
  <si>
    <t>BEGIN CH16_DATA</t>
  </si>
  <si>
    <t>4Rx1L dBc Log Mag(dB)</t>
  </si>
  <si>
    <t>BEGIN CH17_DATA</t>
  </si>
  <si>
    <t>4Rx2L dBc Log Mag(dB)</t>
  </si>
  <si>
    <t>BEGIN CH18_DATA</t>
  </si>
  <si>
    <t>4Rx3L dBc Log Mag(dB)</t>
  </si>
  <si>
    <t>BEGIN CH19_DATA</t>
  </si>
  <si>
    <t>4Rx4L dBc Log Mag(dB)</t>
  </si>
  <si>
    <t>BEGIN CH20_DATA</t>
  </si>
  <si>
    <t>4Rx5L dBc Log Mag(dB)</t>
  </si>
  <si>
    <t>BEGIN CH21_DATA</t>
  </si>
  <si>
    <t>BEGIN CH22_DATA</t>
  </si>
  <si>
    <t>5Rx2L dBc Log Mag(dB)</t>
  </si>
  <si>
    <t>BEGIN CH23_DATA</t>
  </si>
  <si>
    <t>5Rx3L dBc Log Mag(dB)</t>
  </si>
  <si>
    <t>BEGIN CH24_DATA</t>
  </si>
  <si>
    <t>5Rx4L dBc Log Mag(dB)</t>
  </si>
  <si>
    <t>BEGIN CH25_DATA</t>
  </si>
  <si>
    <t>5Rx5L dBc Log Mag(dB)</t>
  </si>
  <si>
    <t>1Ix2L dBc Log Mag(dB)</t>
  </si>
  <si>
    <t>1Ix3L dBc Log Mag(dB)</t>
  </si>
  <si>
    <t>1Ix4L dBc Log Mag(dB)</t>
  </si>
  <si>
    <t>2Ix1L dBc Log Mag(dB)</t>
  </si>
  <si>
    <t>2Ix2L dBc Log Mag(dB)</t>
  </si>
  <si>
    <t>2Ix3L dBc Log Mag(dB)</t>
  </si>
  <si>
    <t>2Ix4L dBc Log Mag(dB)</t>
  </si>
  <si>
    <t>2Ix5L dBc Log Mag(dB)</t>
  </si>
  <si>
    <t>3Ix1L dBc Log Mag(dB)</t>
  </si>
  <si>
    <t>3Ix2L dBc Log Mag(dB)</t>
  </si>
  <si>
    <t>3Ix3L dBc Log Mag(dB)</t>
  </si>
  <si>
    <t>3Ix4L dBc Log Mag(dB)</t>
  </si>
  <si>
    <t>3Ix5L dBc Log Mag(dB)</t>
  </si>
  <si>
    <t>4Ix1L dBc Log Mag(dB)</t>
  </si>
  <si>
    <t>4Ix2L dBc Log Mag(dB)</t>
  </si>
  <si>
    <t>4Ix3L dBc Log Mag(dB)</t>
  </si>
  <si>
    <t>4Ix4L dBc Log Mag(dB)</t>
  </si>
  <si>
    <t>4Ix5L dBc Log Mag(dB)</t>
  </si>
  <si>
    <t>5Ix1L dBc Log Mag(dB)</t>
  </si>
  <si>
    <t>5Ix2L dBc Log Mag(dB)</t>
  </si>
  <si>
    <t>5Ix3L dBc Log Mag(dB)</t>
  </si>
  <si>
    <t>5Ix4L dBc Log Mag(dB)</t>
  </si>
  <si>
    <t>5Ix5L dBc Log Mag(dB)</t>
  </si>
  <si>
    <t>!CSV A.01.01</t>
  </si>
  <si>
    <t>!Agilent Technologies</t>
  </si>
  <si>
    <t>N5242A</t>
  </si>
  <si>
    <t>!Source: Standard</t>
  </si>
  <si>
    <t>BEGIN CH1_DATA</t>
  </si>
  <si>
    <t>Conv. Loss Log Mag(dB)</t>
  </si>
  <si>
    <t>LO Return Loss Log Mag(dB)</t>
  </si>
  <si>
    <t>LO-RF Isolation Log Mag(dB)</t>
  </si>
  <si>
    <t>LO-IF Isolation Log Mag(dB)</t>
  </si>
  <si>
    <t>RF-IF Isolation Log Mag(dB)</t>
  </si>
  <si>
    <t>Calculated</t>
  </si>
  <si>
    <t>A Data -----&gt;</t>
  </si>
  <si>
    <t>B Data -----&gt;</t>
  </si>
  <si>
    <t>B Data ----&gt;</t>
  </si>
  <si>
    <t>PwrMain Log Mag(dBm)</t>
  </si>
  <si>
    <t>Pwr3 Log Mag(dBm)</t>
  </si>
  <si>
    <t>A Data ----&gt;</t>
  </si>
  <si>
    <t xml:space="preserve"> -10 dBm Calculated</t>
  </si>
  <si>
    <t>1Rx1L C.L. Log Mag(dB)</t>
  </si>
  <si>
    <t>2Rx2L Log Mag(dB)</t>
  </si>
  <si>
    <t>Values copied</t>
  </si>
  <si>
    <t>1Ix1L C.L. Log Mag(dB)</t>
  </si>
  <si>
    <t>2Ix1L Log Mag(dB)</t>
  </si>
  <si>
    <t>1Ix0L Log Mag(dB)</t>
  </si>
  <si>
    <t>2Ix0L Log Mag(dB)</t>
  </si>
  <si>
    <t>3Ix0L Log Mag(dB)</t>
  </si>
  <si>
    <t>4Ix0L Log Mag(dB)</t>
  </si>
  <si>
    <t>5Ix0L Log Mag(dB)</t>
  </si>
  <si>
    <t>1Rx2L Log Mag(dB)</t>
  </si>
  <si>
    <t>1Rx3L Log Mag(dB)</t>
  </si>
  <si>
    <t>1Rx4L Log Mag(dB)</t>
  </si>
  <si>
    <t>1Rx5L Log Mag(dB)</t>
  </si>
  <si>
    <t>2Rx1L Log Mag(dB)</t>
  </si>
  <si>
    <t>2Rx3L Log Mag(dB)</t>
  </si>
  <si>
    <t>2Rx4L Log Mag(dB)</t>
  </si>
  <si>
    <t>2Rx5L Log Mag(dB)</t>
  </si>
  <si>
    <t>3Rx1L Log Mag(dB)</t>
  </si>
  <si>
    <t>3Rx2L Log Mag(dB)</t>
  </si>
  <si>
    <t>3Rx3L Log Mag(dB)</t>
  </si>
  <si>
    <t>3Rx4L Log Mag(dB)</t>
  </si>
  <si>
    <t>3Rx5L Log Mag(dB)</t>
  </si>
  <si>
    <t>4Rx1L Log Mag(dB)</t>
  </si>
  <si>
    <t>4Rx2L Log Mag(dB)</t>
  </si>
  <si>
    <t>4Rx3L Log Mag(dB)</t>
  </si>
  <si>
    <t>4Rx4L Log Mag(dB)</t>
  </si>
  <si>
    <t>4Rx5L Log Mag(dB)</t>
  </si>
  <si>
    <t>5Rx1L Log Mag(dB)</t>
  </si>
  <si>
    <t>5Rx2L Log Mag(dB)</t>
  </si>
  <si>
    <t>5Rx3L Log Mag(dB)</t>
  </si>
  <si>
    <t>5Rx4L Log Mag(dB)</t>
  </si>
  <si>
    <t>5Rx5L Log Mag(dB)</t>
  </si>
  <si>
    <t>1Ix2L Log Mag(dB)</t>
  </si>
  <si>
    <t>1Ix3L Log Mag(dB)</t>
  </si>
  <si>
    <t>1Ix4L Log Mag(dB)</t>
  </si>
  <si>
    <t>1Ix5L Log Mag(dB)</t>
  </si>
  <si>
    <t>2Ix2L Log Mag(dB)</t>
  </si>
  <si>
    <t>2Ix3L Log Mag(dB)</t>
  </si>
  <si>
    <t>2Ix4L Log Mag(dB)</t>
  </si>
  <si>
    <t>2Ix5L Log Mag(dB)</t>
  </si>
  <si>
    <t>3Ix1L Log Mag(dB)</t>
  </si>
  <si>
    <t>3Ix2L Log Mag(dB)</t>
  </si>
  <si>
    <t>3Ix3L Log Mag(dB)</t>
  </si>
  <si>
    <t>3Ix4L Log Mag(dB)</t>
  </si>
  <si>
    <t>3Ix5L Log Mag(dB)</t>
  </si>
  <si>
    <t>4Ix1L Log Mag(dB)</t>
  </si>
  <si>
    <t>4Ix2L Log Mag(dB)</t>
  </si>
  <si>
    <t>4Ix3L Log Mag(dB)</t>
  </si>
  <si>
    <t>4Ix4L Log Mag(dB)</t>
  </si>
  <si>
    <t>4Ix5L Log Mag(dB)</t>
  </si>
  <si>
    <t>5Ix1L Log Mag(dB)</t>
  </si>
  <si>
    <t>5Ix2L Log Mag(dB)</t>
  </si>
  <si>
    <t>5Ix3L Log Mag(dB)</t>
  </si>
  <si>
    <t>5Ix4L Log Mag(dB)</t>
  </si>
  <si>
    <t>5Ix5L Log Mag(dB)</t>
  </si>
  <si>
    <t>LO Output GHz</t>
  </si>
  <si>
    <t>-10 dBm RF Input</t>
  </si>
  <si>
    <t>0xLO</t>
  </si>
  <si>
    <t>1xLO</t>
  </si>
  <si>
    <t>2xLO</t>
  </si>
  <si>
    <t>3xLO</t>
  </si>
  <si>
    <t>4xLO</t>
  </si>
  <si>
    <t>5xLO</t>
  </si>
  <si>
    <t>1xRF</t>
  </si>
  <si>
    <t>Reference</t>
  </si>
  <si>
    <t>2xRF</t>
  </si>
  <si>
    <t>3xRF</t>
  </si>
  <si>
    <t>4xRF</t>
  </si>
  <si>
    <t>5xRF</t>
  </si>
  <si>
    <t>A Configuration Downconversion</t>
  </si>
  <si>
    <t>B Configuration Downconversion</t>
  </si>
  <si>
    <t>1xIF</t>
  </si>
  <si>
    <t>2xIF</t>
  </si>
  <si>
    <t>3xIF</t>
  </si>
  <si>
    <t>4xIF</t>
  </si>
  <si>
    <t>5xIF</t>
  </si>
  <si>
    <t xml:space="preserve"> -10 dBm IF Input</t>
  </si>
  <si>
    <t>A Configuration Upconversion</t>
  </si>
  <si>
    <t>B Configuration Upconversion</t>
  </si>
  <si>
    <t>Remove 4X Traces if not applicable</t>
  </si>
  <si>
    <t>Remove 5X Traces if not applicable</t>
  </si>
  <si>
    <t>A (B) Configuration Downconversion</t>
  </si>
  <si>
    <t>A (B) Configuration Upconversion</t>
  </si>
  <si>
    <t>B Data LO-IF ----&gt;</t>
  </si>
  <si>
    <t>B Data LO-RF ----&gt;</t>
  </si>
  <si>
    <t>A Data LO-IF ----&gt;</t>
  </si>
  <si>
    <t>A Data LO-RF ----&gt;</t>
  </si>
  <si>
    <t>RF Freq - GHz</t>
  </si>
  <si>
    <t>from</t>
  </si>
  <si>
    <t>CL &amp;Data Tab</t>
  </si>
  <si>
    <t>Data is used</t>
  </si>
  <si>
    <t>two tabs</t>
  </si>
  <si>
    <t>for this tab</t>
  </si>
  <si>
    <t>and the</t>
  </si>
  <si>
    <t>following</t>
  </si>
  <si>
    <t>A.09.90.19</t>
  </si>
  <si>
    <t>!Agilent N5242A: A.09.90.19</t>
  </si>
  <si>
    <t>+20 dBm</t>
  </si>
  <si>
    <t>+18 dBm</t>
  </si>
  <si>
    <t>+16 dBm</t>
  </si>
  <si>
    <t>+14 dBm</t>
  </si>
  <si>
    <t>!Date: Wednesday</t>
  </si>
  <si>
    <t>Pin (dBm)</t>
  </si>
  <si>
    <t>+24 dBm</t>
  </si>
  <si>
    <t>+22 dBm</t>
  </si>
  <si>
    <t>A SqW Data -----&gt;</t>
  </si>
  <si>
    <t>B SqW Data -----&gt;</t>
  </si>
  <si>
    <t>A Configuration - Sine</t>
  </si>
  <si>
    <t>A Configuration - Square</t>
  </si>
  <si>
    <t>B Configuration - Square</t>
  </si>
  <si>
    <t>B Configuration - Sine</t>
  </si>
  <si>
    <t>Reference (dBm)</t>
  </si>
  <si>
    <t>LO (dBm)</t>
  </si>
  <si>
    <t>Output P1dB</t>
  </si>
  <si>
    <t>Input P1dB</t>
  </si>
  <si>
    <t>+1 dBm</t>
  </si>
  <si>
    <t>+25 dBm</t>
  </si>
  <si>
    <t>+19 dBm</t>
  </si>
  <si>
    <t>+13 dBm</t>
  </si>
  <si>
    <t>SqW Data ---&gt;</t>
  </si>
  <si>
    <t>Configuration A - Square Wave</t>
  </si>
  <si>
    <t>Configuration A - Sine Wave</t>
  </si>
  <si>
    <t xml:space="preserve"> Configuration B - Sine Wave</t>
  </si>
  <si>
    <t>Configuration B - Square Wave</t>
  </si>
  <si>
    <t>1Rx0L Log Mag(dB)</t>
  </si>
  <si>
    <t>2Rx0L Log Mag(dB)</t>
  </si>
  <si>
    <t>3Rx0L Log Mag(dB)</t>
  </si>
  <si>
    <t>1Rx0L dBc Log Mag(dB)</t>
  </si>
  <si>
    <t>2Rx0L dBc Log Mag(dB)</t>
  </si>
  <si>
    <t>3Rx0L dBc Log Mag(dB)</t>
  </si>
  <si>
    <t>+15 dBm</t>
  </si>
  <si>
    <t>+11 dBm</t>
  </si>
  <si>
    <t>+9 dBm</t>
  </si>
  <si>
    <t>+7 dBm</t>
  </si>
  <si>
    <t>+5 dBm</t>
  </si>
  <si>
    <t>RF Return Loss Log Mag(dB)</t>
  </si>
  <si>
    <t>+9dBm</t>
  </si>
  <si>
    <t>+7dBm</t>
  </si>
  <si>
    <t>+5dBm</t>
  </si>
  <si>
    <t xml:space="preserve"> March 01</t>
  </si>
  <si>
    <t>+17 dBm</t>
  </si>
  <si>
    <t>-5 dBm Data</t>
  </si>
  <si>
    <t>CL  Log Mag(dB)</t>
  </si>
  <si>
    <t>!Keysight Technologies</t>
  </si>
  <si>
    <t>OIP3 Log Mag(dBm)</t>
  </si>
  <si>
    <t>1LO-IF/RF Isolation Log Mag(dB)</t>
  </si>
  <si>
    <t>2LO-IF/RF Isolation Log Mag(dB)</t>
  </si>
  <si>
    <t>3LO-IF/RF Isolation Log Mag(dB)</t>
  </si>
  <si>
    <t>1Rx5L dBc Log Mag(dB)</t>
  </si>
  <si>
    <t>1Ix5L dBc Log Mag(dB)</t>
  </si>
  <si>
    <t>IF CL-HSLO 4G-RF Log Mag(dB)</t>
  </si>
  <si>
    <t>IF RL-HSLO 4G-RF Log Mag(dB)</t>
  </si>
  <si>
    <t>IF CL-LSLO 12-RF Log Mag(dB)</t>
  </si>
  <si>
    <t>IF RL-LSLO 12-RF Log Mag(dB)</t>
  </si>
  <si>
    <t>4LO-IF/RF Isolation Log Mag(dB)</t>
  </si>
  <si>
    <t>4Rx0L Log Mag(dB)</t>
  </si>
  <si>
    <t>4Rx0L dBc Log Mag(dB)</t>
  </si>
  <si>
    <t>5Rx1L dBc Log Mag(dB)</t>
  </si>
  <si>
    <t>2Ix1L NO LO Cable Log Mag(dB)</t>
  </si>
  <si>
    <t>N5242B</t>
  </si>
  <si>
    <t>US57180237</t>
  </si>
  <si>
    <t>A.12.80.07</t>
  </si>
  <si>
    <t>!Date: Monday</t>
  </si>
  <si>
    <t>+3 dBm</t>
  </si>
  <si>
    <t>5LO-IF/RF Isolation Log Mag(dB)</t>
  </si>
  <si>
    <t>5Rx0L Log Mag(dB)</t>
  </si>
  <si>
    <t>5Rx0L dBc Log Mag(dB)</t>
  </si>
  <si>
    <t>!Date: Friday</t>
  </si>
  <si>
    <t xml:space="preserve"> December 08</t>
  </si>
  <si>
    <t>-5RF1-2 5RF3-5</t>
  </si>
  <si>
    <t>-5RF1-2 5IF3-5</t>
  </si>
  <si>
    <t>-5IF1-2 5IF3-5</t>
  </si>
  <si>
    <t>+20 dBm CL Log Mag(dB)</t>
  </si>
  <si>
    <t>+18 dBm LO Log Mag(dB)</t>
  </si>
  <si>
    <t>+16 dBm LO Log Mag(dB)</t>
  </si>
  <si>
    <t>+14 dBm LO Log Mag(dB)</t>
  </si>
  <si>
    <t>IIP3 +20 dBm Log Mag(dBm)</t>
  </si>
  <si>
    <t>IIP3 +18 dBm Log Mag(dBm)</t>
  </si>
  <si>
    <t>IIP3 +16 dBm Log Mag(dBm)</t>
  </si>
  <si>
    <t xml:space="preserve"> 2017 14:35:57</t>
  </si>
  <si>
    <t xml:space="preserve"> July 02</t>
  </si>
  <si>
    <t xml:space="preserve"> 2018 13:49:52</t>
  </si>
  <si>
    <t xml:space="preserve"> 2018 13:52:38</t>
  </si>
  <si>
    <t xml:space="preserve"> 2018 14:37:21</t>
  </si>
  <si>
    <t xml:space="preserve"> 2018 14:16:49</t>
  </si>
  <si>
    <t xml:space="preserve"> 2018 14:51:04</t>
  </si>
  <si>
    <t xml:space="preserve"> 2018 14:56:34</t>
  </si>
  <si>
    <t xml:space="preserve"> 2018 15:02:31</t>
  </si>
  <si>
    <t xml:space="preserve"> 2018 15:00:24</t>
  </si>
  <si>
    <t xml:space="preserve"> 2018 15:11:36</t>
  </si>
  <si>
    <t xml:space="preserve"> 2018 15:13:23</t>
  </si>
  <si>
    <t xml:space="preserve"> 2018 16:41:44</t>
  </si>
  <si>
    <t xml:space="preserve"> 2018 15:22:29</t>
  </si>
  <si>
    <t xml:space="preserve"> 2018 16:38:30</t>
  </si>
  <si>
    <t xml:space="preserve"> 2018 15:29:34</t>
  </si>
  <si>
    <t xml:space="preserve"> 2018 16:37:20</t>
  </si>
  <si>
    <t>Sheet names must be spelled correctly</t>
  </si>
  <si>
    <t xml:space="preserve">Axis column labels can be upper or lowercased. </t>
  </si>
  <si>
    <t>Number of lines must be indicated</t>
  </si>
  <si>
    <t>Conversion Loss</t>
  </si>
  <si>
    <t>Input IP3</t>
  </si>
  <si>
    <t>LO to RF Isolation</t>
  </si>
  <si>
    <t>Lines</t>
  </si>
  <si>
    <t>Label</t>
  </si>
  <si>
    <t>Sheet</t>
  </si>
  <si>
    <t>X axis</t>
  </si>
  <si>
    <t>Cell Min</t>
  </si>
  <si>
    <t>Cell Max</t>
  </si>
  <si>
    <t>Y axis</t>
  </si>
  <si>
    <t>Config A</t>
  </si>
  <si>
    <t>CL &amp; Data</t>
  </si>
  <si>
    <t>H</t>
  </si>
  <si>
    <t>I</t>
  </si>
  <si>
    <t>IP3</t>
  </si>
  <si>
    <t>J</t>
  </si>
  <si>
    <t>Isolations</t>
  </si>
  <si>
    <t>B</t>
  </si>
  <si>
    <t>F</t>
  </si>
  <si>
    <t>Config B</t>
  </si>
  <si>
    <t>S</t>
  </si>
  <si>
    <t>AJ</t>
  </si>
  <si>
    <t>P</t>
  </si>
  <si>
    <t>LO to IF Isolation</t>
  </si>
  <si>
    <t>RF to IF Isolation</t>
  </si>
  <si>
    <t>IF Response</t>
  </si>
  <si>
    <t>R</t>
  </si>
  <si>
    <t>E</t>
  </si>
  <si>
    <t>O</t>
  </si>
  <si>
    <t>Conversion Loss vs. LO Power</t>
  </si>
  <si>
    <t>Input IP3 vs. LO Power</t>
  </si>
  <si>
    <t>CLvsLO</t>
  </si>
  <si>
    <t>G</t>
  </si>
  <si>
    <t>L</t>
  </si>
  <si>
    <t>M</t>
  </si>
  <si>
    <t>Avoid using '-' in sheet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</si>
</sst>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2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13" applyNumberFormat="0" applyAlignment="0" applyProtection="0"/>
    <xf numFmtId="0" fontId="20" fillId="11" borderId="14" applyNumberFormat="0" applyAlignment="0" applyProtection="0"/>
    <xf numFmtId="0" fontId="21" fillId="11" borderId="13" applyNumberFormat="0" applyAlignment="0" applyProtection="0"/>
    <xf numFmtId="0" fontId="22" fillId="0" borderId="15" applyNumberFormat="0" applyFill="0" applyAlignment="0" applyProtection="0"/>
    <xf numFmtId="0" fontId="23" fillId="12" borderId="16" applyNumberFormat="0" applyAlignment="0" applyProtection="0"/>
    <xf numFmtId="0" fontId="1" fillId="0" borderId="0" applyNumberFormat="0" applyFill="0" applyBorder="0" applyAlignment="0" applyProtection="0"/>
    <xf numFmtId="0" fontId="11" fillId="13" borderId="17" applyNumberFormat="0" applyFont="0" applyAlignment="0" applyProtection="0"/>
    <xf numFmtId="0" fontId="24" fillId="0" borderId="0" applyNumberFormat="0" applyFill="0" applyBorder="0" applyAlignment="0" applyProtection="0"/>
    <xf numFmtId="0" fontId="5" fillId="0" borderId="18" applyNumberFormat="0" applyFill="0" applyAlignment="0" applyProtection="0"/>
    <xf numFmtId="0" fontId="25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5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5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5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5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5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</cellStyleXfs>
  <cellXfs count="105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0" fillId="2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/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/>
    <xf numFmtId="0" fontId="3" fillId="0" borderId="0" xfId="0" applyFont="1"/>
    <xf numFmtId="164" fontId="3" fillId="3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3" borderId="0" xfId="0" applyFill="1" applyAlignment="1"/>
    <xf numFmtId="164" fontId="0" fillId="3" borderId="0" xfId="0" applyNumberFormat="1" applyFill="1" applyAlignment="1"/>
    <xf numFmtId="0" fontId="3" fillId="2" borderId="0" xfId="0" applyNumberFormat="1" applyFont="1" applyFill="1"/>
    <xf numFmtId="0" fontId="5" fillId="0" borderId="0" xfId="0" applyFont="1" applyFill="1"/>
    <xf numFmtId="0" fontId="4" fillId="2" borderId="0" xfId="0" applyNumberFormat="1" applyFont="1" applyFill="1"/>
    <xf numFmtId="0" fontId="1" fillId="2" borderId="0" xfId="0" applyNumberFormat="1" applyFont="1" applyFill="1"/>
    <xf numFmtId="2" fontId="0" fillId="0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/>
    <xf numFmtId="2" fontId="3" fillId="0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Fill="1"/>
    <xf numFmtId="0" fontId="6" fillId="2" borderId="0" xfId="0" applyNumberFormat="1" applyFont="1" applyFill="1"/>
    <xf numFmtId="0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0" fillId="3" borderId="0" xfId="0" applyFill="1"/>
    <xf numFmtId="0" fontId="5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2" fontId="0" fillId="3" borderId="0" xfId="0" applyNumberFormat="1" applyFill="1" applyAlignment="1"/>
    <xf numFmtId="2" fontId="0" fillId="3" borderId="0" xfId="0" applyNumberFormat="1" applyFill="1" applyAlignment="1">
      <alignment horizontal="left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2" fontId="3" fillId="5" borderId="0" xfId="0" applyNumberFormat="1" applyFont="1" applyFill="1" applyAlignment="1">
      <alignment horizontal="right"/>
    </xf>
    <xf numFmtId="2" fontId="1" fillId="5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" fontId="0" fillId="2" borderId="0" xfId="0" applyNumberFormat="1" applyFill="1"/>
    <xf numFmtId="1" fontId="8" fillId="2" borderId="1" xfId="0" applyNumberFormat="1" applyFont="1" applyFill="1" applyBorder="1" applyAlignment="1">
      <alignment horizontal="center" vertical="center" wrapText="1"/>
    </xf>
    <xf numFmtId="1" fontId="9" fillId="2" borderId="2" xfId="0" applyNumberFormat="1" applyFont="1" applyFill="1" applyBorder="1" applyAlignment="1">
      <alignment horizontal="center" vertical="center" wrapText="1"/>
    </xf>
    <xf numFmtId="1" fontId="9" fillId="2" borderId="3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1" fontId="9" fillId="2" borderId="5" xfId="0" applyNumberFormat="1" applyFont="1" applyFill="1" applyBorder="1" applyAlignment="1">
      <alignment horizontal="center" vertical="center" wrapText="1"/>
    </xf>
    <xf numFmtId="1" fontId="9" fillId="2" borderId="6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8" xfId="0" applyNumberFormat="1" applyFont="1" applyFill="1" applyBorder="1" applyAlignment="1">
      <alignment horizontal="center" vertical="center" wrapText="1"/>
    </xf>
    <xf numFmtId="1" fontId="9" fillId="2" borderId="9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Fill="1" applyBorder="1" applyAlignment="1">
      <alignment horizontal="center" vertical="center" wrapText="1"/>
    </xf>
    <xf numFmtId="1" fontId="9" fillId="0" borderId="4" xfId="0" applyNumberFormat="1" applyFont="1" applyFill="1" applyBorder="1" applyAlignment="1">
      <alignment horizontal="center" vertical="center" wrapText="1"/>
    </xf>
    <xf numFmtId="2" fontId="9" fillId="0" borderId="5" xfId="0" applyNumberFormat="1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1" fontId="9" fillId="0" borderId="7" xfId="0" applyNumberFormat="1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quotePrefix="1" applyFill="1" applyAlignment="1">
      <alignment horizontal="center"/>
    </xf>
    <xf numFmtId="0" fontId="10" fillId="0" borderId="0" xfId="0" applyFo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/>
    <xf numFmtId="0" fontId="0" fillId="3" borderId="0" xfId="0" quotePrefix="1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3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" fontId="8" fillId="0" borderId="1" xfId="0" applyNumberFormat="1" applyFont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 wrapText="1"/>
    </xf>
    <xf numFmtId="1" fontId="9" fillId="0" borderId="4" xfId="0" applyNumberFormat="1" applyFont="1" applyBorder="1" applyAlignment="1">
      <alignment horizontal="center" vertical="center" wrapText="1"/>
    </xf>
    <xf numFmtId="1" fontId="9" fillId="0" borderId="5" xfId="0" applyNumberFormat="1" applyFont="1" applyBorder="1" applyAlignment="1">
      <alignment horizontal="center" vertical="center" wrapText="1"/>
    </xf>
    <xf numFmtId="1" fontId="9" fillId="0" borderId="6" xfId="0" applyNumberFormat="1" applyFont="1" applyBorder="1" applyAlignment="1">
      <alignment horizontal="center" vertical="center" wrapText="1"/>
    </xf>
    <xf numFmtId="0" fontId="0" fillId="0" borderId="0" xfId="0" quotePrefix="1"/>
    <xf numFmtId="1" fontId="9" fillId="0" borderId="7" xfId="0" applyNumberFormat="1" applyFont="1" applyBorder="1" applyAlignment="1">
      <alignment horizontal="center" vertical="center" wrapText="1"/>
    </xf>
    <xf numFmtId="1" fontId="9" fillId="0" borderId="8" xfId="0" applyNumberFormat="1" applyFont="1" applyBorder="1" applyAlignment="1">
      <alignment horizontal="center" vertical="center" wrapText="1"/>
    </xf>
    <xf numFmtId="1" fontId="9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Conversion Loss: 91 MHz IF, LSLO (dB)</a:t>
            </a:r>
            <a:endParaRPr lang="en-US" sz="1000" baseline="30000"/>
          </a:p>
        </c:rich>
      </c:tx>
      <c:layout>
        <c:manualLayout>
          <c:xMode val="edge"/>
          <c:yMode val="edge"/>
          <c:x val="0.3011609102485633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 &amp; Data'!$I$4:$I$204</c:f>
              <c:numCache>
                <c:formatCode>General</c:formatCode>
                <c:ptCount val="201"/>
                <c:pt idx="0">
                  <c:v>-80.800087000000005</c:v>
                </c:pt>
                <c:pt idx="1">
                  <c:v>-81.971526999999995</c:v>
                </c:pt>
                <c:pt idx="2">
                  <c:v>-81.131912</c:v>
                </c:pt>
                <c:pt idx="3">
                  <c:v>-81.137833000000001</c:v>
                </c:pt>
                <c:pt idx="4">
                  <c:v>-79.853699000000006</c:v>
                </c:pt>
                <c:pt idx="5">
                  <c:v>-79.611237000000003</c:v>
                </c:pt>
                <c:pt idx="6">
                  <c:v>-77.127724000000001</c:v>
                </c:pt>
                <c:pt idx="7">
                  <c:v>-75.270049999999998</c:v>
                </c:pt>
                <c:pt idx="8">
                  <c:v>-67.874968999999993</c:v>
                </c:pt>
                <c:pt idx="9">
                  <c:v>-61.407733999999998</c:v>
                </c:pt>
                <c:pt idx="10">
                  <c:v>-52.691135000000003</c:v>
                </c:pt>
                <c:pt idx="11">
                  <c:v>-42.852848000000002</c:v>
                </c:pt>
                <c:pt idx="12">
                  <c:v>-33.041710000000002</c:v>
                </c:pt>
                <c:pt idx="13">
                  <c:v>-27.877776999999998</c:v>
                </c:pt>
                <c:pt idx="14">
                  <c:v>-23.551373000000002</c:v>
                </c:pt>
                <c:pt idx="15">
                  <c:v>-21.572078999999999</c:v>
                </c:pt>
                <c:pt idx="16">
                  <c:v>-19.474986999999999</c:v>
                </c:pt>
                <c:pt idx="17">
                  <c:v>-18.731770999999998</c:v>
                </c:pt>
                <c:pt idx="18">
                  <c:v>-17.554632000000002</c:v>
                </c:pt>
                <c:pt idx="19">
                  <c:v>-16.569694999999999</c:v>
                </c:pt>
                <c:pt idx="20">
                  <c:v>-15.131383</c:v>
                </c:pt>
                <c:pt idx="21">
                  <c:v>-13.285254</c:v>
                </c:pt>
                <c:pt idx="22">
                  <c:v>-11.15395</c:v>
                </c:pt>
                <c:pt idx="23">
                  <c:v>-9.4288100999999997</c:v>
                </c:pt>
                <c:pt idx="24">
                  <c:v>-8.0774106999999997</c:v>
                </c:pt>
                <c:pt idx="25">
                  <c:v>-7.3663211000000004</c:v>
                </c:pt>
                <c:pt idx="26">
                  <c:v>-7.3715476999999998</c:v>
                </c:pt>
                <c:pt idx="27">
                  <c:v>-7.6979556000000002</c:v>
                </c:pt>
                <c:pt idx="28">
                  <c:v>-8.1266403</c:v>
                </c:pt>
                <c:pt idx="29">
                  <c:v>-8.4291487000000007</c:v>
                </c:pt>
                <c:pt idx="30">
                  <c:v>-8.6367139999999996</c:v>
                </c:pt>
                <c:pt idx="31">
                  <c:v>-8.6546459000000002</c:v>
                </c:pt>
                <c:pt idx="32">
                  <c:v>-8.6721839999999997</c:v>
                </c:pt>
                <c:pt idx="33">
                  <c:v>-8.6654958999999998</c:v>
                </c:pt>
                <c:pt idx="34">
                  <c:v>-8.6771946</c:v>
                </c:pt>
                <c:pt idx="35">
                  <c:v>-8.6791859000000002</c:v>
                </c:pt>
                <c:pt idx="36">
                  <c:v>-8.6766977000000001</c:v>
                </c:pt>
                <c:pt idx="37">
                  <c:v>-8.6461390999999992</c:v>
                </c:pt>
                <c:pt idx="38">
                  <c:v>-8.6642884999999996</c:v>
                </c:pt>
                <c:pt idx="39">
                  <c:v>-8.6767120000000002</c:v>
                </c:pt>
                <c:pt idx="40">
                  <c:v>-8.6700944999999994</c:v>
                </c:pt>
                <c:pt idx="41">
                  <c:v>-8.6677561000000001</c:v>
                </c:pt>
                <c:pt idx="42">
                  <c:v>-8.6358004000000008</c:v>
                </c:pt>
                <c:pt idx="43">
                  <c:v>-8.5461387999999996</c:v>
                </c:pt>
                <c:pt idx="44">
                  <c:v>-8.4584541000000009</c:v>
                </c:pt>
                <c:pt idx="45">
                  <c:v>-8.3990650000000002</c:v>
                </c:pt>
                <c:pt idx="46">
                  <c:v>-8.3272791000000002</c:v>
                </c:pt>
                <c:pt idx="47">
                  <c:v>-8.2947387999999993</c:v>
                </c:pt>
                <c:pt idx="48">
                  <c:v>-8.2437266999999999</c:v>
                </c:pt>
                <c:pt idx="49">
                  <c:v>-8.1825056000000007</c:v>
                </c:pt>
                <c:pt idx="50">
                  <c:v>-8.1137637999999992</c:v>
                </c:pt>
                <c:pt idx="51">
                  <c:v>-8.0771207999999994</c:v>
                </c:pt>
                <c:pt idx="52">
                  <c:v>-8.0235547999999994</c:v>
                </c:pt>
                <c:pt idx="53">
                  <c:v>-8.0056142999999995</c:v>
                </c:pt>
                <c:pt idx="54">
                  <c:v>-7.9938202</c:v>
                </c:pt>
                <c:pt idx="55">
                  <c:v>-7.9636908000000002</c:v>
                </c:pt>
                <c:pt idx="56">
                  <c:v>-7.9236735999999999</c:v>
                </c:pt>
                <c:pt idx="57">
                  <c:v>-7.9064373999999997</c:v>
                </c:pt>
                <c:pt idx="58">
                  <c:v>-7.8665709000000001</c:v>
                </c:pt>
                <c:pt idx="59">
                  <c:v>-7.8366569999999998</c:v>
                </c:pt>
                <c:pt idx="60">
                  <c:v>-7.8593115999999998</c:v>
                </c:pt>
                <c:pt idx="61">
                  <c:v>-7.8744693000000003</c:v>
                </c:pt>
                <c:pt idx="62">
                  <c:v>-7.8791962</c:v>
                </c:pt>
                <c:pt idx="63">
                  <c:v>-7.9138026000000004</c:v>
                </c:pt>
                <c:pt idx="64">
                  <c:v>-7.9755988000000002</c:v>
                </c:pt>
                <c:pt idx="65">
                  <c:v>-8.0390157999999996</c:v>
                </c:pt>
                <c:pt idx="66">
                  <c:v>-8.1390046999999992</c:v>
                </c:pt>
                <c:pt idx="67">
                  <c:v>-8.2475556999999995</c:v>
                </c:pt>
                <c:pt idx="68">
                  <c:v>-8.3472586</c:v>
                </c:pt>
                <c:pt idx="69">
                  <c:v>-8.4503689000000008</c:v>
                </c:pt>
                <c:pt idx="70">
                  <c:v>-8.5641879999999997</c:v>
                </c:pt>
                <c:pt idx="71">
                  <c:v>-8.6996392999999994</c:v>
                </c:pt>
                <c:pt idx="72">
                  <c:v>-8.8092641999999994</c:v>
                </c:pt>
                <c:pt idx="73">
                  <c:v>-8.8891907000000003</c:v>
                </c:pt>
                <c:pt idx="74">
                  <c:v>-8.9773444999999992</c:v>
                </c:pt>
                <c:pt idx="75">
                  <c:v>-9.0537747999999993</c:v>
                </c:pt>
                <c:pt idx="76">
                  <c:v>-9.1013689000000007</c:v>
                </c:pt>
                <c:pt idx="77">
                  <c:v>-9.1772690000000008</c:v>
                </c:pt>
                <c:pt idx="78">
                  <c:v>-9.2597809000000009</c:v>
                </c:pt>
                <c:pt idx="79">
                  <c:v>-9.2643184999999999</c:v>
                </c:pt>
                <c:pt idx="80">
                  <c:v>-9.2635126000000003</c:v>
                </c:pt>
                <c:pt idx="81">
                  <c:v>-9.2679299999999998</c:v>
                </c:pt>
                <c:pt idx="82">
                  <c:v>-9.2629518999999991</c:v>
                </c:pt>
                <c:pt idx="83">
                  <c:v>-9.2441920999999994</c:v>
                </c:pt>
                <c:pt idx="84">
                  <c:v>-9.2477751000000001</c:v>
                </c:pt>
                <c:pt idx="85">
                  <c:v>-9.2342280999999993</c:v>
                </c:pt>
                <c:pt idx="86">
                  <c:v>-9.2266121000000005</c:v>
                </c:pt>
                <c:pt idx="87">
                  <c:v>-9.2490635000000001</c:v>
                </c:pt>
                <c:pt idx="88">
                  <c:v>-9.2903547</c:v>
                </c:pt>
                <c:pt idx="89">
                  <c:v>-9.3256978999999998</c:v>
                </c:pt>
                <c:pt idx="90">
                  <c:v>-9.3595524000000001</c:v>
                </c:pt>
                <c:pt idx="91">
                  <c:v>-9.3850431000000007</c:v>
                </c:pt>
                <c:pt idx="92">
                  <c:v>-9.3917369999999991</c:v>
                </c:pt>
                <c:pt idx="93">
                  <c:v>-9.4026669999999992</c:v>
                </c:pt>
                <c:pt idx="94">
                  <c:v>-9.4458169999999999</c:v>
                </c:pt>
                <c:pt idx="95">
                  <c:v>-9.4713630999999996</c:v>
                </c:pt>
                <c:pt idx="96">
                  <c:v>-9.4617357000000002</c:v>
                </c:pt>
                <c:pt idx="97">
                  <c:v>-9.4421806000000004</c:v>
                </c:pt>
                <c:pt idx="98">
                  <c:v>-9.4406013000000009</c:v>
                </c:pt>
                <c:pt idx="99">
                  <c:v>-9.4501533999999996</c:v>
                </c:pt>
                <c:pt idx="100">
                  <c:v>-9.4590110999999997</c:v>
                </c:pt>
                <c:pt idx="101">
                  <c:v>-9.4963111999999992</c:v>
                </c:pt>
                <c:pt idx="102">
                  <c:v>-9.5362358</c:v>
                </c:pt>
                <c:pt idx="103">
                  <c:v>-9.6144466000000008</c:v>
                </c:pt>
                <c:pt idx="104">
                  <c:v>-9.7082070999999992</c:v>
                </c:pt>
                <c:pt idx="105">
                  <c:v>-9.8163461999999999</c:v>
                </c:pt>
                <c:pt idx="106">
                  <c:v>-9.8995504000000007</c:v>
                </c:pt>
                <c:pt idx="107">
                  <c:v>-9.9719037999999998</c:v>
                </c:pt>
                <c:pt idx="108">
                  <c:v>-10.004799</c:v>
                </c:pt>
                <c:pt idx="109">
                  <c:v>-9.9995832</c:v>
                </c:pt>
                <c:pt idx="110">
                  <c:v>-10.015843</c:v>
                </c:pt>
                <c:pt idx="111">
                  <c:v>-10.021430000000001</c:v>
                </c:pt>
                <c:pt idx="112">
                  <c:v>-9.9838982000000005</c:v>
                </c:pt>
                <c:pt idx="113">
                  <c:v>-9.9319220000000001</c:v>
                </c:pt>
                <c:pt idx="114">
                  <c:v>-9.8605566000000007</c:v>
                </c:pt>
                <c:pt idx="115">
                  <c:v>-9.7754554999999996</c:v>
                </c:pt>
                <c:pt idx="116">
                  <c:v>-9.7013940999999999</c:v>
                </c:pt>
                <c:pt idx="117">
                  <c:v>-9.6188678999999997</c:v>
                </c:pt>
                <c:pt idx="118">
                  <c:v>-9.5136862000000004</c:v>
                </c:pt>
                <c:pt idx="119">
                  <c:v>-9.4248084999999993</c:v>
                </c:pt>
                <c:pt idx="120">
                  <c:v>-9.3627996000000007</c:v>
                </c:pt>
                <c:pt idx="121">
                  <c:v>-9.2992314999999994</c:v>
                </c:pt>
                <c:pt idx="122">
                  <c:v>-9.2829198999999996</c:v>
                </c:pt>
                <c:pt idx="123">
                  <c:v>-9.2846556000000007</c:v>
                </c:pt>
                <c:pt idx="124">
                  <c:v>-9.2776250999999998</c:v>
                </c:pt>
                <c:pt idx="125">
                  <c:v>-9.2751637000000002</c:v>
                </c:pt>
                <c:pt idx="126">
                  <c:v>-9.2973890000000008</c:v>
                </c:pt>
                <c:pt idx="127">
                  <c:v>-9.3703021999999994</c:v>
                </c:pt>
                <c:pt idx="128">
                  <c:v>-9.4254941999999993</c:v>
                </c:pt>
                <c:pt idx="129">
                  <c:v>-9.5163097000000008</c:v>
                </c:pt>
                <c:pt idx="130">
                  <c:v>-9.5959301000000004</c:v>
                </c:pt>
                <c:pt idx="131">
                  <c:v>-9.6866044999999996</c:v>
                </c:pt>
                <c:pt idx="132">
                  <c:v>-9.7496290000000005</c:v>
                </c:pt>
                <c:pt idx="133">
                  <c:v>-9.8407468999999992</c:v>
                </c:pt>
                <c:pt idx="134">
                  <c:v>-9.8894596000000003</c:v>
                </c:pt>
                <c:pt idx="135">
                  <c:v>-9.9169865000000001</c:v>
                </c:pt>
                <c:pt idx="136">
                  <c:v>-9.9515209000000002</c:v>
                </c:pt>
                <c:pt idx="137">
                  <c:v>-9.9594220999999994</c:v>
                </c:pt>
                <c:pt idx="138">
                  <c:v>-9.9706077999999998</c:v>
                </c:pt>
                <c:pt idx="139">
                  <c:v>-10.023474999999999</c:v>
                </c:pt>
                <c:pt idx="140">
                  <c:v>-10.088679000000001</c:v>
                </c:pt>
                <c:pt idx="141">
                  <c:v>-10.152415</c:v>
                </c:pt>
                <c:pt idx="142">
                  <c:v>-10.235436999999999</c:v>
                </c:pt>
                <c:pt idx="143">
                  <c:v>-10.359292999999999</c:v>
                </c:pt>
                <c:pt idx="144">
                  <c:v>-10.489872999999999</c:v>
                </c:pt>
                <c:pt idx="145">
                  <c:v>-10.648574999999999</c:v>
                </c:pt>
                <c:pt idx="146">
                  <c:v>-10.860058</c:v>
                </c:pt>
                <c:pt idx="147">
                  <c:v>-11.079988999999999</c:v>
                </c:pt>
                <c:pt idx="148">
                  <c:v>-11.300542</c:v>
                </c:pt>
                <c:pt idx="149">
                  <c:v>-11.561291000000001</c:v>
                </c:pt>
                <c:pt idx="150">
                  <c:v>-11.843582</c:v>
                </c:pt>
                <c:pt idx="151">
                  <c:v>-12.113761</c:v>
                </c:pt>
                <c:pt idx="152">
                  <c:v>-12.415323000000001</c:v>
                </c:pt>
                <c:pt idx="153">
                  <c:v>-12.756273999999999</c:v>
                </c:pt>
                <c:pt idx="154">
                  <c:v>-13.085858999999999</c:v>
                </c:pt>
                <c:pt idx="155">
                  <c:v>-13.427296</c:v>
                </c:pt>
                <c:pt idx="156">
                  <c:v>-13.792387</c:v>
                </c:pt>
                <c:pt idx="157">
                  <c:v>-14.172895</c:v>
                </c:pt>
                <c:pt idx="158">
                  <c:v>-14.559922</c:v>
                </c:pt>
                <c:pt idx="159">
                  <c:v>-14.983791</c:v>
                </c:pt>
                <c:pt idx="160">
                  <c:v>-15.444849</c:v>
                </c:pt>
                <c:pt idx="161">
                  <c:v>-15.909138</c:v>
                </c:pt>
                <c:pt idx="162">
                  <c:v>-16.403701999999999</c:v>
                </c:pt>
                <c:pt idx="163">
                  <c:v>-16.927994000000002</c:v>
                </c:pt>
                <c:pt idx="164">
                  <c:v>-17.478300000000001</c:v>
                </c:pt>
                <c:pt idx="165">
                  <c:v>-18.026116999999999</c:v>
                </c:pt>
                <c:pt idx="166">
                  <c:v>-18.602516000000001</c:v>
                </c:pt>
                <c:pt idx="167">
                  <c:v>-19.219830999999999</c:v>
                </c:pt>
                <c:pt idx="168">
                  <c:v>-19.847878999999999</c:v>
                </c:pt>
                <c:pt idx="169">
                  <c:v>-20.489775000000002</c:v>
                </c:pt>
                <c:pt idx="170">
                  <c:v>-21.172775000000001</c:v>
                </c:pt>
                <c:pt idx="171">
                  <c:v>-21.860437000000001</c:v>
                </c:pt>
                <c:pt idx="172">
                  <c:v>-22.546828999999999</c:v>
                </c:pt>
                <c:pt idx="173">
                  <c:v>-23.221502000000001</c:v>
                </c:pt>
                <c:pt idx="174">
                  <c:v>-23.841754999999999</c:v>
                </c:pt>
                <c:pt idx="175">
                  <c:v>-24.348782</c:v>
                </c:pt>
                <c:pt idx="176">
                  <c:v>-24.733661999999999</c:v>
                </c:pt>
                <c:pt idx="177">
                  <c:v>-24.950870999999999</c:v>
                </c:pt>
                <c:pt idx="178">
                  <c:v>-24.983115999999999</c:v>
                </c:pt>
                <c:pt idx="179">
                  <c:v>-24.864052000000001</c:v>
                </c:pt>
                <c:pt idx="180">
                  <c:v>-24.656845000000001</c:v>
                </c:pt>
                <c:pt idx="181">
                  <c:v>-24.369634999999999</c:v>
                </c:pt>
                <c:pt idx="182">
                  <c:v>-23.976603000000001</c:v>
                </c:pt>
                <c:pt idx="183">
                  <c:v>-23.527674000000001</c:v>
                </c:pt>
                <c:pt idx="184">
                  <c:v>-22.966726000000001</c:v>
                </c:pt>
                <c:pt idx="185">
                  <c:v>-22.286197999999999</c:v>
                </c:pt>
                <c:pt idx="186">
                  <c:v>-21.520350000000001</c:v>
                </c:pt>
                <c:pt idx="187">
                  <c:v>-20.830394999999999</c:v>
                </c:pt>
                <c:pt idx="188">
                  <c:v>-20.169418</c:v>
                </c:pt>
                <c:pt idx="189">
                  <c:v>-19.604422</c:v>
                </c:pt>
                <c:pt idx="190">
                  <c:v>-19.413478999999999</c:v>
                </c:pt>
                <c:pt idx="191">
                  <c:v>-20.029221</c:v>
                </c:pt>
                <c:pt idx="192">
                  <c:v>-21.296299000000001</c:v>
                </c:pt>
                <c:pt idx="193">
                  <c:v>-24.691603000000001</c:v>
                </c:pt>
                <c:pt idx="194">
                  <c:v>-31.501535000000001</c:v>
                </c:pt>
                <c:pt idx="195">
                  <c:v>-38.810043</c:v>
                </c:pt>
                <c:pt idx="196">
                  <c:v>-46.868225000000002</c:v>
                </c:pt>
                <c:pt idx="197">
                  <c:v>-53.462769000000002</c:v>
                </c:pt>
                <c:pt idx="198">
                  <c:v>-58.155498999999999</c:v>
                </c:pt>
                <c:pt idx="199">
                  <c:v>-59.521583999999997</c:v>
                </c:pt>
                <c:pt idx="200">
                  <c:v>-60.186866999999999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46-4C0F-B6F4-04DE9F776E96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 &amp; Data'!$S$4:$S$204</c:f>
              <c:numCache>
                <c:formatCode>General</c:formatCode>
                <c:ptCount val="201"/>
                <c:pt idx="0">
                  <c:v>-75.660201999999998</c:v>
                </c:pt>
                <c:pt idx="1">
                  <c:v>-75.660033999999996</c:v>
                </c:pt>
                <c:pt idx="2">
                  <c:v>-75.715134000000006</c:v>
                </c:pt>
                <c:pt idx="3">
                  <c:v>-75.715453999999994</c:v>
                </c:pt>
                <c:pt idx="4">
                  <c:v>-76.158501000000001</c:v>
                </c:pt>
                <c:pt idx="5">
                  <c:v>-75.910567999999998</c:v>
                </c:pt>
                <c:pt idx="6">
                  <c:v>-77.692077999999995</c:v>
                </c:pt>
                <c:pt idx="7">
                  <c:v>-78.611335999999994</c:v>
                </c:pt>
                <c:pt idx="8">
                  <c:v>-81.129501000000005</c:v>
                </c:pt>
                <c:pt idx="9">
                  <c:v>-78.805098999999998</c:v>
                </c:pt>
                <c:pt idx="10">
                  <c:v>-77.065787999999998</c:v>
                </c:pt>
                <c:pt idx="11">
                  <c:v>-74.068664999999996</c:v>
                </c:pt>
                <c:pt idx="12">
                  <c:v>-71.629738000000003</c:v>
                </c:pt>
                <c:pt idx="13">
                  <c:v>-66.686629999999994</c:v>
                </c:pt>
                <c:pt idx="14">
                  <c:v>-60.808230999999999</c:v>
                </c:pt>
                <c:pt idx="15">
                  <c:v>-51.091728000000003</c:v>
                </c:pt>
                <c:pt idx="16">
                  <c:v>-41.038772999999999</c:v>
                </c:pt>
                <c:pt idx="17">
                  <c:v>-31.328892</c:v>
                </c:pt>
                <c:pt idx="18">
                  <c:v>-22.410488000000001</c:v>
                </c:pt>
                <c:pt idx="19">
                  <c:v>-17.362397999999999</c:v>
                </c:pt>
                <c:pt idx="20">
                  <c:v>-15.506183</c:v>
                </c:pt>
                <c:pt idx="21">
                  <c:v>-14.724292999999999</c:v>
                </c:pt>
                <c:pt idx="22">
                  <c:v>-13.575258</c:v>
                </c:pt>
                <c:pt idx="23">
                  <c:v>-12.517783</c:v>
                </c:pt>
                <c:pt idx="24">
                  <c:v>-11.664301999999999</c:v>
                </c:pt>
                <c:pt idx="25">
                  <c:v>-10.804341000000001</c:v>
                </c:pt>
                <c:pt idx="26">
                  <c:v>-10.026774</c:v>
                </c:pt>
                <c:pt idx="27">
                  <c:v>-9.4671143999999998</c:v>
                </c:pt>
                <c:pt idx="28">
                  <c:v>-8.9595336999999997</c:v>
                </c:pt>
                <c:pt idx="29">
                  <c:v>-8.5903158000000008</c:v>
                </c:pt>
                <c:pt idx="30">
                  <c:v>-8.3407058999999997</c:v>
                </c:pt>
                <c:pt idx="31">
                  <c:v>-8.1755390000000006</c:v>
                </c:pt>
                <c:pt idx="32">
                  <c:v>-8.0611706000000005</c:v>
                </c:pt>
                <c:pt idx="33">
                  <c:v>-7.9688416000000002</c:v>
                </c:pt>
                <c:pt idx="34">
                  <c:v>-7.9295068000000004</c:v>
                </c:pt>
                <c:pt idx="35">
                  <c:v>-7.9476918999999997</c:v>
                </c:pt>
                <c:pt idx="36">
                  <c:v>-7.9961352000000003</c:v>
                </c:pt>
                <c:pt idx="37">
                  <c:v>-8.0474347999999996</c:v>
                </c:pt>
                <c:pt idx="38">
                  <c:v>-8.1355819999999994</c:v>
                </c:pt>
                <c:pt idx="39">
                  <c:v>-8.2211084000000003</c:v>
                </c:pt>
                <c:pt idx="40">
                  <c:v>-8.2739630000000002</c:v>
                </c:pt>
                <c:pt idx="41">
                  <c:v>-8.3272780999999991</c:v>
                </c:pt>
                <c:pt idx="42">
                  <c:v>-8.3898592000000001</c:v>
                </c:pt>
                <c:pt idx="43">
                  <c:v>-8.4454746000000007</c:v>
                </c:pt>
                <c:pt idx="44">
                  <c:v>-8.4816628000000005</c:v>
                </c:pt>
                <c:pt idx="45">
                  <c:v>-8.5393685999999995</c:v>
                </c:pt>
                <c:pt idx="46">
                  <c:v>-8.5983725</c:v>
                </c:pt>
                <c:pt idx="47">
                  <c:v>-8.6726551000000001</c:v>
                </c:pt>
                <c:pt idx="48">
                  <c:v>-8.7241964000000003</c:v>
                </c:pt>
                <c:pt idx="49">
                  <c:v>-8.7996054000000008</c:v>
                </c:pt>
                <c:pt idx="50">
                  <c:v>-8.8677501999999997</c:v>
                </c:pt>
                <c:pt idx="51">
                  <c:v>-8.9496716999999997</c:v>
                </c:pt>
                <c:pt idx="52">
                  <c:v>-9.0122184999999995</c:v>
                </c:pt>
                <c:pt idx="53">
                  <c:v>-9.0913544000000002</c:v>
                </c:pt>
                <c:pt idx="54">
                  <c:v>-9.1485844000000007</c:v>
                </c:pt>
                <c:pt idx="55">
                  <c:v>-9.2025328000000002</c:v>
                </c:pt>
                <c:pt idx="56">
                  <c:v>-9.2578955000000001</c:v>
                </c:pt>
                <c:pt idx="57">
                  <c:v>-9.3391523000000003</c:v>
                </c:pt>
                <c:pt idx="58">
                  <c:v>-9.3909950000000002</c:v>
                </c:pt>
                <c:pt idx="59">
                  <c:v>-9.4582023999999993</c:v>
                </c:pt>
                <c:pt idx="60">
                  <c:v>-9.5550718000000003</c:v>
                </c:pt>
                <c:pt idx="61">
                  <c:v>-9.5900687999999992</c:v>
                </c:pt>
                <c:pt idx="62">
                  <c:v>-9.6005497000000002</c:v>
                </c:pt>
                <c:pt idx="63">
                  <c:v>-9.6156454</c:v>
                </c:pt>
                <c:pt idx="64">
                  <c:v>-9.5942706999999992</c:v>
                </c:pt>
                <c:pt idx="65">
                  <c:v>-9.5315781000000008</c:v>
                </c:pt>
                <c:pt idx="66">
                  <c:v>-9.5213604000000007</c:v>
                </c:pt>
                <c:pt idx="67">
                  <c:v>-9.5193253000000002</c:v>
                </c:pt>
                <c:pt idx="68">
                  <c:v>-9.5126857999999999</c:v>
                </c:pt>
                <c:pt idx="69">
                  <c:v>-9.5127459000000005</c:v>
                </c:pt>
                <c:pt idx="70">
                  <c:v>-9.5157795000000007</c:v>
                </c:pt>
                <c:pt idx="71">
                  <c:v>-9.5229464000000004</c:v>
                </c:pt>
                <c:pt idx="72">
                  <c:v>-9.5163087999999991</c:v>
                </c:pt>
                <c:pt idx="73">
                  <c:v>-9.5130072000000006</c:v>
                </c:pt>
                <c:pt idx="74">
                  <c:v>-9.5606661000000006</c:v>
                </c:pt>
                <c:pt idx="75">
                  <c:v>-9.6280602999999996</c:v>
                </c:pt>
                <c:pt idx="76">
                  <c:v>-9.7063818000000008</c:v>
                </c:pt>
                <c:pt idx="77">
                  <c:v>-9.8093652999999996</c:v>
                </c:pt>
                <c:pt idx="78">
                  <c:v>-9.9430990000000001</c:v>
                </c:pt>
                <c:pt idx="79">
                  <c:v>-10.043258</c:v>
                </c:pt>
                <c:pt idx="80">
                  <c:v>-10.158505</c:v>
                </c:pt>
                <c:pt idx="81">
                  <c:v>-10.242175</c:v>
                </c:pt>
                <c:pt idx="82">
                  <c:v>-10.302476</c:v>
                </c:pt>
                <c:pt idx="83">
                  <c:v>-10.336926</c:v>
                </c:pt>
                <c:pt idx="84">
                  <c:v>-10.380997000000001</c:v>
                </c:pt>
                <c:pt idx="85">
                  <c:v>-10.380468</c:v>
                </c:pt>
                <c:pt idx="86">
                  <c:v>-10.40302</c:v>
                </c:pt>
                <c:pt idx="87">
                  <c:v>-10.432385</c:v>
                </c:pt>
                <c:pt idx="88">
                  <c:v>-10.449819</c:v>
                </c:pt>
                <c:pt idx="89">
                  <c:v>-10.443959</c:v>
                </c:pt>
                <c:pt idx="90">
                  <c:v>-10.457483</c:v>
                </c:pt>
                <c:pt idx="91">
                  <c:v>-10.469269000000001</c:v>
                </c:pt>
                <c:pt idx="92">
                  <c:v>-10.470691</c:v>
                </c:pt>
                <c:pt idx="93">
                  <c:v>-10.480905999999999</c:v>
                </c:pt>
                <c:pt idx="94">
                  <c:v>-10.489371999999999</c:v>
                </c:pt>
                <c:pt idx="95">
                  <c:v>-10.481937</c:v>
                </c:pt>
                <c:pt idx="96">
                  <c:v>-10.475331000000001</c:v>
                </c:pt>
                <c:pt idx="97">
                  <c:v>-10.486720999999999</c:v>
                </c:pt>
                <c:pt idx="98">
                  <c:v>-10.524371</c:v>
                </c:pt>
                <c:pt idx="99">
                  <c:v>-10.578542000000001</c:v>
                </c:pt>
                <c:pt idx="100">
                  <c:v>-10.646917999999999</c:v>
                </c:pt>
                <c:pt idx="101">
                  <c:v>-10.734892</c:v>
                </c:pt>
                <c:pt idx="102">
                  <c:v>-10.835789</c:v>
                </c:pt>
                <c:pt idx="103">
                  <c:v>-11.000453</c:v>
                </c:pt>
                <c:pt idx="104">
                  <c:v>-11.157978</c:v>
                </c:pt>
                <c:pt idx="105">
                  <c:v>-11.339103</c:v>
                </c:pt>
                <c:pt idx="106">
                  <c:v>-11.473058999999999</c:v>
                </c:pt>
                <c:pt idx="107">
                  <c:v>-11.613605</c:v>
                </c:pt>
                <c:pt idx="108">
                  <c:v>-11.652145000000001</c:v>
                </c:pt>
                <c:pt idx="109">
                  <c:v>-11.692672999999999</c:v>
                </c:pt>
                <c:pt idx="110">
                  <c:v>-11.720243</c:v>
                </c:pt>
                <c:pt idx="111">
                  <c:v>-11.716092</c:v>
                </c:pt>
                <c:pt idx="112">
                  <c:v>-11.656847000000001</c:v>
                </c:pt>
                <c:pt idx="113">
                  <c:v>-11.628825000000001</c:v>
                </c:pt>
                <c:pt idx="114">
                  <c:v>-11.556376</c:v>
                </c:pt>
                <c:pt idx="115">
                  <c:v>-11.469033</c:v>
                </c:pt>
                <c:pt idx="116">
                  <c:v>-11.411963999999999</c:v>
                </c:pt>
                <c:pt idx="117">
                  <c:v>-11.327308</c:v>
                </c:pt>
                <c:pt idx="118">
                  <c:v>-11.220034</c:v>
                </c:pt>
                <c:pt idx="119">
                  <c:v>-11.128291000000001</c:v>
                </c:pt>
                <c:pt idx="120">
                  <c:v>-11.063442</c:v>
                </c:pt>
                <c:pt idx="121">
                  <c:v>-10.985621999999999</c:v>
                </c:pt>
                <c:pt idx="122">
                  <c:v>-10.957409999999999</c:v>
                </c:pt>
                <c:pt idx="123">
                  <c:v>-10.926805</c:v>
                </c:pt>
                <c:pt idx="124">
                  <c:v>-10.883552</c:v>
                </c:pt>
                <c:pt idx="125">
                  <c:v>-10.833900999999999</c:v>
                </c:pt>
                <c:pt idx="126">
                  <c:v>-10.802523000000001</c:v>
                </c:pt>
                <c:pt idx="127">
                  <c:v>-10.810802000000001</c:v>
                </c:pt>
                <c:pt idx="128">
                  <c:v>-10.821142</c:v>
                </c:pt>
                <c:pt idx="129">
                  <c:v>-10.872309</c:v>
                </c:pt>
                <c:pt idx="130">
                  <c:v>-10.906511999999999</c:v>
                </c:pt>
                <c:pt idx="131">
                  <c:v>-10.96771</c:v>
                </c:pt>
                <c:pt idx="132">
                  <c:v>-11.003881</c:v>
                </c:pt>
                <c:pt idx="133">
                  <c:v>-11.054527</c:v>
                </c:pt>
                <c:pt idx="134">
                  <c:v>-11.088772000000001</c:v>
                </c:pt>
                <c:pt idx="135">
                  <c:v>-11.107203</c:v>
                </c:pt>
                <c:pt idx="136">
                  <c:v>-11.116363</c:v>
                </c:pt>
                <c:pt idx="137">
                  <c:v>-11.086223</c:v>
                </c:pt>
                <c:pt idx="138">
                  <c:v>-11.040191</c:v>
                </c:pt>
                <c:pt idx="139">
                  <c:v>-10.990562000000001</c:v>
                </c:pt>
                <c:pt idx="140">
                  <c:v>-10.926856000000001</c:v>
                </c:pt>
                <c:pt idx="141">
                  <c:v>-10.845117</c:v>
                </c:pt>
                <c:pt idx="142">
                  <c:v>-10.753888999999999</c:v>
                </c:pt>
                <c:pt idx="143">
                  <c:v>-10.674911</c:v>
                </c:pt>
                <c:pt idx="144">
                  <c:v>-10.603547000000001</c:v>
                </c:pt>
                <c:pt idx="145">
                  <c:v>-10.548132000000001</c:v>
                </c:pt>
                <c:pt idx="146">
                  <c:v>-10.531113</c:v>
                </c:pt>
                <c:pt idx="147">
                  <c:v>-10.52966</c:v>
                </c:pt>
                <c:pt idx="148">
                  <c:v>-10.539005</c:v>
                </c:pt>
                <c:pt idx="149">
                  <c:v>-10.591839</c:v>
                </c:pt>
                <c:pt idx="150">
                  <c:v>-10.683472</c:v>
                </c:pt>
                <c:pt idx="151">
                  <c:v>-10.767122000000001</c:v>
                </c:pt>
                <c:pt idx="152">
                  <c:v>-10.885066999999999</c:v>
                </c:pt>
                <c:pt idx="153">
                  <c:v>-11.049696000000001</c:v>
                </c:pt>
                <c:pt idx="154">
                  <c:v>-11.223872999999999</c:v>
                </c:pt>
                <c:pt idx="155">
                  <c:v>-11.437538999999999</c:v>
                </c:pt>
                <c:pt idx="156">
                  <c:v>-11.785069999999999</c:v>
                </c:pt>
                <c:pt idx="157">
                  <c:v>-12.620965999999999</c:v>
                </c:pt>
                <c:pt idx="158">
                  <c:v>-13.703675</c:v>
                </c:pt>
                <c:pt idx="159">
                  <c:v>-15.353327</c:v>
                </c:pt>
                <c:pt idx="160">
                  <c:v>-20.215630999999998</c:v>
                </c:pt>
                <c:pt idx="161">
                  <c:v>-26.42717</c:v>
                </c:pt>
                <c:pt idx="162">
                  <c:v>-31.790436</c:v>
                </c:pt>
                <c:pt idx="163">
                  <c:v>-39.899375999999997</c:v>
                </c:pt>
                <c:pt idx="164">
                  <c:v>-47.839427999999998</c:v>
                </c:pt>
                <c:pt idx="165">
                  <c:v>-52.702744000000003</c:v>
                </c:pt>
                <c:pt idx="166">
                  <c:v>-56.126373000000001</c:v>
                </c:pt>
                <c:pt idx="167">
                  <c:v>-60.215190999999997</c:v>
                </c:pt>
                <c:pt idx="168">
                  <c:v>-61.817695999999998</c:v>
                </c:pt>
                <c:pt idx="169">
                  <c:v>-63.034035000000003</c:v>
                </c:pt>
                <c:pt idx="170">
                  <c:v>-64.329773000000003</c:v>
                </c:pt>
                <c:pt idx="171">
                  <c:v>-68.546493999999996</c:v>
                </c:pt>
                <c:pt idx="172">
                  <c:v>-71.944519</c:v>
                </c:pt>
                <c:pt idx="173">
                  <c:v>-73.131264000000002</c:v>
                </c:pt>
                <c:pt idx="174">
                  <c:v>-72.922004999999999</c:v>
                </c:pt>
                <c:pt idx="175">
                  <c:v>-72.264296999999999</c:v>
                </c:pt>
                <c:pt idx="176">
                  <c:v>-68.378860000000003</c:v>
                </c:pt>
                <c:pt idx="177">
                  <c:v>-64.743133999999998</c:v>
                </c:pt>
                <c:pt idx="178">
                  <c:v>-62.755324999999999</c:v>
                </c:pt>
                <c:pt idx="179">
                  <c:v>-61.937237000000003</c:v>
                </c:pt>
                <c:pt idx="180">
                  <c:v>-61.295485999999997</c:v>
                </c:pt>
                <c:pt idx="181">
                  <c:v>-61.727775999999999</c:v>
                </c:pt>
                <c:pt idx="182">
                  <c:v>-62.500236999999998</c:v>
                </c:pt>
                <c:pt idx="183">
                  <c:v>-64.377921999999998</c:v>
                </c:pt>
                <c:pt idx="184">
                  <c:v>-66.223968999999997</c:v>
                </c:pt>
                <c:pt idx="185">
                  <c:v>-67.851517000000001</c:v>
                </c:pt>
                <c:pt idx="186">
                  <c:v>-68.384415000000004</c:v>
                </c:pt>
                <c:pt idx="187">
                  <c:v>-68.338097000000005</c:v>
                </c:pt>
                <c:pt idx="188">
                  <c:v>-66.348106000000001</c:v>
                </c:pt>
                <c:pt idx="189">
                  <c:v>-63.805911999999999</c:v>
                </c:pt>
                <c:pt idx="190">
                  <c:v>-59.784840000000003</c:v>
                </c:pt>
                <c:pt idx="191">
                  <c:v>-52.424717000000001</c:v>
                </c:pt>
                <c:pt idx="192">
                  <c:v>-44.575516</c:v>
                </c:pt>
                <c:pt idx="193">
                  <c:v>-37.022018000000003</c:v>
                </c:pt>
                <c:pt idx="194">
                  <c:v>-29.851761</c:v>
                </c:pt>
                <c:pt idx="195">
                  <c:v>-24.486656</c:v>
                </c:pt>
                <c:pt idx="196">
                  <c:v>-23.186343999999998</c:v>
                </c:pt>
                <c:pt idx="197">
                  <c:v>-22.585718</c:v>
                </c:pt>
                <c:pt idx="198">
                  <c:v>-22.706657</c:v>
                </c:pt>
                <c:pt idx="199">
                  <c:v>-23.196816999999999</c:v>
                </c:pt>
                <c:pt idx="200">
                  <c:v>-23.56588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46-4C0F-B6F4-04DE9F776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54240"/>
        <c:axId val="111356160"/>
      </c:scatterChart>
      <c:valAx>
        <c:axId val="111354240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356160"/>
        <c:crosses val="autoZero"/>
        <c:crossBetween val="midCat"/>
        <c:majorUnit val="2"/>
      </c:valAx>
      <c:valAx>
        <c:axId val="111356160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354240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27921537277303"/>
          <c:y val="0.65970706261624024"/>
          <c:w val="0.29674586190826119"/>
          <c:h val="0.1261420269899390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Relative IF Response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4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Response'!$E$3:$E$103</c:f>
              <c:numCache>
                <c:formatCode>General</c:formatCode>
                <c:ptCount val="101"/>
                <c:pt idx="0">
                  <c:v>1.0932900000000245E-2</c:v>
                </c:pt>
                <c:pt idx="1">
                  <c:v>4.2916000000001731E-3</c:v>
                </c:pt>
                <c:pt idx="2">
                  <c:v>0</c:v>
                </c:pt>
                <c:pt idx="3">
                  <c:v>-7.0766400000000118E-2</c:v>
                </c:pt>
                <c:pt idx="4">
                  <c:v>-8.4305699999999817E-2</c:v>
                </c:pt>
                <c:pt idx="5">
                  <c:v>-6.3006400000000795E-2</c:v>
                </c:pt>
                <c:pt idx="6">
                  <c:v>-5.2884099999999989E-2</c:v>
                </c:pt>
                <c:pt idx="7">
                  <c:v>-7.2688999999996895E-3</c:v>
                </c:pt>
                <c:pt idx="8">
                  <c:v>0.10216999999999921</c:v>
                </c:pt>
                <c:pt idx="9">
                  <c:v>0.12236599999999953</c:v>
                </c:pt>
                <c:pt idx="10">
                  <c:v>0.11737160000000024</c:v>
                </c:pt>
                <c:pt idx="11">
                  <c:v>6.0852099999999965E-2</c:v>
                </c:pt>
                <c:pt idx="12">
                  <c:v>9.2649500000000273E-2</c:v>
                </c:pt>
                <c:pt idx="13">
                  <c:v>0.14801310000000001</c:v>
                </c:pt>
                <c:pt idx="14">
                  <c:v>0.1376065999999998</c:v>
                </c:pt>
                <c:pt idx="15">
                  <c:v>0.17141769999999923</c:v>
                </c:pt>
                <c:pt idx="16">
                  <c:v>0.20018439999999948</c:v>
                </c:pt>
                <c:pt idx="17">
                  <c:v>0.21707919999999969</c:v>
                </c:pt>
                <c:pt idx="18">
                  <c:v>0.21179339999999947</c:v>
                </c:pt>
                <c:pt idx="19">
                  <c:v>0.23139049999999983</c:v>
                </c:pt>
                <c:pt idx="20">
                  <c:v>0.2398447999999993</c:v>
                </c:pt>
                <c:pt idx="21">
                  <c:v>0.23415759999999963</c:v>
                </c:pt>
                <c:pt idx="22">
                  <c:v>0.18944789999999934</c:v>
                </c:pt>
                <c:pt idx="23">
                  <c:v>0.21026089999999975</c:v>
                </c:pt>
                <c:pt idx="24">
                  <c:v>0.23377989999999915</c:v>
                </c:pt>
                <c:pt idx="25">
                  <c:v>0.20670939999999938</c:v>
                </c:pt>
                <c:pt idx="26">
                  <c:v>0.16227339999999923</c:v>
                </c:pt>
                <c:pt idx="27">
                  <c:v>0.20474579999999953</c:v>
                </c:pt>
                <c:pt idx="28">
                  <c:v>0.24419550000000001</c:v>
                </c:pt>
                <c:pt idx="29">
                  <c:v>0.25393249999999945</c:v>
                </c:pt>
                <c:pt idx="30">
                  <c:v>0.19629389999999969</c:v>
                </c:pt>
                <c:pt idx="31">
                  <c:v>0.21137999999999924</c:v>
                </c:pt>
                <c:pt idx="32">
                  <c:v>0.21640879999999996</c:v>
                </c:pt>
                <c:pt idx="33">
                  <c:v>0.16610239999999976</c:v>
                </c:pt>
                <c:pt idx="34">
                  <c:v>6.456949999999928E-2</c:v>
                </c:pt>
                <c:pt idx="35">
                  <c:v>1.0318800000000294E-2</c:v>
                </c:pt>
                <c:pt idx="36">
                  <c:v>-7.5683599999999629E-2</c:v>
                </c:pt>
                <c:pt idx="37">
                  <c:v>-0.19427109999999992</c:v>
                </c:pt>
                <c:pt idx="38">
                  <c:v>-0.36345580000000055</c:v>
                </c:pt>
                <c:pt idx="39">
                  <c:v>-0.48509120000000117</c:v>
                </c:pt>
                <c:pt idx="40">
                  <c:v>-0.61989590000000128</c:v>
                </c:pt>
                <c:pt idx="41">
                  <c:v>-0.83541959999999982</c:v>
                </c:pt>
                <c:pt idx="42">
                  <c:v>-1.0793361000000008</c:v>
                </c:pt>
                <c:pt idx="43">
                  <c:v>-1.2754431000000004</c:v>
                </c:pt>
                <c:pt idx="44">
                  <c:v>-1.4641914000000007</c:v>
                </c:pt>
                <c:pt idx="45">
                  <c:v>-1.7202967999999998</c:v>
                </c:pt>
                <c:pt idx="46">
                  <c:v>-2.0082149999999999</c:v>
                </c:pt>
                <c:pt idx="47">
                  <c:v>-2.2326940000000004</c:v>
                </c:pt>
                <c:pt idx="48">
                  <c:v>-2.3957610000000003</c:v>
                </c:pt>
                <c:pt idx="49">
                  <c:v>-2.5922599999999996</c:v>
                </c:pt>
                <c:pt idx="50">
                  <c:v>-2.8187870000000004</c:v>
                </c:pt>
                <c:pt idx="51">
                  <c:v>-3.0235770000000013</c:v>
                </c:pt>
                <c:pt idx="52">
                  <c:v>-3.2725629999999999</c:v>
                </c:pt>
                <c:pt idx="53">
                  <c:v>-3.5487169999999999</c:v>
                </c:pt>
                <c:pt idx="54">
                  <c:v>-3.9165810000000008</c:v>
                </c:pt>
                <c:pt idx="55">
                  <c:v>-4.2842529999999996</c:v>
                </c:pt>
                <c:pt idx="56">
                  <c:v>-4.7181379999999997</c:v>
                </c:pt>
                <c:pt idx="57">
                  <c:v>-5.1711570000000009</c:v>
                </c:pt>
                <c:pt idx="58">
                  <c:v>-5.6735910000000001</c:v>
                </c:pt>
                <c:pt idx="59">
                  <c:v>-6.1528840000000002</c:v>
                </c:pt>
                <c:pt idx="60">
                  <c:v>-6.6841989999999996</c:v>
                </c:pt>
                <c:pt idx="61">
                  <c:v>-7.223173000000001</c:v>
                </c:pt>
                <c:pt idx="62">
                  <c:v>-7.8015369999999997</c:v>
                </c:pt>
                <c:pt idx="63">
                  <c:v>-8.3865909999999992</c:v>
                </c:pt>
                <c:pt idx="64">
                  <c:v>-9.0376849999999997</c:v>
                </c:pt>
                <c:pt idx="65">
                  <c:v>-9.730791</c:v>
                </c:pt>
                <c:pt idx="66">
                  <c:v>-10.497313000000002</c:v>
                </c:pt>
                <c:pt idx="67">
                  <c:v>-11.306684000000001</c:v>
                </c:pt>
                <c:pt idx="68">
                  <c:v>-12.240486000000001</c:v>
                </c:pt>
                <c:pt idx="69">
                  <c:v>-13.206258999999999</c:v>
                </c:pt>
                <c:pt idx="70">
                  <c:v>-14.229396999999999</c:v>
                </c:pt>
                <c:pt idx="71">
                  <c:v>-15.278448000000001</c:v>
                </c:pt>
                <c:pt idx="72">
                  <c:v>-16.434799000000002</c:v>
                </c:pt>
                <c:pt idx="73">
                  <c:v>-17.592663000000002</c:v>
                </c:pt>
                <c:pt idx="74">
                  <c:v>-18.809111000000001</c:v>
                </c:pt>
                <c:pt idx="75">
                  <c:v>-20.110648999999999</c:v>
                </c:pt>
                <c:pt idx="76">
                  <c:v>-21.511279999999999</c:v>
                </c:pt>
                <c:pt idx="77">
                  <c:v>-23.024775999999999</c:v>
                </c:pt>
                <c:pt idx="78">
                  <c:v>-24.628743999999998</c:v>
                </c:pt>
                <c:pt idx="79">
                  <c:v>-26.425443999999999</c:v>
                </c:pt>
                <c:pt idx="80">
                  <c:v>-28.538468999999999</c:v>
                </c:pt>
                <c:pt idx="81">
                  <c:v>-30.829031000000001</c:v>
                </c:pt>
                <c:pt idx="82">
                  <c:v>-33.597120000000004</c:v>
                </c:pt>
                <c:pt idx="83">
                  <c:v>-36.550848000000002</c:v>
                </c:pt>
                <c:pt idx="84">
                  <c:v>-38.631430000000002</c:v>
                </c:pt>
                <c:pt idx="85">
                  <c:v>-39.018835000000003</c:v>
                </c:pt>
                <c:pt idx="86">
                  <c:v>-37.507733999999999</c:v>
                </c:pt>
                <c:pt idx="87">
                  <c:v>-35.400556999999999</c:v>
                </c:pt>
                <c:pt idx="88">
                  <c:v>-33.537497000000002</c:v>
                </c:pt>
                <c:pt idx="89">
                  <c:v>-32.063794999999999</c:v>
                </c:pt>
                <c:pt idx="90">
                  <c:v>-30.893011000000001</c:v>
                </c:pt>
                <c:pt idx="91">
                  <c:v>-29.790849999999999</c:v>
                </c:pt>
                <c:pt idx="92">
                  <c:v>-28.946592000000003</c:v>
                </c:pt>
                <c:pt idx="93">
                  <c:v>-28.361708</c:v>
                </c:pt>
                <c:pt idx="94">
                  <c:v>-27.802140999999999</c:v>
                </c:pt>
                <c:pt idx="95">
                  <c:v>-27.279077999999998</c:v>
                </c:pt>
                <c:pt idx="96">
                  <c:v>-26.853327</c:v>
                </c:pt>
                <c:pt idx="97">
                  <c:v>-26.503655999999999</c:v>
                </c:pt>
                <c:pt idx="98">
                  <c:v>-26.437455999999997</c:v>
                </c:pt>
                <c:pt idx="99">
                  <c:v>-26.485196999999999</c:v>
                </c:pt>
                <c:pt idx="100">
                  <c:v>-26.685578999999997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08-4173-93F1-A72A21A9D472}"/>
            </c:ext>
          </c:extLst>
        </c:ser>
        <c:ser>
          <c:idx val="0"/>
          <c:order val="1"/>
          <c:tx>
            <c:v>4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Response'!$O$3:$O$103</c:f>
              <c:numCache>
                <c:formatCode>General</c:formatCode>
                <c:ptCount val="101"/>
                <c:pt idx="0">
                  <c:v>-0.67227839999999972</c:v>
                </c:pt>
                <c:pt idx="1">
                  <c:v>-0.71308609999999994</c:v>
                </c:pt>
                <c:pt idx="2">
                  <c:v>-0.72669789999999956</c:v>
                </c:pt>
                <c:pt idx="3">
                  <c:v>-0.78177359999999929</c:v>
                </c:pt>
                <c:pt idx="4">
                  <c:v>-0.7620944999999999</c:v>
                </c:pt>
                <c:pt idx="5">
                  <c:v>-0.7210378999999989</c:v>
                </c:pt>
                <c:pt idx="6">
                  <c:v>-0.62311459999999919</c:v>
                </c:pt>
                <c:pt idx="7">
                  <c:v>-0.52560040000000008</c:v>
                </c:pt>
                <c:pt idx="8">
                  <c:v>-0.36205769999999937</c:v>
                </c:pt>
                <c:pt idx="9">
                  <c:v>-0.31021310000000035</c:v>
                </c:pt>
                <c:pt idx="10">
                  <c:v>-0.27084059999999965</c:v>
                </c:pt>
                <c:pt idx="11">
                  <c:v>-0.29997350000000012</c:v>
                </c:pt>
                <c:pt idx="12">
                  <c:v>-0.21133419999999958</c:v>
                </c:pt>
                <c:pt idx="13">
                  <c:v>-0.11330319999999894</c:v>
                </c:pt>
                <c:pt idx="14">
                  <c:v>-0.10294530000000002</c:v>
                </c:pt>
                <c:pt idx="15">
                  <c:v>-7.6489399999999819E-2</c:v>
                </c:pt>
                <c:pt idx="16">
                  <c:v>-4.0409999999999613E-2</c:v>
                </c:pt>
                <c:pt idx="17">
                  <c:v>-4.6247999999993183E-3</c:v>
                </c:pt>
                <c:pt idx="18">
                  <c:v>-1.2241399999998848E-2</c:v>
                </c:pt>
                <c:pt idx="19">
                  <c:v>-2.3206699999999358E-2</c:v>
                </c:pt>
                <c:pt idx="20">
                  <c:v>0</c:v>
                </c:pt>
                <c:pt idx="21">
                  <c:v>8.3833000000002045E-3</c:v>
                </c:pt>
                <c:pt idx="22">
                  <c:v>-4.3542900000000273E-2</c:v>
                </c:pt>
                <c:pt idx="23">
                  <c:v>-8.5568399999999656E-2</c:v>
                </c:pt>
                <c:pt idx="24">
                  <c:v>-9.1547000000000267E-2</c:v>
                </c:pt>
                <c:pt idx="25">
                  <c:v>-0.12575050000000054</c:v>
                </c:pt>
                <c:pt idx="26">
                  <c:v>-0.20224669999999989</c:v>
                </c:pt>
                <c:pt idx="27">
                  <c:v>-0.24736399999999925</c:v>
                </c:pt>
                <c:pt idx="28">
                  <c:v>-0.29945559999999993</c:v>
                </c:pt>
                <c:pt idx="29">
                  <c:v>-0.34684279999999923</c:v>
                </c:pt>
                <c:pt idx="30">
                  <c:v>-0.4666996000000001</c:v>
                </c:pt>
                <c:pt idx="31">
                  <c:v>-0.51911929999999984</c:v>
                </c:pt>
                <c:pt idx="32">
                  <c:v>-0.55416579999999982</c:v>
                </c:pt>
                <c:pt idx="33">
                  <c:v>-0.60464759999999984</c:v>
                </c:pt>
                <c:pt idx="34">
                  <c:v>-0.69682029999999884</c:v>
                </c:pt>
                <c:pt idx="35">
                  <c:v>-0.7572669999999988</c:v>
                </c:pt>
                <c:pt idx="36">
                  <c:v>-0.80242819999999959</c:v>
                </c:pt>
                <c:pt idx="37">
                  <c:v>-0.84353540000000038</c:v>
                </c:pt>
                <c:pt idx="38">
                  <c:v>-0.9279250999999995</c:v>
                </c:pt>
                <c:pt idx="39">
                  <c:v>-1.0150804000000004</c:v>
                </c:pt>
                <c:pt idx="40">
                  <c:v>-1.1113175999999996</c:v>
                </c:pt>
                <c:pt idx="41">
                  <c:v>-1.2611674999999991</c:v>
                </c:pt>
                <c:pt idx="42">
                  <c:v>-1.4421157999999998</c:v>
                </c:pt>
                <c:pt idx="43">
                  <c:v>-1.6095694999999992</c:v>
                </c:pt>
                <c:pt idx="44">
                  <c:v>-1.7764921000000005</c:v>
                </c:pt>
                <c:pt idx="45">
                  <c:v>-1.959644299999999</c:v>
                </c:pt>
                <c:pt idx="46">
                  <c:v>-2.1774486999999993</c:v>
                </c:pt>
                <c:pt idx="47">
                  <c:v>-2.3596176999999994</c:v>
                </c:pt>
                <c:pt idx="48">
                  <c:v>-2.5338256999999995</c:v>
                </c:pt>
                <c:pt idx="49">
                  <c:v>-2.7338146999999999</c:v>
                </c:pt>
                <c:pt idx="50">
                  <c:v>-2.9607957000000003</c:v>
                </c:pt>
                <c:pt idx="51">
                  <c:v>-3.1861136999999999</c:v>
                </c:pt>
                <c:pt idx="52">
                  <c:v>-3.4538656999999997</c:v>
                </c:pt>
                <c:pt idx="53">
                  <c:v>-3.7616847</c:v>
                </c:pt>
                <c:pt idx="54">
                  <c:v>-4.1445217000000003</c:v>
                </c:pt>
                <c:pt idx="55">
                  <c:v>-4.5550277000000001</c:v>
                </c:pt>
                <c:pt idx="56">
                  <c:v>-5.0429566999999995</c:v>
                </c:pt>
                <c:pt idx="57">
                  <c:v>-5.5807026999999998</c:v>
                </c:pt>
                <c:pt idx="58">
                  <c:v>-6.1405607</c:v>
                </c:pt>
                <c:pt idx="59">
                  <c:v>-6.6550536999999998</c:v>
                </c:pt>
                <c:pt idx="60">
                  <c:v>-7.1782637000000005</c:v>
                </c:pt>
                <c:pt idx="61">
                  <c:v>-7.7294336999999995</c:v>
                </c:pt>
                <c:pt idx="62">
                  <c:v>-8.3415467000000003</c:v>
                </c:pt>
                <c:pt idx="63">
                  <c:v>-8.9463117000000008</c:v>
                </c:pt>
                <c:pt idx="64">
                  <c:v>-9.5632606999999989</c:v>
                </c:pt>
                <c:pt idx="65">
                  <c:v>-10.165571699999999</c:v>
                </c:pt>
                <c:pt idx="66">
                  <c:v>-10.854446699999999</c:v>
                </c:pt>
                <c:pt idx="67">
                  <c:v>-11.616401699999999</c:v>
                </c:pt>
                <c:pt idx="68">
                  <c:v>-12.5162067</c:v>
                </c:pt>
                <c:pt idx="69">
                  <c:v>-13.424716699999999</c:v>
                </c:pt>
                <c:pt idx="70">
                  <c:v>-14.3694267</c:v>
                </c:pt>
                <c:pt idx="71">
                  <c:v>-15.3688427</c:v>
                </c:pt>
                <c:pt idx="72">
                  <c:v>-16.416906699999998</c:v>
                </c:pt>
                <c:pt idx="73">
                  <c:v>-17.497548700000003</c:v>
                </c:pt>
                <c:pt idx="74">
                  <c:v>-18.591823699999999</c:v>
                </c:pt>
                <c:pt idx="75">
                  <c:v>-19.820495700000002</c:v>
                </c:pt>
                <c:pt idx="76">
                  <c:v>-21.170436699999996</c:v>
                </c:pt>
                <c:pt idx="77">
                  <c:v>-22.617566699999998</c:v>
                </c:pt>
                <c:pt idx="78">
                  <c:v>-24.124545699999999</c:v>
                </c:pt>
                <c:pt idx="79">
                  <c:v>-25.848911700000002</c:v>
                </c:pt>
                <c:pt idx="80">
                  <c:v>-27.791991700000004</c:v>
                </c:pt>
                <c:pt idx="81">
                  <c:v>-29.966113700000001</c:v>
                </c:pt>
                <c:pt idx="82">
                  <c:v>-32.270244699999999</c:v>
                </c:pt>
                <c:pt idx="83">
                  <c:v>-34.668700700000002</c:v>
                </c:pt>
                <c:pt idx="84">
                  <c:v>-36.265189700000001</c:v>
                </c:pt>
                <c:pt idx="85">
                  <c:v>-36.489932700000004</c:v>
                </c:pt>
                <c:pt idx="86">
                  <c:v>-35.420554700000004</c:v>
                </c:pt>
                <c:pt idx="87">
                  <c:v>-33.941520699999998</c:v>
                </c:pt>
                <c:pt idx="88">
                  <c:v>-32.647525700000003</c:v>
                </c:pt>
                <c:pt idx="89">
                  <c:v>-31.5184207</c:v>
                </c:pt>
                <c:pt idx="90">
                  <c:v>-30.688453700000004</c:v>
                </c:pt>
                <c:pt idx="91">
                  <c:v>-30.116073700000001</c:v>
                </c:pt>
                <c:pt idx="92">
                  <c:v>-29.720268699999998</c:v>
                </c:pt>
                <c:pt idx="93">
                  <c:v>-29.428699700000003</c:v>
                </c:pt>
                <c:pt idx="94">
                  <c:v>-29.224643700000001</c:v>
                </c:pt>
                <c:pt idx="95">
                  <c:v>-29.120391699999999</c:v>
                </c:pt>
                <c:pt idx="96">
                  <c:v>-29.1027907</c:v>
                </c:pt>
                <c:pt idx="97">
                  <c:v>-29.033984700000005</c:v>
                </c:pt>
                <c:pt idx="98">
                  <c:v>-29.114177699999999</c:v>
                </c:pt>
                <c:pt idx="99">
                  <c:v>-29.279628700000004</c:v>
                </c:pt>
                <c:pt idx="100">
                  <c:v>-29.512672700000003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08-4173-93F1-A72A21A9D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14656"/>
        <c:axId val="111429120"/>
      </c:scatterChart>
      <c:valAx>
        <c:axId val="111414656"/>
        <c:scaling>
          <c:orientation val="minMax"/>
          <c:max val="4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429120"/>
        <c:crosses val="autoZero"/>
        <c:crossBetween val="midCat"/>
        <c:majorUnit val="0.5"/>
      </c:valAx>
      <c:valAx>
        <c:axId val="111429120"/>
        <c:scaling>
          <c:orientation val="minMax"/>
          <c:max val="0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41465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138049451601515"/>
          <c:y val="0.68226778944298638"/>
          <c:w val="0.41874990836501075"/>
          <c:h val="0.116780338877346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IP3 (dBm)</a:t>
            </a:r>
          </a:p>
        </c:rich>
      </c:tx>
      <c:layout>
        <c:manualLayout>
          <c:xMode val="edge"/>
          <c:yMode val="edge"/>
          <c:x val="0.41459703935735731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'IP3'!$J$5:$J$103</c:f>
              <c:numCache>
                <c:formatCode>General</c:formatCode>
                <c:ptCount val="99"/>
                <c:pt idx="0">
                  <c:v>2.6191529999999998</c:v>
                </c:pt>
                <c:pt idx="1">
                  <c:v>5.7792969000000003</c:v>
                </c:pt>
                <c:pt idx="2">
                  <c:v>9.3825417000000009</c:v>
                </c:pt>
                <c:pt idx="3">
                  <c:v>12.727323999999999</c:v>
                </c:pt>
                <c:pt idx="4">
                  <c:v>14.211905</c:v>
                </c:pt>
                <c:pt idx="5">
                  <c:v>16.481285</c:v>
                </c:pt>
                <c:pt idx="6">
                  <c:v>17.246929000000002</c:v>
                </c:pt>
                <c:pt idx="7">
                  <c:v>19.470175000000001</c:v>
                </c:pt>
                <c:pt idx="8">
                  <c:v>20.703312</c:v>
                </c:pt>
                <c:pt idx="9">
                  <c:v>20.907897999999999</c:v>
                </c:pt>
                <c:pt idx="10">
                  <c:v>19.884001000000001</c:v>
                </c:pt>
                <c:pt idx="11">
                  <c:v>18.359669</c:v>
                </c:pt>
                <c:pt idx="12">
                  <c:v>17.093755999999999</c:v>
                </c:pt>
                <c:pt idx="13">
                  <c:v>17.315563000000001</c:v>
                </c:pt>
                <c:pt idx="14">
                  <c:v>18.383811999999999</c:v>
                </c:pt>
                <c:pt idx="15">
                  <c:v>20.347069000000001</c:v>
                </c:pt>
                <c:pt idx="16">
                  <c:v>21.749822999999999</c:v>
                </c:pt>
                <c:pt idx="17">
                  <c:v>23.81146</c:v>
                </c:pt>
                <c:pt idx="18">
                  <c:v>25.374178000000001</c:v>
                </c:pt>
                <c:pt idx="19">
                  <c:v>26.266152999999999</c:v>
                </c:pt>
                <c:pt idx="20">
                  <c:v>28.263757999999999</c:v>
                </c:pt>
                <c:pt idx="21">
                  <c:v>30.263639000000001</c:v>
                </c:pt>
                <c:pt idx="22">
                  <c:v>32.708584000000002</c:v>
                </c:pt>
                <c:pt idx="23">
                  <c:v>30.865718999999999</c:v>
                </c:pt>
                <c:pt idx="24">
                  <c:v>29.707751999999999</c:v>
                </c:pt>
                <c:pt idx="25">
                  <c:v>27.556671000000001</c:v>
                </c:pt>
                <c:pt idx="26">
                  <c:v>26.835466</c:v>
                </c:pt>
                <c:pt idx="27">
                  <c:v>26.313112</c:v>
                </c:pt>
                <c:pt idx="28">
                  <c:v>26.585936</c:v>
                </c:pt>
                <c:pt idx="29">
                  <c:v>26.737355999999998</c:v>
                </c:pt>
                <c:pt idx="30">
                  <c:v>26.582964</c:v>
                </c:pt>
                <c:pt idx="31">
                  <c:v>28.059771000000001</c:v>
                </c:pt>
                <c:pt idx="32">
                  <c:v>30.873999000000001</c:v>
                </c:pt>
                <c:pt idx="33">
                  <c:v>32.696362000000001</c:v>
                </c:pt>
                <c:pt idx="34">
                  <c:v>33.588306000000003</c:v>
                </c:pt>
                <c:pt idx="35">
                  <c:v>31.832429999999999</c:v>
                </c:pt>
                <c:pt idx="36">
                  <c:v>31.322037000000002</c:v>
                </c:pt>
                <c:pt idx="37">
                  <c:v>30.817383</c:v>
                </c:pt>
                <c:pt idx="38">
                  <c:v>30.857302000000001</c:v>
                </c:pt>
                <c:pt idx="39">
                  <c:v>29.581875</c:v>
                </c:pt>
                <c:pt idx="40">
                  <c:v>27.951563</c:v>
                </c:pt>
                <c:pt idx="41">
                  <c:v>28.583483000000001</c:v>
                </c:pt>
                <c:pt idx="42">
                  <c:v>29.437943000000001</c:v>
                </c:pt>
                <c:pt idx="43">
                  <c:v>29.926805000000002</c:v>
                </c:pt>
                <c:pt idx="44">
                  <c:v>28.794905</c:v>
                </c:pt>
                <c:pt idx="45">
                  <c:v>27.434571999999999</c:v>
                </c:pt>
                <c:pt idx="46">
                  <c:v>26.298935</c:v>
                </c:pt>
                <c:pt idx="47">
                  <c:v>26.073135000000001</c:v>
                </c:pt>
                <c:pt idx="48">
                  <c:v>26.409023000000001</c:v>
                </c:pt>
                <c:pt idx="49">
                  <c:v>26.566175000000001</c:v>
                </c:pt>
                <c:pt idx="50">
                  <c:v>26.846556</c:v>
                </c:pt>
                <c:pt idx="51">
                  <c:v>27.212751000000001</c:v>
                </c:pt>
                <c:pt idx="52">
                  <c:v>27.867934999999999</c:v>
                </c:pt>
                <c:pt idx="53">
                  <c:v>30.184643000000001</c:v>
                </c:pt>
                <c:pt idx="54">
                  <c:v>30.376776</c:v>
                </c:pt>
                <c:pt idx="55">
                  <c:v>30.638877999999998</c:v>
                </c:pt>
                <c:pt idx="56">
                  <c:v>28.609090999999999</c:v>
                </c:pt>
                <c:pt idx="57">
                  <c:v>28.936567</c:v>
                </c:pt>
                <c:pt idx="58">
                  <c:v>28.745215999999999</c:v>
                </c:pt>
                <c:pt idx="59">
                  <c:v>27.852679999999999</c:v>
                </c:pt>
                <c:pt idx="60">
                  <c:v>26.580010999999999</c:v>
                </c:pt>
                <c:pt idx="61">
                  <c:v>25.469524</c:v>
                </c:pt>
                <c:pt idx="62">
                  <c:v>25.429576999999998</c:v>
                </c:pt>
                <c:pt idx="63">
                  <c:v>26.277730999999999</c:v>
                </c:pt>
                <c:pt idx="64">
                  <c:v>29.319344000000001</c:v>
                </c:pt>
                <c:pt idx="65">
                  <c:v>31.982489000000001</c:v>
                </c:pt>
                <c:pt idx="66">
                  <c:v>33.141818999999998</c:v>
                </c:pt>
                <c:pt idx="67">
                  <c:v>31.857400999999999</c:v>
                </c:pt>
                <c:pt idx="68">
                  <c:v>30.820992</c:v>
                </c:pt>
                <c:pt idx="69">
                  <c:v>30.634172</c:v>
                </c:pt>
                <c:pt idx="70">
                  <c:v>30.583704000000001</c:v>
                </c:pt>
                <c:pt idx="71">
                  <c:v>30.920403</c:v>
                </c:pt>
                <c:pt idx="72">
                  <c:v>31.519497000000001</c:v>
                </c:pt>
                <c:pt idx="73">
                  <c:v>32.228653000000001</c:v>
                </c:pt>
                <c:pt idx="74">
                  <c:v>32.976368000000001</c:v>
                </c:pt>
                <c:pt idx="75">
                  <c:v>33.607028999999997</c:v>
                </c:pt>
                <c:pt idx="76">
                  <c:v>33.904845999999999</c:v>
                </c:pt>
                <c:pt idx="77">
                  <c:v>34.170726999999999</c:v>
                </c:pt>
                <c:pt idx="78">
                  <c:v>34.451740000000001</c:v>
                </c:pt>
                <c:pt idx="79">
                  <c:v>35.352676000000002</c:v>
                </c:pt>
                <c:pt idx="80">
                  <c:v>36.500256</c:v>
                </c:pt>
                <c:pt idx="81">
                  <c:v>37.631492999999999</c:v>
                </c:pt>
                <c:pt idx="82">
                  <c:v>39.685040000000001</c:v>
                </c:pt>
                <c:pt idx="83">
                  <c:v>39.998111999999999</c:v>
                </c:pt>
                <c:pt idx="84">
                  <c:v>39.223498999999997</c:v>
                </c:pt>
                <c:pt idx="85">
                  <c:v>37.240893999999997</c:v>
                </c:pt>
                <c:pt idx="86">
                  <c:v>36.607601000000003</c:v>
                </c:pt>
                <c:pt idx="87">
                  <c:v>35.904654999999998</c:v>
                </c:pt>
                <c:pt idx="88">
                  <c:v>35.387596000000002</c:v>
                </c:pt>
                <c:pt idx="89">
                  <c:v>35.621375999999998</c:v>
                </c:pt>
                <c:pt idx="90">
                  <c:v>34.864071000000003</c:v>
                </c:pt>
                <c:pt idx="91">
                  <c:v>33.127673999999999</c:v>
                </c:pt>
                <c:pt idx="92">
                  <c:v>29.463625</c:v>
                </c:pt>
                <c:pt idx="93">
                  <c:v>26.429169000000002</c:v>
                </c:pt>
                <c:pt idx="94">
                  <c:v>21.461433</c:v>
                </c:pt>
                <c:pt idx="95">
                  <c:v>14.216367</c:v>
                </c:pt>
                <c:pt idx="96">
                  <c:v>11.831474</c:v>
                </c:pt>
                <c:pt idx="97">
                  <c:v>12.452234000000001</c:v>
                </c:pt>
                <c:pt idx="98">
                  <c:v>16.382465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D3-4A95-BD2A-148DDE6E0B64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'IP3'!$AJ$5:$AJ$103</c:f>
              <c:numCache>
                <c:formatCode>General</c:formatCode>
                <c:ptCount val="99"/>
                <c:pt idx="0">
                  <c:v>3.9924602999999999</c:v>
                </c:pt>
                <c:pt idx="1">
                  <c:v>5.1208667999999999</c:v>
                </c:pt>
                <c:pt idx="2">
                  <c:v>8.0816888999999996</c:v>
                </c:pt>
                <c:pt idx="3">
                  <c:v>12.301482999999999</c:v>
                </c:pt>
                <c:pt idx="4">
                  <c:v>15.938967</c:v>
                </c:pt>
                <c:pt idx="5">
                  <c:v>17.635075000000001</c:v>
                </c:pt>
                <c:pt idx="6">
                  <c:v>13.262169999999999</c:v>
                </c:pt>
                <c:pt idx="7">
                  <c:v>13.278325000000001</c:v>
                </c:pt>
                <c:pt idx="8">
                  <c:v>14.558496</c:v>
                </c:pt>
                <c:pt idx="9">
                  <c:v>20.954529000000001</c:v>
                </c:pt>
                <c:pt idx="10">
                  <c:v>22.799337000000001</c:v>
                </c:pt>
                <c:pt idx="11">
                  <c:v>24.185286000000001</c:v>
                </c:pt>
                <c:pt idx="12">
                  <c:v>24.742571000000002</c:v>
                </c:pt>
                <c:pt idx="13">
                  <c:v>24.649925</c:v>
                </c:pt>
                <c:pt idx="14">
                  <c:v>23.375406000000002</c:v>
                </c:pt>
                <c:pt idx="15">
                  <c:v>22.328291</c:v>
                </c:pt>
                <c:pt idx="16">
                  <c:v>21.046873000000001</c:v>
                </c:pt>
                <c:pt idx="17">
                  <c:v>19.884729</c:v>
                </c:pt>
                <c:pt idx="18">
                  <c:v>19.531717</c:v>
                </c:pt>
                <c:pt idx="19">
                  <c:v>20.540752000000001</c:v>
                </c:pt>
                <c:pt idx="20">
                  <c:v>21.837128</c:v>
                </c:pt>
                <c:pt idx="21">
                  <c:v>23.279803999999999</c:v>
                </c:pt>
                <c:pt idx="22">
                  <c:v>23.690740999999999</c:v>
                </c:pt>
                <c:pt idx="23">
                  <c:v>24.801029</c:v>
                </c:pt>
                <c:pt idx="24">
                  <c:v>25.781873999999998</c:v>
                </c:pt>
                <c:pt idx="25">
                  <c:v>29.106524</c:v>
                </c:pt>
                <c:pt idx="26">
                  <c:v>30.180140999999999</c:v>
                </c:pt>
                <c:pt idx="27">
                  <c:v>32.707934999999999</c:v>
                </c:pt>
                <c:pt idx="28">
                  <c:v>30.490406</c:v>
                </c:pt>
                <c:pt idx="29">
                  <c:v>30.456119999999999</c:v>
                </c:pt>
                <c:pt idx="30">
                  <c:v>30.805</c:v>
                </c:pt>
                <c:pt idx="31">
                  <c:v>33.649624000000003</c:v>
                </c:pt>
                <c:pt idx="32">
                  <c:v>34.498821</c:v>
                </c:pt>
                <c:pt idx="33">
                  <c:v>33.192314000000003</c:v>
                </c:pt>
                <c:pt idx="34">
                  <c:v>31.168254999999998</c:v>
                </c:pt>
                <c:pt idx="35">
                  <c:v>29.642600999999999</c:v>
                </c:pt>
                <c:pt idx="36">
                  <c:v>27.45129</c:v>
                </c:pt>
                <c:pt idx="37">
                  <c:v>27.051265999999998</c:v>
                </c:pt>
                <c:pt idx="38">
                  <c:v>29.120844000000002</c:v>
                </c:pt>
                <c:pt idx="39">
                  <c:v>30.780816999999999</c:v>
                </c:pt>
                <c:pt idx="40">
                  <c:v>31.526861</c:v>
                </c:pt>
                <c:pt idx="41">
                  <c:v>31.980991</c:v>
                </c:pt>
                <c:pt idx="42">
                  <c:v>32.362349999999999</c:v>
                </c:pt>
                <c:pt idx="43">
                  <c:v>31.806643000000001</c:v>
                </c:pt>
                <c:pt idx="44">
                  <c:v>29.376397999999998</c:v>
                </c:pt>
                <c:pt idx="45">
                  <c:v>28.105362</c:v>
                </c:pt>
                <c:pt idx="46">
                  <c:v>29.039667000000001</c:v>
                </c:pt>
                <c:pt idx="47">
                  <c:v>29.301397000000001</c:v>
                </c:pt>
                <c:pt idx="48">
                  <c:v>29.076269</c:v>
                </c:pt>
                <c:pt idx="49">
                  <c:v>28.115587000000001</c:v>
                </c:pt>
                <c:pt idx="50">
                  <c:v>28.411446000000002</c:v>
                </c:pt>
                <c:pt idx="51">
                  <c:v>29.686005000000002</c:v>
                </c:pt>
                <c:pt idx="52">
                  <c:v>30.606546000000002</c:v>
                </c:pt>
                <c:pt idx="53">
                  <c:v>32.188709000000003</c:v>
                </c:pt>
                <c:pt idx="54">
                  <c:v>33.706412999999998</c:v>
                </c:pt>
                <c:pt idx="55">
                  <c:v>34.465651999999999</c:v>
                </c:pt>
                <c:pt idx="56">
                  <c:v>34.786053000000003</c:v>
                </c:pt>
                <c:pt idx="57">
                  <c:v>35.186073</c:v>
                </c:pt>
                <c:pt idx="58">
                  <c:v>34.892021</c:v>
                </c:pt>
                <c:pt idx="59">
                  <c:v>33.561211</c:v>
                </c:pt>
                <c:pt idx="60">
                  <c:v>30.912485</c:v>
                </c:pt>
                <c:pt idx="61">
                  <c:v>30.431816000000001</c:v>
                </c:pt>
                <c:pt idx="62">
                  <c:v>30.754854000000002</c:v>
                </c:pt>
                <c:pt idx="63">
                  <c:v>31.437577999999998</c:v>
                </c:pt>
                <c:pt idx="64">
                  <c:v>30.797218000000001</c:v>
                </c:pt>
                <c:pt idx="65">
                  <c:v>30.731891999999998</c:v>
                </c:pt>
                <c:pt idx="66">
                  <c:v>32.390877000000003</c:v>
                </c:pt>
                <c:pt idx="67">
                  <c:v>35.449272000000001</c:v>
                </c:pt>
                <c:pt idx="68">
                  <c:v>36.860076999999997</c:v>
                </c:pt>
                <c:pt idx="69">
                  <c:v>35.863517999999999</c:v>
                </c:pt>
                <c:pt idx="70">
                  <c:v>33.115093000000002</c:v>
                </c:pt>
                <c:pt idx="71">
                  <c:v>31.216324</c:v>
                </c:pt>
                <c:pt idx="72">
                  <c:v>30.152826000000001</c:v>
                </c:pt>
                <c:pt idx="73">
                  <c:v>28.889748000000001</c:v>
                </c:pt>
                <c:pt idx="74">
                  <c:v>27.411111999999999</c:v>
                </c:pt>
                <c:pt idx="75">
                  <c:v>25.733311</c:v>
                </c:pt>
                <c:pt idx="76">
                  <c:v>24.313863999999999</c:v>
                </c:pt>
                <c:pt idx="77">
                  <c:v>21.110008000000001</c:v>
                </c:pt>
                <c:pt idx="78">
                  <c:v>16.306709000000001</c:v>
                </c:pt>
                <c:pt idx="79">
                  <c:v>10.039293000000001</c:v>
                </c:pt>
                <c:pt idx="80">
                  <c:v>5.4755659000000003</c:v>
                </c:pt>
                <c:pt idx="81">
                  <c:v>2.8228905000000002</c:v>
                </c:pt>
                <c:pt idx="82">
                  <c:v>2.9575086000000002</c:v>
                </c:pt>
                <c:pt idx="83">
                  <c:v>5.4912324000000003</c:v>
                </c:pt>
                <c:pt idx="84">
                  <c:v>9.5179557999999993</c:v>
                </c:pt>
                <c:pt idx="85">
                  <c:v>13.462647</c:v>
                </c:pt>
                <c:pt idx="86">
                  <c:v>16.236504</c:v>
                </c:pt>
                <c:pt idx="87">
                  <c:v>18.116202999999999</c:v>
                </c:pt>
                <c:pt idx="88">
                  <c:v>18.879007000000001</c:v>
                </c:pt>
                <c:pt idx="89">
                  <c:v>18.603259999999999</c:v>
                </c:pt>
                <c:pt idx="90">
                  <c:v>16.800329000000001</c:v>
                </c:pt>
                <c:pt idx="91">
                  <c:v>13.824305000000001</c:v>
                </c:pt>
                <c:pt idx="92">
                  <c:v>9.6271647999999992</c:v>
                </c:pt>
                <c:pt idx="93">
                  <c:v>6.9396829999999996</c:v>
                </c:pt>
                <c:pt idx="94">
                  <c:v>10.220024</c:v>
                </c:pt>
                <c:pt idx="95">
                  <c:v>21.228166999999999</c:v>
                </c:pt>
                <c:pt idx="96">
                  <c:v>31.060299000000001</c:v>
                </c:pt>
                <c:pt idx="97">
                  <c:v>36.615093000000002</c:v>
                </c:pt>
                <c:pt idx="98">
                  <c:v>36.019435999999999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D3-4A95-BD2A-148DDE6E0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</c:scatterChart>
      <c:valAx>
        <c:axId val="11162649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2"/>
      </c:valAx>
      <c:valAx>
        <c:axId val="111657344"/>
        <c:scaling>
          <c:orientation val="minMax"/>
          <c:max val="35"/>
          <c:min val="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647582738871165"/>
          <c:y val="0.64179136241193391"/>
          <c:w val="0.29768525493638326"/>
          <c:h val="0.1241027461198954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1-dB Compression (dBm) vs. LO Power @ 7 GHz</a:t>
            </a:r>
          </a:p>
        </c:rich>
      </c:tx>
      <c:layout>
        <c:manualLayout>
          <c:xMode val="edge"/>
          <c:yMode val="edge"/>
          <c:x val="0.20198094811759959"/>
          <c:y val="1.38888888888889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6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Square Wave (Note 5)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A0-4E7C-8927-250697611C05}"/>
            </c:ext>
          </c:extLst>
        </c:ser>
        <c:ser>
          <c:idx val="1"/>
          <c:order val="1"/>
          <c:tx>
            <c:v>Sine Wave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A0-4E7C-8927-250697611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15456"/>
        <c:axId val="111717376"/>
      </c:scatterChart>
      <c:valAx>
        <c:axId val="111715456"/>
        <c:scaling>
          <c:orientation val="minMax"/>
          <c:max val="24"/>
          <c:min val="1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9724459709066606"/>
              <c:y val="0.915717410323727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717376"/>
        <c:crosses val="autoZero"/>
        <c:crossBetween val="midCat"/>
        <c:majorUnit val="1"/>
      </c:valAx>
      <c:valAx>
        <c:axId val="111717376"/>
        <c:scaling>
          <c:orientation val="minMax"/>
          <c:max val="19"/>
          <c:min val="9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715456"/>
        <c:crosses val="autoZero"/>
        <c:crossBetween val="midCat"/>
        <c:majorUnit val="1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50522614192277027"/>
          <c:y val="0.67833151064451003"/>
          <c:w val="0.35859952205265988"/>
          <c:h val="0.11804389034703996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IP3 (dBm) vs. LO Power @ 7 GHz</a:t>
            </a:r>
          </a:p>
        </c:rich>
      </c:tx>
      <c:layout>
        <c:manualLayout>
          <c:xMode val="edge"/>
          <c:yMode val="edge"/>
          <c:x val="0.2852599825004738"/>
          <c:y val="1.851851851851858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74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Square Wave (Note 5)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89-4993-A046-0ECB68AADA30}"/>
            </c:ext>
          </c:extLst>
        </c:ser>
        <c:ser>
          <c:idx val="1"/>
          <c:order val="1"/>
          <c:tx>
            <c:v>Sine Wave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89-4993-A046-0ECB68AAD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45376"/>
        <c:axId val="111847296"/>
      </c:scatterChart>
      <c:valAx>
        <c:axId val="111845376"/>
        <c:scaling>
          <c:orientation val="minMax"/>
          <c:max val="24"/>
          <c:min val="1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9724459709066628"/>
              <c:y val="0.915717410323727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847296"/>
        <c:crosses val="autoZero"/>
        <c:crossBetween val="midCat"/>
        <c:majorUnit val="1"/>
      </c:valAx>
      <c:valAx>
        <c:axId val="111847296"/>
        <c:scaling>
          <c:orientation val="minMax"/>
          <c:max val="32"/>
          <c:min val="16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845376"/>
        <c:crosses val="autoZero"/>
        <c:crossBetween val="midCat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50239137605161643"/>
          <c:y val="0.66959900845728015"/>
          <c:w val="0.35304561920585276"/>
          <c:h val="0.10402321014840522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2RF x 2LO Spurious Suppression (dBc) -10 dBm RF Input</a:t>
            </a:r>
          </a:p>
        </c:rich>
      </c:tx>
      <c:layout>
        <c:manualLayout>
          <c:xMode val="edge"/>
          <c:yMode val="edge"/>
          <c:x val="0.19110496008224406"/>
          <c:y val="1.8518423560591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2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'2Rx2L'!$F$5:$F$103</c:f>
              <c:numCache>
                <c:formatCode>General</c:formatCode>
                <c:ptCount val="99"/>
                <c:pt idx="0">
                  <c:v>2</c:v>
                </c:pt>
                <c:pt idx="1">
                  <c:v>2.1020408163264999</c:v>
                </c:pt>
                <c:pt idx="2">
                  <c:v>2.2040816326531001</c:v>
                </c:pt>
                <c:pt idx="3">
                  <c:v>2.3061224489795999</c:v>
                </c:pt>
                <c:pt idx="4">
                  <c:v>2.4081632653060998</c:v>
                </c:pt>
                <c:pt idx="5">
                  <c:v>2.5102040816327</c:v>
                </c:pt>
                <c:pt idx="6">
                  <c:v>2.6122448979591999</c:v>
                </c:pt>
                <c:pt idx="7">
                  <c:v>2.7142857142856998</c:v>
                </c:pt>
                <c:pt idx="8">
                  <c:v>2.8163265306121996</c:v>
                </c:pt>
                <c:pt idx="9">
                  <c:v>2.9183673469387998</c:v>
                </c:pt>
                <c:pt idx="10">
                  <c:v>3.0204081632652997</c:v>
                </c:pt>
                <c:pt idx="11">
                  <c:v>3.1224489795918</c:v>
                </c:pt>
                <c:pt idx="12">
                  <c:v>3.2244897959183998</c:v>
                </c:pt>
                <c:pt idx="13">
                  <c:v>3.3265306122449001</c:v>
                </c:pt>
                <c:pt idx="14">
                  <c:v>3.4285714285714</c:v>
                </c:pt>
                <c:pt idx="15">
                  <c:v>3.5306122448979997</c:v>
                </c:pt>
                <c:pt idx="16">
                  <c:v>3.6326530612245</c:v>
                </c:pt>
                <c:pt idx="17">
                  <c:v>3.7346938775509999</c:v>
                </c:pt>
                <c:pt idx="18">
                  <c:v>3.8367346938776001</c:v>
                </c:pt>
                <c:pt idx="19">
                  <c:v>3.9387755102041</c:v>
                </c:pt>
                <c:pt idx="20">
                  <c:v>4.0408163265306003</c:v>
                </c:pt>
                <c:pt idx="21">
                  <c:v>4.1428571428570997</c:v>
                </c:pt>
                <c:pt idx="22">
                  <c:v>4.2448979591837004</c:v>
                </c:pt>
                <c:pt idx="23">
                  <c:v>4.3469387755101998</c:v>
                </c:pt>
                <c:pt idx="24">
                  <c:v>4.4489795918367001</c:v>
                </c:pt>
                <c:pt idx="25">
                  <c:v>4.5510204081632999</c:v>
                </c:pt>
                <c:pt idx="26">
                  <c:v>4.6530612244898002</c:v>
                </c:pt>
                <c:pt idx="27">
                  <c:v>4.7551020408163005</c:v>
                </c:pt>
                <c:pt idx="28">
                  <c:v>4.8571428571429003</c:v>
                </c:pt>
                <c:pt idx="29">
                  <c:v>4.9591836734694006</c:v>
                </c:pt>
                <c:pt idx="30">
                  <c:v>5.0612244897959</c:v>
                </c:pt>
                <c:pt idx="31">
                  <c:v>5.1632653061224003</c:v>
                </c:pt>
                <c:pt idx="32">
                  <c:v>5.2653061224490001</c:v>
                </c:pt>
                <c:pt idx="33">
                  <c:v>5.3673469387755004</c:v>
                </c:pt>
                <c:pt idx="34">
                  <c:v>5.4693877551019998</c:v>
                </c:pt>
                <c:pt idx="35">
                  <c:v>5.5714285714286005</c:v>
                </c:pt>
                <c:pt idx="36">
                  <c:v>5.6734693877550999</c:v>
                </c:pt>
                <c:pt idx="37">
                  <c:v>5.7755102040816002</c:v>
                </c:pt>
                <c:pt idx="38">
                  <c:v>5.8775510204082</c:v>
                </c:pt>
                <c:pt idx="39">
                  <c:v>5.9795918367347003</c:v>
                </c:pt>
                <c:pt idx="40">
                  <c:v>6.0816326530611997</c:v>
                </c:pt>
                <c:pt idx="41">
                  <c:v>6.1836734693878004</c:v>
                </c:pt>
                <c:pt idx="42">
                  <c:v>6.2857142857142998</c:v>
                </c:pt>
                <c:pt idx="43">
                  <c:v>6.3877551020408001</c:v>
                </c:pt>
                <c:pt idx="44">
                  <c:v>6.4897959183673004</c:v>
                </c:pt>
                <c:pt idx="45">
                  <c:v>6.5918367346939002</c:v>
                </c:pt>
                <c:pt idx="46">
                  <c:v>6.6938775510203996</c:v>
                </c:pt>
                <c:pt idx="47">
                  <c:v>6.7959183673468999</c:v>
                </c:pt>
                <c:pt idx="48">
                  <c:v>6.8979591836734997</c:v>
                </c:pt>
                <c:pt idx="49">
                  <c:v>7</c:v>
                </c:pt>
                <c:pt idx="50">
                  <c:v>7.1020408163265003</c:v>
                </c:pt>
                <c:pt idx="51">
                  <c:v>7.2040816326531001</c:v>
                </c:pt>
                <c:pt idx="52">
                  <c:v>7.3061224489796004</c:v>
                </c:pt>
                <c:pt idx="53">
                  <c:v>7.4081632653060998</c:v>
                </c:pt>
                <c:pt idx="54">
                  <c:v>7.5102040816326996</c:v>
                </c:pt>
                <c:pt idx="55">
                  <c:v>7.6122448979591999</c:v>
                </c:pt>
                <c:pt idx="56">
                  <c:v>7.7142857142857002</c:v>
                </c:pt>
                <c:pt idx="57">
                  <c:v>7.8163265306121996</c:v>
                </c:pt>
                <c:pt idx="58">
                  <c:v>7.9183673469388003</c:v>
                </c:pt>
                <c:pt idx="59">
                  <c:v>8.0204081632652997</c:v>
                </c:pt>
                <c:pt idx="60">
                  <c:v>8.1224489795918</c:v>
                </c:pt>
                <c:pt idx="61">
                  <c:v>8.2244897959183998</c:v>
                </c:pt>
                <c:pt idx="62">
                  <c:v>8.3265306122449001</c:v>
                </c:pt>
                <c:pt idx="63">
                  <c:v>8.4285714285714004</c:v>
                </c:pt>
                <c:pt idx="64">
                  <c:v>8.5306122448980002</c:v>
                </c:pt>
                <c:pt idx="65">
                  <c:v>8.6326530612245005</c:v>
                </c:pt>
                <c:pt idx="66">
                  <c:v>8.7346938775510008</c:v>
                </c:pt>
                <c:pt idx="67">
                  <c:v>8.8367346938776006</c:v>
                </c:pt>
                <c:pt idx="68">
                  <c:v>8.9387755102040991</c:v>
                </c:pt>
                <c:pt idx="69">
                  <c:v>9.0408163265305994</c:v>
                </c:pt>
                <c:pt idx="70">
                  <c:v>9.1428571428570997</c:v>
                </c:pt>
                <c:pt idx="71">
                  <c:v>9.2448979591837013</c:v>
                </c:pt>
                <c:pt idx="72">
                  <c:v>9.3469387755101998</c:v>
                </c:pt>
                <c:pt idx="73">
                  <c:v>9.4489795918367001</c:v>
                </c:pt>
                <c:pt idx="74">
                  <c:v>9.5510204081632999</c:v>
                </c:pt>
                <c:pt idx="75">
                  <c:v>9.6530612244898002</c:v>
                </c:pt>
                <c:pt idx="76">
                  <c:v>9.7551020408162987</c:v>
                </c:pt>
                <c:pt idx="77">
                  <c:v>9.8571428571429003</c:v>
                </c:pt>
                <c:pt idx="78">
                  <c:v>9.9591836734694006</c:v>
                </c:pt>
                <c:pt idx="79">
                  <c:v>10.061224489796</c:v>
                </c:pt>
                <c:pt idx="80">
                  <c:v>10.163265306122</c:v>
                </c:pt>
                <c:pt idx="81">
                  <c:v>10.265306122448999</c:v>
                </c:pt>
                <c:pt idx="82">
                  <c:v>10.367346938775999</c:v>
                </c:pt>
                <c:pt idx="83">
                  <c:v>10.469387755102</c:v>
                </c:pt>
                <c:pt idx="84">
                  <c:v>10.571428571429001</c:v>
                </c:pt>
                <c:pt idx="85">
                  <c:v>10.673469387754999</c:v>
                </c:pt>
                <c:pt idx="86">
                  <c:v>10.775510204082</c:v>
                </c:pt>
                <c:pt idx="87">
                  <c:v>10.877551020408001</c:v>
                </c:pt>
                <c:pt idx="88">
                  <c:v>10.979591836735</c:v>
                </c:pt>
                <c:pt idx="89">
                  <c:v>11.081632653061002</c:v>
                </c:pt>
                <c:pt idx="90">
                  <c:v>11.183673469388001</c:v>
                </c:pt>
                <c:pt idx="91">
                  <c:v>11.285714285714</c:v>
                </c:pt>
                <c:pt idx="92">
                  <c:v>11.387755102041</c:v>
                </c:pt>
                <c:pt idx="93">
                  <c:v>11.489795918367001</c:v>
                </c:pt>
                <c:pt idx="94">
                  <c:v>11.591836734694001</c:v>
                </c:pt>
                <c:pt idx="95">
                  <c:v>11.69387755102</c:v>
                </c:pt>
                <c:pt idx="96">
                  <c:v>11.795918367346999</c:v>
                </c:pt>
                <c:pt idx="97">
                  <c:v>11.897959183673001</c:v>
                </c:pt>
                <c:pt idx="98">
                  <c:v>12</c:v>
                </c:pt>
              </c:numCache>
            </c:numRef>
          </c:xVal>
          <c:yVal>
            <c:numRef>
              <c:f>'2Rx2L'!$G$5:$G$103</c:f>
              <c:numCache>
                <c:formatCode>General</c:formatCode>
                <c:ptCount val="99"/>
                <c:pt idx="0">
                  <c:v>-70.575737000000004</c:v>
                </c:pt>
                <c:pt idx="1">
                  <c:v>-70.666106999999997</c:v>
                </c:pt>
                <c:pt idx="2">
                  <c:v>-68.67835199999999</c:v>
                </c:pt>
                <c:pt idx="3">
                  <c:v>-67.129069999999999</c:v>
                </c:pt>
                <c:pt idx="4">
                  <c:v>-65.110123000000002</c:v>
                </c:pt>
                <c:pt idx="5">
                  <c:v>-66.478519000000006</c:v>
                </c:pt>
                <c:pt idx="6">
                  <c:v>-66.870964000000001</c:v>
                </c:pt>
                <c:pt idx="7">
                  <c:v>-68.123977999999994</c:v>
                </c:pt>
                <c:pt idx="8">
                  <c:v>-70.616591999999997</c:v>
                </c:pt>
                <c:pt idx="9">
                  <c:v>-70.769897</c:v>
                </c:pt>
                <c:pt idx="10">
                  <c:v>-73.194344000000001</c:v>
                </c:pt>
                <c:pt idx="11">
                  <c:v>-72.430717000000001</c:v>
                </c:pt>
                <c:pt idx="12">
                  <c:v>-73.127914000000004</c:v>
                </c:pt>
                <c:pt idx="13">
                  <c:v>-72.347183000000001</c:v>
                </c:pt>
                <c:pt idx="14">
                  <c:v>-75.533691000000005</c:v>
                </c:pt>
                <c:pt idx="15">
                  <c:v>-78.751662999999994</c:v>
                </c:pt>
                <c:pt idx="16">
                  <c:v>-82.940703999999997</c:v>
                </c:pt>
                <c:pt idx="17">
                  <c:v>-83.102294999999998</c:v>
                </c:pt>
                <c:pt idx="18">
                  <c:v>-84.368842999999998</c:v>
                </c:pt>
                <c:pt idx="19">
                  <c:v>-85.682961000000006</c:v>
                </c:pt>
                <c:pt idx="20">
                  <c:v>-92.166779000000005</c:v>
                </c:pt>
                <c:pt idx="21">
                  <c:v>-92.416022999999996</c:v>
                </c:pt>
                <c:pt idx="22">
                  <c:v>-91.609031999999999</c:v>
                </c:pt>
                <c:pt idx="23">
                  <c:v>-85.278403999999995</c:v>
                </c:pt>
                <c:pt idx="24">
                  <c:v>-85.872962999999999</c:v>
                </c:pt>
                <c:pt idx="25">
                  <c:v>-86.199134999999998</c:v>
                </c:pt>
                <c:pt idx="26">
                  <c:v>-85.994491999999994</c:v>
                </c:pt>
                <c:pt idx="27">
                  <c:v>-86.633590999999996</c:v>
                </c:pt>
                <c:pt idx="28">
                  <c:v>-84.788803000000001</c:v>
                </c:pt>
                <c:pt idx="29">
                  <c:v>-85.017250000000004</c:v>
                </c:pt>
                <c:pt idx="30">
                  <c:v>-82.256484999999998</c:v>
                </c:pt>
                <c:pt idx="31">
                  <c:v>-82.823914000000002</c:v>
                </c:pt>
                <c:pt idx="32">
                  <c:v>-81.147414999999995</c:v>
                </c:pt>
                <c:pt idx="33">
                  <c:v>-80.011748999999995</c:v>
                </c:pt>
                <c:pt idx="34">
                  <c:v>-77.860252000000003</c:v>
                </c:pt>
                <c:pt idx="35">
                  <c:v>-78.083588000000006</c:v>
                </c:pt>
                <c:pt idx="36">
                  <c:v>-79.441467000000003</c:v>
                </c:pt>
                <c:pt idx="37">
                  <c:v>-80.837585000000004</c:v>
                </c:pt>
                <c:pt idx="38">
                  <c:v>-82.159217999999996</c:v>
                </c:pt>
                <c:pt idx="39">
                  <c:v>-82.338386999999997</c:v>
                </c:pt>
                <c:pt idx="40">
                  <c:v>-82.322661999999994</c:v>
                </c:pt>
                <c:pt idx="41">
                  <c:v>-81.898124999999993</c:v>
                </c:pt>
                <c:pt idx="42">
                  <c:v>-81.569687000000002</c:v>
                </c:pt>
                <c:pt idx="43">
                  <c:v>-82.033882000000006</c:v>
                </c:pt>
                <c:pt idx="44">
                  <c:v>-83.158317999999994</c:v>
                </c:pt>
                <c:pt idx="45">
                  <c:v>-83.342338999999996</c:v>
                </c:pt>
                <c:pt idx="46">
                  <c:v>-81.684737999999996</c:v>
                </c:pt>
                <c:pt idx="47">
                  <c:v>-79.315605000000005</c:v>
                </c:pt>
                <c:pt idx="48">
                  <c:v>-79.008255000000005</c:v>
                </c:pt>
                <c:pt idx="49">
                  <c:v>-84.321708999999998</c:v>
                </c:pt>
                <c:pt idx="50">
                  <c:v>-88.801308000000006</c:v>
                </c:pt>
                <c:pt idx="51">
                  <c:v>-90.944053999999994</c:v>
                </c:pt>
                <c:pt idx="52">
                  <c:v>-88.867103999999998</c:v>
                </c:pt>
                <c:pt idx="53">
                  <c:v>-85.237419000000003</c:v>
                </c:pt>
                <c:pt idx="54">
                  <c:v>-84.574500999999998</c:v>
                </c:pt>
                <c:pt idx="55">
                  <c:v>-83.360466000000002</c:v>
                </c:pt>
                <c:pt idx="56">
                  <c:v>-83.516875999999996</c:v>
                </c:pt>
                <c:pt idx="57">
                  <c:v>-88.624306000000004</c:v>
                </c:pt>
                <c:pt idx="58">
                  <c:v>-89.925362000000007</c:v>
                </c:pt>
                <c:pt idx="59">
                  <c:v>-89.535888999999997</c:v>
                </c:pt>
                <c:pt idx="60">
                  <c:v>-82.849823000000001</c:v>
                </c:pt>
                <c:pt idx="61">
                  <c:v>-80.491721999999996</c:v>
                </c:pt>
                <c:pt idx="62">
                  <c:v>-80.213547000000005</c:v>
                </c:pt>
                <c:pt idx="63">
                  <c:v>-79.099402999999995</c:v>
                </c:pt>
                <c:pt idx="64">
                  <c:v>-78.085091000000006</c:v>
                </c:pt>
                <c:pt idx="65">
                  <c:v>-79.152275000000003</c:v>
                </c:pt>
                <c:pt idx="66">
                  <c:v>-81.279419000000004</c:v>
                </c:pt>
                <c:pt idx="67">
                  <c:v>-84.119843000000003</c:v>
                </c:pt>
                <c:pt idx="68">
                  <c:v>-83.916542000000007</c:v>
                </c:pt>
                <c:pt idx="69">
                  <c:v>-81.912848999999994</c:v>
                </c:pt>
                <c:pt idx="70">
                  <c:v>-79.549377000000007</c:v>
                </c:pt>
                <c:pt idx="71">
                  <c:v>-78.043587000000002</c:v>
                </c:pt>
                <c:pt idx="72">
                  <c:v>-77.248276000000004</c:v>
                </c:pt>
                <c:pt idx="73">
                  <c:v>-76.030242999999999</c:v>
                </c:pt>
                <c:pt idx="74">
                  <c:v>-74.542511000000005</c:v>
                </c:pt>
                <c:pt idx="75">
                  <c:v>-74.102172999999993</c:v>
                </c:pt>
                <c:pt idx="76">
                  <c:v>-74.580391000000006</c:v>
                </c:pt>
                <c:pt idx="77">
                  <c:v>-77.777244999999994</c:v>
                </c:pt>
                <c:pt idx="78">
                  <c:v>-79.171265000000005</c:v>
                </c:pt>
                <c:pt idx="79">
                  <c:v>-79.962715000000003</c:v>
                </c:pt>
                <c:pt idx="80">
                  <c:v>-77.773148000000006</c:v>
                </c:pt>
                <c:pt idx="81">
                  <c:v>-77.353522999999996</c:v>
                </c:pt>
                <c:pt idx="82">
                  <c:v>-77.740509000000003</c:v>
                </c:pt>
                <c:pt idx="83">
                  <c:v>-80.689391999999998</c:v>
                </c:pt>
                <c:pt idx="84">
                  <c:v>-83.681128999999999</c:v>
                </c:pt>
                <c:pt idx="85">
                  <c:v>-83.328147999999999</c:v>
                </c:pt>
                <c:pt idx="86">
                  <c:v>-81.356239000000002</c:v>
                </c:pt>
                <c:pt idx="87">
                  <c:v>-80.575400999999999</c:v>
                </c:pt>
                <c:pt idx="88">
                  <c:v>-81.68074</c:v>
                </c:pt>
                <c:pt idx="89">
                  <c:v>-84.541068999999993</c:v>
                </c:pt>
                <c:pt idx="90">
                  <c:v>-86.608756999999997</c:v>
                </c:pt>
                <c:pt idx="91">
                  <c:v>-86.673370000000006</c:v>
                </c:pt>
                <c:pt idx="92">
                  <c:v>-82.270156999999998</c:v>
                </c:pt>
                <c:pt idx="93">
                  <c:v>-76.559700000000007</c:v>
                </c:pt>
                <c:pt idx="94">
                  <c:v>-73.282416999999995</c:v>
                </c:pt>
                <c:pt idx="95">
                  <c:v>-73.278259000000006</c:v>
                </c:pt>
                <c:pt idx="96">
                  <c:v>-74.329825999999997</c:v>
                </c:pt>
                <c:pt idx="97">
                  <c:v>-75.145377999999994</c:v>
                </c:pt>
                <c:pt idx="98">
                  <c:v>-75.636054999999999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6D-4A5B-8A00-9FF7636E72A8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'2Rx2L'!$F$5:$F$103</c:f>
              <c:numCache>
                <c:formatCode>General</c:formatCode>
                <c:ptCount val="99"/>
                <c:pt idx="0">
                  <c:v>2</c:v>
                </c:pt>
                <c:pt idx="1">
                  <c:v>2.1020408163264999</c:v>
                </c:pt>
                <c:pt idx="2">
                  <c:v>2.2040816326531001</c:v>
                </c:pt>
                <c:pt idx="3">
                  <c:v>2.3061224489795999</c:v>
                </c:pt>
                <c:pt idx="4">
                  <c:v>2.4081632653060998</c:v>
                </c:pt>
                <c:pt idx="5">
                  <c:v>2.5102040816327</c:v>
                </c:pt>
                <c:pt idx="6">
                  <c:v>2.6122448979591999</c:v>
                </c:pt>
                <c:pt idx="7">
                  <c:v>2.7142857142856998</c:v>
                </c:pt>
                <c:pt idx="8">
                  <c:v>2.8163265306121996</c:v>
                </c:pt>
                <c:pt idx="9">
                  <c:v>2.9183673469387998</c:v>
                </c:pt>
                <c:pt idx="10">
                  <c:v>3.0204081632652997</c:v>
                </c:pt>
                <c:pt idx="11">
                  <c:v>3.1224489795918</c:v>
                </c:pt>
                <c:pt idx="12">
                  <c:v>3.2244897959183998</c:v>
                </c:pt>
                <c:pt idx="13">
                  <c:v>3.3265306122449001</c:v>
                </c:pt>
                <c:pt idx="14">
                  <c:v>3.4285714285714</c:v>
                </c:pt>
                <c:pt idx="15">
                  <c:v>3.5306122448979997</c:v>
                </c:pt>
                <c:pt idx="16">
                  <c:v>3.6326530612245</c:v>
                </c:pt>
                <c:pt idx="17">
                  <c:v>3.7346938775509999</c:v>
                </c:pt>
                <c:pt idx="18">
                  <c:v>3.8367346938776001</c:v>
                </c:pt>
                <c:pt idx="19">
                  <c:v>3.9387755102041</c:v>
                </c:pt>
                <c:pt idx="20">
                  <c:v>4.0408163265306003</c:v>
                </c:pt>
                <c:pt idx="21">
                  <c:v>4.1428571428570997</c:v>
                </c:pt>
                <c:pt idx="22">
                  <c:v>4.2448979591837004</c:v>
                </c:pt>
                <c:pt idx="23">
                  <c:v>4.3469387755101998</c:v>
                </c:pt>
                <c:pt idx="24">
                  <c:v>4.4489795918367001</c:v>
                </c:pt>
                <c:pt idx="25">
                  <c:v>4.5510204081632999</c:v>
                </c:pt>
                <c:pt idx="26">
                  <c:v>4.6530612244898002</c:v>
                </c:pt>
                <c:pt idx="27">
                  <c:v>4.7551020408163005</c:v>
                </c:pt>
                <c:pt idx="28">
                  <c:v>4.8571428571429003</c:v>
                </c:pt>
                <c:pt idx="29">
                  <c:v>4.9591836734694006</c:v>
                </c:pt>
                <c:pt idx="30">
                  <c:v>5.0612244897959</c:v>
                </c:pt>
                <c:pt idx="31">
                  <c:v>5.1632653061224003</c:v>
                </c:pt>
                <c:pt idx="32">
                  <c:v>5.2653061224490001</c:v>
                </c:pt>
                <c:pt idx="33">
                  <c:v>5.3673469387755004</c:v>
                </c:pt>
                <c:pt idx="34">
                  <c:v>5.4693877551019998</c:v>
                </c:pt>
                <c:pt idx="35">
                  <c:v>5.5714285714286005</c:v>
                </c:pt>
                <c:pt idx="36">
                  <c:v>5.6734693877550999</c:v>
                </c:pt>
                <c:pt idx="37">
                  <c:v>5.7755102040816002</c:v>
                </c:pt>
                <c:pt idx="38">
                  <c:v>5.8775510204082</c:v>
                </c:pt>
                <c:pt idx="39">
                  <c:v>5.9795918367347003</c:v>
                </c:pt>
                <c:pt idx="40">
                  <c:v>6.0816326530611997</c:v>
                </c:pt>
                <c:pt idx="41">
                  <c:v>6.1836734693878004</c:v>
                </c:pt>
                <c:pt idx="42">
                  <c:v>6.2857142857142998</c:v>
                </c:pt>
                <c:pt idx="43">
                  <c:v>6.3877551020408001</c:v>
                </c:pt>
                <c:pt idx="44">
                  <c:v>6.4897959183673004</c:v>
                </c:pt>
                <c:pt idx="45">
                  <c:v>6.5918367346939002</c:v>
                </c:pt>
                <c:pt idx="46">
                  <c:v>6.6938775510203996</c:v>
                </c:pt>
                <c:pt idx="47">
                  <c:v>6.7959183673468999</c:v>
                </c:pt>
                <c:pt idx="48">
                  <c:v>6.8979591836734997</c:v>
                </c:pt>
                <c:pt idx="49">
                  <c:v>7</c:v>
                </c:pt>
                <c:pt idx="50">
                  <c:v>7.1020408163265003</c:v>
                </c:pt>
                <c:pt idx="51">
                  <c:v>7.2040816326531001</c:v>
                </c:pt>
                <c:pt idx="52">
                  <c:v>7.3061224489796004</c:v>
                </c:pt>
                <c:pt idx="53">
                  <c:v>7.4081632653060998</c:v>
                </c:pt>
                <c:pt idx="54">
                  <c:v>7.5102040816326996</c:v>
                </c:pt>
                <c:pt idx="55">
                  <c:v>7.6122448979591999</c:v>
                </c:pt>
                <c:pt idx="56">
                  <c:v>7.7142857142857002</c:v>
                </c:pt>
                <c:pt idx="57">
                  <c:v>7.8163265306121996</c:v>
                </c:pt>
                <c:pt idx="58">
                  <c:v>7.9183673469388003</c:v>
                </c:pt>
                <c:pt idx="59">
                  <c:v>8.0204081632652997</c:v>
                </c:pt>
                <c:pt idx="60">
                  <c:v>8.1224489795918</c:v>
                </c:pt>
                <c:pt idx="61">
                  <c:v>8.2244897959183998</c:v>
                </c:pt>
                <c:pt idx="62">
                  <c:v>8.3265306122449001</c:v>
                </c:pt>
                <c:pt idx="63">
                  <c:v>8.4285714285714004</c:v>
                </c:pt>
                <c:pt idx="64">
                  <c:v>8.5306122448980002</c:v>
                </c:pt>
                <c:pt idx="65">
                  <c:v>8.6326530612245005</c:v>
                </c:pt>
                <c:pt idx="66">
                  <c:v>8.7346938775510008</c:v>
                </c:pt>
                <c:pt idx="67">
                  <c:v>8.8367346938776006</c:v>
                </c:pt>
                <c:pt idx="68">
                  <c:v>8.9387755102040991</c:v>
                </c:pt>
                <c:pt idx="69">
                  <c:v>9.0408163265305994</c:v>
                </c:pt>
                <c:pt idx="70">
                  <c:v>9.1428571428570997</c:v>
                </c:pt>
                <c:pt idx="71">
                  <c:v>9.2448979591837013</c:v>
                </c:pt>
                <c:pt idx="72">
                  <c:v>9.3469387755101998</c:v>
                </c:pt>
                <c:pt idx="73">
                  <c:v>9.4489795918367001</c:v>
                </c:pt>
                <c:pt idx="74">
                  <c:v>9.5510204081632999</c:v>
                </c:pt>
                <c:pt idx="75">
                  <c:v>9.6530612244898002</c:v>
                </c:pt>
                <c:pt idx="76">
                  <c:v>9.7551020408162987</c:v>
                </c:pt>
                <c:pt idx="77">
                  <c:v>9.8571428571429003</c:v>
                </c:pt>
                <c:pt idx="78">
                  <c:v>9.9591836734694006</c:v>
                </c:pt>
                <c:pt idx="79">
                  <c:v>10.061224489796</c:v>
                </c:pt>
                <c:pt idx="80">
                  <c:v>10.163265306122</c:v>
                </c:pt>
                <c:pt idx="81">
                  <c:v>10.265306122448999</c:v>
                </c:pt>
                <c:pt idx="82">
                  <c:v>10.367346938775999</c:v>
                </c:pt>
                <c:pt idx="83">
                  <c:v>10.469387755102</c:v>
                </c:pt>
                <c:pt idx="84">
                  <c:v>10.571428571429001</c:v>
                </c:pt>
                <c:pt idx="85">
                  <c:v>10.673469387754999</c:v>
                </c:pt>
                <c:pt idx="86">
                  <c:v>10.775510204082</c:v>
                </c:pt>
                <c:pt idx="87">
                  <c:v>10.877551020408001</c:v>
                </c:pt>
                <c:pt idx="88">
                  <c:v>10.979591836735</c:v>
                </c:pt>
                <c:pt idx="89">
                  <c:v>11.081632653061002</c:v>
                </c:pt>
                <c:pt idx="90">
                  <c:v>11.183673469388001</c:v>
                </c:pt>
                <c:pt idx="91">
                  <c:v>11.285714285714</c:v>
                </c:pt>
                <c:pt idx="92">
                  <c:v>11.387755102041</c:v>
                </c:pt>
                <c:pt idx="93">
                  <c:v>11.489795918367001</c:v>
                </c:pt>
                <c:pt idx="94">
                  <c:v>11.591836734694001</c:v>
                </c:pt>
                <c:pt idx="95">
                  <c:v>11.69387755102</c:v>
                </c:pt>
                <c:pt idx="96">
                  <c:v>11.795918367346999</c:v>
                </c:pt>
                <c:pt idx="97">
                  <c:v>11.897959183673001</c:v>
                </c:pt>
                <c:pt idx="98">
                  <c:v>12</c:v>
                </c:pt>
              </c:numCache>
            </c:numRef>
          </c:xVal>
          <c:yVal>
            <c:numRef>
              <c:f>'2Rx2L'!$O$5:$O$103</c:f>
              <c:numCache>
                <c:formatCode>General</c:formatCode>
                <c:ptCount val="99"/>
                <c:pt idx="0">
                  <c:v>-67.130997000000008</c:v>
                </c:pt>
                <c:pt idx="1">
                  <c:v>-67.109360000000009</c:v>
                </c:pt>
                <c:pt idx="2">
                  <c:v>-65.687077000000002</c:v>
                </c:pt>
                <c:pt idx="3">
                  <c:v>-65.641044999999991</c:v>
                </c:pt>
                <c:pt idx="4">
                  <c:v>-64.799641000000008</c:v>
                </c:pt>
                <c:pt idx="5">
                  <c:v>-66.662731000000008</c:v>
                </c:pt>
                <c:pt idx="6">
                  <c:v>-67.476624000000001</c:v>
                </c:pt>
                <c:pt idx="7">
                  <c:v>-68.843147000000002</c:v>
                </c:pt>
                <c:pt idx="8">
                  <c:v>-71.456389999999999</c:v>
                </c:pt>
                <c:pt idx="9">
                  <c:v>-71.605812</c:v>
                </c:pt>
                <c:pt idx="10">
                  <c:v>-73.997130999999996</c:v>
                </c:pt>
                <c:pt idx="11">
                  <c:v>-73.207199000000003</c:v>
                </c:pt>
                <c:pt idx="12">
                  <c:v>-73.818420000000003</c:v>
                </c:pt>
                <c:pt idx="13">
                  <c:v>-72.917998999999995</c:v>
                </c:pt>
                <c:pt idx="14">
                  <c:v>-75.999122999999997</c:v>
                </c:pt>
                <c:pt idx="15">
                  <c:v>-78.944839000000002</c:v>
                </c:pt>
                <c:pt idx="16">
                  <c:v>-82.919433999999995</c:v>
                </c:pt>
                <c:pt idx="17">
                  <c:v>-82.826392999999996</c:v>
                </c:pt>
                <c:pt idx="18">
                  <c:v>-83.979431000000005</c:v>
                </c:pt>
                <c:pt idx="19">
                  <c:v>-85.103538999999998</c:v>
                </c:pt>
                <c:pt idx="20">
                  <c:v>-91.446465000000003</c:v>
                </c:pt>
                <c:pt idx="21">
                  <c:v>-91.590637000000001</c:v>
                </c:pt>
                <c:pt idx="22">
                  <c:v>-90.719368000000003</c:v>
                </c:pt>
                <c:pt idx="23">
                  <c:v>-84.302070999999998</c:v>
                </c:pt>
                <c:pt idx="24">
                  <c:v>-84.825637999999998</c:v>
                </c:pt>
                <c:pt idx="25">
                  <c:v>-85.104431000000005</c:v>
                </c:pt>
                <c:pt idx="26">
                  <c:v>-84.820380999999998</c:v>
                </c:pt>
                <c:pt idx="27">
                  <c:v>-85.332176000000004</c:v>
                </c:pt>
                <c:pt idx="28">
                  <c:v>-83.364502000000002</c:v>
                </c:pt>
                <c:pt idx="29">
                  <c:v>-83.420952</c:v>
                </c:pt>
                <c:pt idx="30">
                  <c:v>-80.647102000000004</c:v>
                </c:pt>
                <c:pt idx="31">
                  <c:v>-81.235320999999999</c:v>
                </c:pt>
                <c:pt idx="32">
                  <c:v>-79.653198000000003</c:v>
                </c:pt>
                <c:pt idx="33">
                  <c:v>-78.564368999999999</c:v>
                </c:pt>
                <c:pt idx="34">
                  <c:v>-76.493080000000006</c:v>
                </c:pt>
                <c:pt idx="35">
                  <c:v>-76.817627000000002</c:v>
                </c:pt>
                <c:pt idx="36">
                  <c:v>-78.323677000000004</c:v>
                </c:pt>
                <c:pt idx="37">
                  <c:v>-79.840148999999997</c:v>
                </c:pt>
                <c:pt idx="38">
                  <c:v>-81.314575000000005</c:v>
                </c:pt>
                <c:pt idx="39">
                  <c:v>-81.589539000000002</c:v>
                </c:pt>
                <c:pt idx="40">
                  <c:v>-81.646111000000005</c:v>
                </c:pt>
                <c:pt idx="41">
                  <c:v>-81.212256999999994</c:v>
                </c:pt>
                <c:pt idx="42">
                  <c:v>-80.847656000000001</c:v>
                </c:pt>
                <c:pt idx="43">
                  <c:v>-81.197670000000002</c:v>
                </c:pt>
                <c:pt idx="44">
                  <c:v>-82.237037999999998</c:v>
                </c:pt>
                <c:pt idx="45">
                  <c:v>-82.315917999999996</c:v>
                </c:pt>
                <c:pt idx="46">
                  <c:v>-80.640816000000001</c:v>
                </c:pt>
                <c:pt idx="47">
                  <c:v>-78.274344999999997</c:v>
                </c:pt>
                <c:pt idx="48">
                  <c:v>-77.986671000000001</c:v>
                </c:pt>
                <c:pt idx="49">
                  <c:v>-83.307891999999995</c:v>
                </c:pt>
                <c:pt idx="50">
                  <c:v>-87.762589000000006</c:v>
                </c:pt>
                <c:pt idx="51">
                  <c:v>-89.904319999999998</c:v>
                </c:pt>
                <c:pt idx="52">
                  <c:v>-87.798073000000002</c:v>
                </c:pt>
                <c:pt idx="53">
                  <c:v>-84.178878999999995</c:v>
                </c:pt>
                <c:pt idx="54">
                  <c:v>-83.460578999999996</c:v>
                </c:pt>
                <c:pt idx="55">
                  <c:v>-82.165131000000002</c:v>
                </c:pt>
                <c:pt idx="56">
                  <c:v>-82.194023000000001</c:v>
                </c:pt>
                <c:pt idx="57">
                  <c:v>-87.206642000000002</c:v>
                </c:pt>
                <c:pt idx="58">
                  <c:v>-88.470382999999998</c:v>
                </c:pt>
                <c:pt idx="59">
                  <c:v>-88.058929000000006</c:v>
                </c:pt>
                <c:pt idx="60">
                  <c:v>-81.350334000000004</c:v>
                </c:pt>
                <c:pt idx="61">
                  <c:v>-78.953643999999997</c:v>
                </c:pt>
                <c:pt idx="62">
                  <c:v>-78.604996</c:v>
                </c:pt>
                <c:pt idx="63">
                  <c:v>-77.481566999999998</c:v>
                </c:pt>
                <c:pt idx="64">
                  <c:v>-76.487494999999996</c:v>
                </c:pt>
                <c:pt idx="65">
                  <c:v>-77.614661999999996</c:v>
                </c:pt>
                <c:pt idx="66">
                  <c:v>-79.792289999999994</c:v>
                </c:pt>
                <c:pt idx="67">
                  <c:v>-82.641655</c:v>
                </c:pt>
                <c:pt idx="68">
                  <c:v>-82.444405000000003</c:v>
                </c:pt>
                <c:pt idx="69">
                  <c:v>-80.407639000000003</c:v>
                </c:pt>
                <c:pt idx="70">
                  <c:v>-77.984656999999999</c:v>
                </c:pt>
                <c:pt idx="71">
                  <c:v>-76.424453999999997</c:v>
                </c:pt>
                <c:pt idx="72">
                  <c:v>-75.552978999999993</c:v>
                </c:pt>
                <c:pt idx="73">
                  <c:v>-74.297836000000004</c:v>
                </c:pt>
                <c:pt idx="74">
                  <c:v>-72.743149000000003</c:v>
                </c:pt>
                <c:pt idx="75">
                  <c:v>-72.286606000000006</c:v>
                </c:pt>
                <c:pt idx="76">
                  <c:v>-72.774383999999998</c:v>
                </c:pt>
                <c:pt idx="77">
                  <c:v>-75.992157000000006</c:v>
                </c:pt>
                <c:pt idx="78">
                  <c:v>-77.405692999999999</c:v>
                </c:pt>
                <c:pt idx="79">
                  <c:v>-78.237945999999994</c:v>
                </c:pt>
                <c:pt idx="80">
                  <c:v>-76.145827999999995</c:v>
                </c:pt>
                <c:pt idx="81">
                  <c:v>-75.849632</c:v>
                </c:pt>
                <c:pt idx="82">
                  <c:v>-76.344963000000007</c:v>
                </c:pt>
                <c:pt idx="83">
                  <c:v>-79.411484000000002</c:v>
                </c:pt>
                <c:pt idx="84">
                  <c:v>-82.509422000000001</c:v>
                </c:pt>
                <c:pt idx="85">
                  <c:v>-82.250480999999994</c:v>
                </c:pt>
                <c:pt idx="86">
                  <c:v>-80.329078999999993</c:v>
                </c:pt>
                <c:pt idx="87">
                  <c:v>-79.572761999999997</c:v>
                </c:pt>
                <c:pt idx="88">
                  <c:v>-80.725448999999998</c:v>
                </c:pt>
                <c:pt idx="89">
                  <c:v>-83.631134000000003</c:v>
                </c:pt>
                <c:pt idx="90">
                  <c:v>-85.774047999999993</c:v>
                </c:pt>
                <c:pt idx="91">
                  <c:v>-85.943932000000004</c:v>
                </c:pt>
                <c:pt idx="92">
                  <c:v>-81.678757000000004</c:v>
                </c:pt>
                <c:pt idx="93">
                  <c:v>-76.143326000000002</c:v>
                </c:pt>
                <c:pt idx="94">
                  <c:v>-73.051085999999998</c:v>
                </c:pt>
                <c:pt idx="95">
                  <c:v>-73.2761</c:v>
                </c:pt>
                <c:pt idx="96">
                  <c:v>-74.570419000000001</c:v>
                </c:pt>
                <c:pt idx="97">
                  <c:v>-75.638214000000005</c:v>
                </c:pt>
                <c:pt idx="98">
                  <c:v>-76.292586999999997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6D-4A5B-8A00-9FF7636E7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66272"/>
        <c:axId val="112968448"/>
      </c:scatterChart>
      <c:valAx>
        <c:axId val="112966272"/>
        <c:scaling>
          <c:orientation val="minMax"/>
          <c:max val="12"/>
          <c:min val="3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Input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01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2968448"/>
        <c:crosses val="autoZero"/>
        <c:crossBetween val="midCat"/>
        <c:majorUnit val="1"/>
      </c:valAx>
      <c:valAx>
        <c:axId val="112968448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296627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7265918134590342"/>
          <c:y val="0.18610942425137003"/>
          <c:w val="0.28145353431708547"/>
          <c:h val="0.150007654965435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Return Loss (dB)</a:t>
            </a:r>
          </a:p>
        </c:rich>
      </c:tx>
      <c:layout>
        <c:manualLayout>
          <c:xMode val="edge"/>
          <c:yMode val="edge"/>
          <c:x val="0.4045262455758592"/>
          <c:y val="2.77777777777777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 &amp; Data'!$J$4:$J$204</c:f>
              <c:numCache>
                <c:formatCode>General</c:formatCode>
                <c:ptCount val="201"/>
                <c:pt idx="0">
                  <c:v>-0.69961381</c:v>
                </c:pt>
                <c:pt idx="1">
                  <c:v>-0.70912622999999997</c:v>
                </c:pt>
                <c:pt idx="2">
                  <c:v>-0.72079682</c:v>
                </c:pt>
                <c:pt idx="3">
                  <c:v>-0.73249995999999995</c:v>
                </c:pt>
                <c:pt idx="4">
                  <c:v>-0.73953842999999997</c:v>
                </c:pt>
                <c:pt idx="5">
                  <c:v>-0.73812920000000004</c:v>
                </c:pt>
                <c:pt idx="6">
                  <c:v>-0.73026769999999996</c:v>
                </c:pt>
                <c:pt idx="7">
                  <c:v>-0.73208320000000005</c:v>
                </c:pt>
                <c:pt idx="8">
                  <c:v>-0.75102729000000001</c:v>
                </c:pt>
                <c:pt idx="9">
                  <c:v>-0.77879977</c:v>
                </c:pt>
                <c:pt idx="10">
                  <c:v>-0.82582467999999998</c:v>
                </c:pt>
                <c:pt idx="11">
                  <c:v>-0.88268983000000001</c:v>
                </c:pt>
                <c:pt idx="12">
                  <c:v>-0.95938975000000004</c:v>
                </c:pt>
                <c:pt idx="13">
                  <c:v>-1.0597814000000001</c:v>
                </c:pt>
                <c:pt idx="14">
                  <c:v>-1.1888757999999999</c:v>
                </c:pt>
                <c:pt idx="15">
                  <c:v>-1.3478540999999999</c:v>
                </c:pt>
                <c:pt idx="16">
                  <c:v>-1.5484127999999999</c:v>
                </c:pt>
                <c:pt idx="17">
                  <c:v>-1.8078449000000001</c:v>
                </c:pt>
                <c:pt idx="18">
                  <c:v>-2.2363756000000001</c:v>
                </c:pt>
                <c:pt idx="19">
                  <c:v>-3.0272298000000002</c:v>
                </c:pt>
                <c:pt idx="20">
                  <c:v>-4.6432605000000002</c:v>
                </c:pt>
                <c:pt idx="21">
                  <c:v>-6.7599539999999996</c:v>
                </c:pt>
                <c:pt idx="22">
                  <c:v>-7.9814433999999999</c:v>
                </c:pt>
                <c:pt idx="23">
                  <c:v>-8.8126163000000002</c:v>
                </c:pt>
                <c:pt idx="24">
                  <c:v>-9.4084959000000001</c:v>
                </c:pt>
                <c:pt idx="25">
                  <c:v>-9.8447484999999997</c:v>
                </c:pt>
                <c:pt idx="26">
                  <c:v>-10.114789999999999</c:v>
                </c:pt>
                <c:pt idx="27">
                  <c:v>-10.160245</c:v>
                </c:pt>
                <c:pt idx="28">
                  <c:v>-9.7940207000000008</c:v>
                </c:pt>
                <c:pt idx="29">
                  <c:v>-8.5831336999999994</c:v>
                </c:pt>
                <c:pt idx="30">
                  <c:v>-6.8433633</c:v>
                </c:pt>
                <c:pt idx="31">
                  <c:v>-5.9840207000000003</c:v>
                </c:pt>
                <c:pt idx="32">
                  <c:v>-5.4973545000000001</c:v>
                </c:pt>
                <c:pt idx="33">
                  <c:v>-5.2323126999999996</c:v>
                </c:pt>
                <c:pt idx="34">
                  <c:v>-5.0872086999999997</c:v>
                </c:pt>
                <c:pt idx="35">
                  <c:v>-5.0421534000000001</c:v>
                </c:pt>
                <c:pt idx="36">
                  <c:v>-5.0360122</c:v>
                </c:pt>
                <c:pt idx="37">
                  <c:v>-5.0736011999999997</c:v>
                </c:pt>
                <c:pt idx="38">
                  <c:v>-5.1394978</c:v>
                </c:pt>
                <c:pt idx="39">
                  <c:v>-5.2329663999999996</c:v>
                </c:pt>
                <c:pt idx="40">
                  <c:v>-5.3379802999999999</c:v>
                </c:pt>
                <c:pt idx="41">
                  <c:v>-5.4532819000000003</c:v>
                </c:pt>
                <c:pt idx="42">
                  <c:v>-5.5595412</c:v>
                </c:pt>
                <c:pt idx="43">
                  <c:v>-5.6685227999999999</c:v>
                </c:pt>
                <c:pt idx="44">
                  <c:v>-5.7771496999999998</c:v>
                </c:pt>
                <c:pt idx="45">
                  <c:v>-5.9047513</c:v>
                </c:pt>
                <c:pt idx="46">
                  <c:v>-6.0355233999999998</c:v>
                </c:pt>
                <c:pt idx="47">
                  <c:v>-6.1645216999999999</c:v>
                </c:pt>
                <c:pt idx="48">
                  <c:v>-6.2970781000000002</c:v>
                </c:pt>
                <c:pt idx="49">
                  <c:v>-6.4322290000000004</c:v>
                </c:pt>
                <c:pt idx="50">
                  <c:v>-6.5943402999999998</c:v>
                </c:pt>
                <c:pt idx="51">
                  <c:v>-6.7815304000000003</c:v>
                </c:pt>
                <c:pt idx="52">
                  <c:v>-6.9948687999999999</c:v>
                </c:pt>
                <c:pt idx="53">
                  <c:v>-7.2663850999999999</c:v>
                </c:pt>
                <c:pt idx="54">
                  <c:v>-7.5982995000000004</c:v>
                </c:pt>
                <c:pt idx="55">
                  <c:v>-7.9906106000000001</c:v>
                </c:pt>
                <c:pt idx="56">
                  <c:v>-8.4467964000000002</c:v>
                </c:pt>
                <c:pt idx="57">
                  <c:v>-8.9608345000000007</c:v>
                </c:pt>
                <c:pt idx="58">
                  <c:v>-9.4892386999999996</c:v>
                </c:pt>
                <c:pt idx="59">
                  <c:v>-10.035539</c:v>
                </c:pt>
                <c:pt idx="60">
                  <c:v>-10.578484</c:v>
                </c:pt>
                <c:pt idx="61">
                  <c:v>-11.060257999999999</c:v>
                </c:pt>
                <c:pt idx="62">
                  <c:v>-11.458629</c:v>
                </c:pt>
                <c:pt idx="63">
                  <c:v>-11.752154000000001</c:v>
                </c:pt>
                <c:pt idx="64">
                  <c:v>-11.918334</c:v>
                </c:pt>
                <c:pt idx="65">
                  <c:v>-11.959224000000001</c:v>
                </c:pt>
                <c:pt idx="66">
                  <c:v>-11.876072000000001</c:v>
                </c:pt>
                <c:pt idx="67">
                  <c:v>-11.698623</c:v>
                </c:pt>
                <c:pt idx="68">
                  <c:v>-11.404215000000001</c:v>
                </c:pt>
                <c:pt idx="69">
                  <c:v>-11.026135999999999</c:v>
                </c:pt>
                <c:pt idx="70">
                  <c:v>-10.617996</c:v>
                </c:pt>
                <c:pt idx="71">
                  <c:v>-10.183477999999999</c:v>
                </c:pt>
                <c:pt idx="72">
                  <c:v>-9.7389536000000003</c:v>
                </c:pt>
                <c:pt idx="73">
                  <c:v>-9.3140564000000001</c:v>
                </c:pt>
                <c:pt idx="74">
                  <c:v>-8.9012756</c:v>
                </c:pt>
                <c:pt idx="75">
                  <c:v>-8.5114745999999997</c:v>
                </c:pt>
                <c:pt idx="76">
                  <c:v>-8.1727571000000001</c:v>
                </c:pt>
                <c:pt idx="77">
                  <c:v>-7.8862224000000003</c:v>
                </c:pt>
                <c:pt idx="78">
                  <c:v>-7.6629367000000004</c:v>
                </c:pt>
                <c:pt idx="79">
                  <c:v>-7.4862675999999997</c:v>
                </c:pt>
                <c:pt idx="80">
                  <c:v>-7.3568791999999998</c:v>
                </c:pt>
                <c:pt idx="81">
                  <c:v>-7.2799849999999999</c:v>
                </c:pt>
                <c:pt idx="82">
                  <c:v>-7.2452126000000003</c:v>
                </c:pt>
                <c:pt idx="83">
                  <c:v>-7.2546901999999998</c:v>
                </c:pt>
                <c:pt idx="84">
                  <c:v>-7.3074035999999998</c:v>
                </c:pt>
                <c:pt idx="85">
                  <c:v>-7.3888578000000003</c:v>
                </c:pt>
                <c:pt idx="86">
                  <c:v>-7.4950055999999998</c:v>
                </c:pt>
                <c:pt idx="87">
                  <c:v>-7.6186724000000003</c:v>
                </c:pt>
                <c:pt idx="88">
                  <c:v>-7.7645369000000004</c:v>
                </c:pt>
                <c:pt idx="89">
                  <c:v>-7.9214672999999998</c:v>
                </c:pt>
                <c:pt idx="90">
                  <c:v>-8.0752497000000005</c:v>
                </c:pt>
                <c:pt idx="91">
                  <c:v>-8.2214766000000008</c:v>
                </c:pt>
                <c:pt idx="92">
                  <c:v>-8.3432446000000002</c:v>
                </c:pt>
                <c:pt idx="93">
                  <c:v>-8.4389199999999995</c:v>
                </c:pt>
                <c:pt idx="94">
                  <c:v>-8.5121249999999993</c:v>
                </c:pt>
                <c:pt idx="95">
                  <c:v>-8.5579547999999992</c:v>
                </c:pt>
                <c:pt idx="96">
                  <c:v>-8.5705919000000002</c:v>
                </c:pt>
                <c:pt idx="97">
                  <c:v>-8.5479403000000005</c:v>
                </c:pt>
                <c:pt idx="98">
                  <c:v>-8.5019579000000007</c:v>
                </c:pt>
                <c:pt idx="99">
                  <c:v>-8.4192914999999999</c:v>
                </c:pt>
                <c:pt idx="100">
                  <c:v>-8.3211049999999993</c:v>
                </c:pt>
                <c:pt idx="101">
                  <c:v>-8.1943482999999997</c:v>
                </c:pt>
                <c:pt idx="102">
                  <c:v>-8.0374479000000001</c:v>
                </c:pt>
                <c:pt idx="103">
                  <c:v>-7.8644046999999997</c:v>
                </c:pt>
                <c:pt idx="104">
                  <c:v>-7.6812839999999998</c:v>
                </c:pt>
                <c:pt idx="105">
                  <c:v>-7.5008277999999997</c:v>
                </c:pt>
                <c:pt idx="106">
                  <c:v>-7.3278108</c:v>
                </c:pt>
                <c:pt idx="107">
                  <c:v>-7.1629829000000003</c:v>
                </c:pt>
                <c:pt idx="108">
                  <c:v>-7.0231385</c:v>
                </c:pt>
                <c:pt idx="109">
                  <c:v>-6.9001064000000003</c:v>
                </c:pt>
                <c:pt idx="110">
                  <c:v>-6.8463221000000001</c:v>
                </c:pt>
                <c:pt idx="111">
                  <c:v>-6.8496627999999999</c:v>
                </c:pt>
                <c:pt idx="112">
                  <c:v>-6.9071832000000004</c:v>
                </c:pt>
                <c:pt idx="113">
                  <c:v>-7.0300459999999996</c:v>
                </c:pt>
                <c:pt idx="114">
                  <c:v>-7.2046194000000003</c:v>
                </c:pt>
                <c:pt idx="115">
                  <c:v>-7.4354072000000002</c:v>
                </c:pt>
                <c:pt idx="116">
                  <c:v>-7.7180657000000004</c:v>
                </c:pt>
                <c:pt idx="117">
                  <c:v>-8.0462284000000004</c:v>
                </c:pt>
                <c:pt idx="118">
                  <c:v>-8.4037828000000001</c:v>
                </c:pt>
                <c:pt idx="119">
                  <c:v>-8.7560462999999995</c:v>
                </c:pt>
                <c:pt idx="120">
                  <c:v>-9.1053753000000004</c:v>
                </c:pt>
                <c:pt idx="121">
                  <c:v>-9.4193773000000007</c:v>
                </c:pt>
                <c:pt idx="122">
                  <c:v>-9.6813134999999999</c:v>
                </c:pt>
                <c:pt idx="123">
                  <c:v>-9.8823223000000002</c:v>
                </c:pt>
                <c:pt idx="124">
                  <c:v>-10.002143</c:v>
                </c:pt>
                <c:pt idx="125">
                  <c:v>-10.037985000000001</c:v>
                </c:pt>
                <c:pt idx="126">
                  <c:v>-10.012108</c:v>
                </c:pt>
                <c:pt idx="127">
                  <c:v>-9.9233656000000003</c:v>
                </c:pt>
                <c:pt idx="128">
                  <c:v>-9.8001641999999993</c:v>
                </c:pt>
                <c:pt idx="129">
                  <c:v>-9.6540908999999999</c:v>
                </c:pt>
                <c:pt idx="130">
                  <c:v>-9.5147580999999999</c:v>
                </c:pt>
                <c:pt idx="131">
                  <c:v>-9.3994359999999997</c:v>
                </c:pt>
                <c:pt idx="132">
                  <c:v>-9.3371572</c:v>
                </c:pt>
                <c:pt idx="133">
                  <c:v>-9.3556442000000004</c:v>
                </c:pt>
                <c:pt idx="134">
                  <c:v>-9.4605598000000004</c:v>
                </c:pt>
                <c:pt idx="135">
                  <c:v>-9.6720114000000006</c:v>
                </c:pt>
                <c:pt idx="136">
                  <c:v>-10.036096000000001</c:v>
                </c:pt>
                <c:pt idx="137">
                  <c:v>-10.545767</c:v>
                </c:pt>
                <c:pt idx="138">
                  <c:v>-11.275931999999999</c:v>
                </c:pt>
                <c:pt idx="139">
                  <c:v>-12.268022999999999</c:v>
                </c:pt>
                <c:pt idx="140">
                  <c:v>-13.60749</c:v>
                </c:pt>
                <c:pt idx="141">
                  <c:v>-15.174814</c:v>
                </c:pt>
                <c:pt idx="142">
                  <c:v>-16.542784000000001</c:v>
                </c:pt>
                <c:pt idx="143">
                  <c:v>-17.443664999999999</c:v>
                </c:pt>
                <c:pt idx="144">
                  <c:v>-17.980308999999998</c:v>
                </c:pt>
                <c:pt idx="145">
                  <c:v>-18.148602</c:v>
                </c:pt>
                <c:pt idx="146">
                  <c:v>-17.997209999999999</c:v>
                </c:pt>
                <c:pt idx="147">
                  <c:v>-17.497419000000001</c:v>
                </c:pt>
                <c:pt idx="148">
                  <c:v>-16.611805</c:v>
                </c:pt>
                <c:pt idx="149">
                  <c:v>-15.276659</c:v>
                </c:pt>
                <c:pt idx="150">
                  <c:v>-13.605458</c:v>
                </c:pt>
                <c:pt idx="151">
                  <c:v>-12.02505</c:v>
                </c:pt>
                <c:pt idx="152">
                  <c:v>-10.810207</c:v>
                </c:pt>
                <c:pt idx="153">
                  <c:v>-9.8307179999999992</c:v>
                </c:pt>
                <c:pt idx="154">
                  <c:v>-9.0672207</c:v>
                </c:pt>
                <c:pt idx="155">
                  <c:v>-8.4611912</c:v>
                </c:pt>
                <c:pt idx="156">
                  <c:v>-7.9658088999999999</c:v>
                </c:pt>
                <c:pt idx="157">
                  <c:v>-7.5787205999999996</c:v>
                </c:pt>
                <c:pt idx="158">
                  <c:v>-7.2639341000000002</c:v>
                </c:pt>
                <c:pt idx="159">
                  <c:v>-7.0184331000000002</c:v>
                </c:pt>
                <c:pt idx="160">
                  <c:v>-6.8216887000000002</c:v>
                </c:pt>
                <c:pt idx="161">
                  <c:v>-6.6561909000000004</c:v>
                </c:pt>
                <c:pt idx="162">
                  <c:v>-6.5266036999999999</c:v>
                </c:pt>
                <c:pt idx="163">
                  <c:v>-6.3999461999999996</c:v>
                </c:pt>
                <c:pt idx="164">
                  <c:v>-6.2859119999999997</c:v>
                </c:pt>
                <c:pt idx="165">
                  <c:v>-6.1647482</c:v>
                </c:pt>
                <c:pt idx="166">
                  <c:v>-6.0253266999999999</c:v>
                </c:pt>
                <c:pt idx="167">
                  <c:v>-5.8775988000000003</c:v>
                </c:pt>
                <c:pt idx="168">
                  <c:v>-5.7063912999999999</c:v>
                </c:pt>
                <c:pt idx="169">
                  <c:v>-5.5231547000000001</c:v>
                </c:pt>
                <c:pt idx="170">
                  <c:v>-5.3287734999999996</c:v>
                </c:pt>
                <c:pt idx="171">
                  <c:v>-5.1132306999999999</c:v>
                </c:pt>
                <c:pt idx="172">
                  <c:v>-4.9066524999999999</c:v>
                </c:pt>
                <c:pt idx="173">
                  <c:v>-4.6899189999999997</c:v>
                </c:pt>
                <c:pt idx="174">
                  <c:v>-4.4854649999999996</c:v>
                </c:pt>
                <c:pt idx="175">
                  <c:v>-4.2949013999999996</c:v>
                </c:pt>
                <c:pt idx="176">
                  <c:v>-4.1151451999999997</c:v>
                </c:pt>
                <c:pt idx="177">
                  <c:v>-3.9645443</c:v>
                </c:pt>
                <c:pt idx="178">
                  <c:v>-3.8360655000000001</c:v>
                </c:pt>
                <c:pt idx="179">
                  <c:v>-3.7370106999999999</c:v>
                </c:pt>
                <c:pt idx="180">
                  <c:v>-3.6731243</c:v>
                </c:pt>
                <c:pt idx="181">
                  <c:v>-3.6392020999999999</c:v>
                </c:pt>
                <c:pt idx="182">
                  <c:v>-3.6525609000000001</c:v>
                </c:pt>
                <c:pt idx="183">
                  <c:v>-3.7030596999999998</c:v>
                </c:pt>
                <c:pt idx="184">
                  <c:v>-3.8102383999999998</c:v>
                </c:pt>
                <c:pt idx="185">
                  <c:v>-3.9708207</c:v>
                </c:pt>
                <c:pt idx="186">
                  <c:v>-4.1919050000000002</c:v>
                </c:pt>
                <c:pt idx="187">
                  <c:v>-4.4870057000000001</c:v>
                </c:pt>
                <c:pt idx="188">
                  <c:v>-4.8551517000000004</c:v>
                </c:pt>
                <c:pt idx="189">
                  <c:v>-5.3157902000000004</c:v>
                </c:pt>
                <c:pt idx="190">
                  <c:v>-5.8717642000000003</c:v>
                </c:pt>
                <c:pt idx="191">
                  <c:v>-6.5142093000000001</c:v>
                </c:pt>
                <c:pt idx="192">
                  <c:v>-7.2383851999999997</c:v>
                </c:pt>
                <c:pt idx="193">
                  <c:v>-7.9915471</c:v>
                </c:pt>
                <c:pt idx="194">
                  <c:v>-8.7481822999999999</c:v>
                </c:pt>
                <c:pt idx="195">
                  <c:v>-9.4889250000000001</c:v>
                </c:pt>
                <c:pt idx="196">
                  <c:v>-10.131656</c:v>
                </c:pt>
                <c:pt idx="197">
                  <c:v>-10.696916999999999</c:v>
                </c:pt>
                <c:pt idx="198">
                  <c:v>-11.160368</c:v>
                </c:pt>
                <c:pt idx="199">
                  <c:v>-11.514042999999999</c:v>
                </c:pt>
                <c:pt idx="200">
                  <c:v>-11.75637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4C-4F10-B689-104766D18F97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 &amp; Data'!$T$4:$T$204</c:f>
              <c:numCache>
                <c:formatCode>General</c:formatCode>
                <c:ptCount val="201"/>
                <c:pt idx="0">
                  <c:v>-3.654115</c:v>
                </c:pt>
                <c:pt idx="1">
                  <c:v>-3.6556525</c:v>
                </c:pt>
                <c:pt idx="2">
                  <c:v>-3.6474049000000002</c:v>
                </c:pt>
                <c:pt idx="3">
                  <c:v>-3.6276703000000001</c:v>
                </c:pt>
                <c:pt idx="4">
                  <c:v>-3.5972838</c:v>
                </c:pt>
                <c:pt idx="5">
                  <c:v>-3.5549829000000002</c:v>
                </c:pt>
                <c:pt idx="6">
                  <c:v>-3.4888596999999999</c:v>
                </c:pt>
                <c:pt idx="7">
                  <c:v>-3.4066117</c:v>
                </c:pt>
                <c:pt idx="8">
                  <c:v>-3.3140304</c:v>
                </c:pt>
                <c:pt idx="9">
                  <c:v>-3.2176762000000001</c:v>
                </c:pt>
                <c:pt idx="10">
                  <c:v>-3.1196513000000001</c:v>
                </c:pt>
                <c:pt idx="11">
                  <c:v>-3.0202832000000002</c:v>
                </c:pt>
                <c:pt idx="12">
                  <c:v>-2.9256771000000001</c:v>
                </c:pt>
                <c:pt idx="13">
                  <c:v>-2.8597864999999998</c:v>
                </c:pt>
                <c:pt idx="14">
                  <c:v>-2.8374066</c:v>
                </c:pt>
                <c:pt idx="15">
                  <c:v>-2.8113009999999998</c:v>
                </c:pt>
                <c:pt idx="16">
                  <c:v>-2.7903500000000001</c:v>
                </c:pt>
                <c:pt idx="17">
                  <c:v>-2.7847390000000001</c:v>
                </c:pt>
                <c:pt idx="18">
                  <c:v>-2.7897158000000002</c:v>
                </c:pt>
                <c:pt idx="19">
                  <c:v>-2.8162780000000001</c:v>
                </c:pt>
                <c:pt idx="20">
                  <c:v>-2.8818931999999999</c:v>
                </c:pt>
                <c:pt idx="21">
                  <c:v>-2.9764023000000002</c:v>
                </c:pt>
                <c:pt idx="22">
                  <c:v>-3.1003772999999999</c:v>
                </c:pt>
                <c:pt idx="23">
                  <c:v>-3.2531283000000002</c:v>
                </c:pt>
                <c:pt idx="24">
                  <c:v>-3.5013595</c:v>
                </c:pt>
                <c:pt idx="25">
                  <c:v>-3.8505210999999999</c:v>
                </c:pt>
                <c:pt idx="26">
                  <c:v>-4.3177365999999999</c:v>
                </c:pt>
                <c:pt idx="27">
                  <c:v>-4.9485264000000004</c:v>
                </c:pt>
                <c:pt idx="28">
                  <c:v>-5.7781057000000002</c:v>
                </c:pt>
                <c:pt idx="29">
                  <c:v>-6.8471308000000004</c:v>
                </c:pt>
                <c:pt idx="30">
                  <c:v>-8.2248897999999997</c:v>
                </c:pt>
                <c:pt idx="31">
                  <c:v>-9.9549970999999999</c:v>
                </c:pt>
                <c:pt idx="32">
                  <c:v>-11.981657</c:v>
                </c:pt>
                <c:pt idx="33">
                  <c:v>-13.757298</c:v>
                </c:pt>
                <c:pt idx="34">
                  <c:v>-15.079274</c:v>
                </c:pt>
                <c:pt idx="35">
                  <c:v>-16.045694000000001</c:v>
                </c:pt>
                <c:pt idx="36">
                  <c:v>-16.733775999999999</c:v>
                </c:pt>
                <c:pt idx="37">
                  <c:v>-17.083760999999999</c:v>
                </c:pt>
                <c:pt idx="38">
                  <c:v>-17.053592999999999</c:v>
                </c:pt>
                <c:pt idx="39">
                  <c:v>-16.589169999999999</c:v>
                </c:pt>
                <c:pt idx="40">
                  <c:v>-15.669983999999999</c:v>
                </c:pt>
                <c:pt idx="41">
                  <c:v>-14.334341</c:v>
                </c:pt>
                <c:pt idx="42">
                  <c:v>-13.138135</c:v>
                </c:pt>
                <c:pt idx="43">
                  <c:v>-12.255972999999999</c:v>
                </c:pt>
                <c:pt idx="44">
                  <c:v>-11.581383000000001</c:v>
                </c:pt>
                <c:pt idx="45">
                  <c:v>-10.989108</c:v>
                </c:pt>
                <c:pt idx="46">
                  <c:v>-10.490888999999999</c:v>
                </c:pt>
                <c:pt idx="47">
                  <c:v>-10.068631999999999</c:v>
                </c:pt>
                <c:pt idx="48">
                  <c:v>-9.7191238000000002</c:v>
                </c:pt>
                <c:pt idx="49">
                  <c:v>-9.3891486999999998</c:v>
                </c:pt>
                <c:pt idx="50">
                  <c:v>-9.0989036999999993</c:v>
                </c:pt>
                <c:pt idx="51">
                  <c:v>-8.8134060000000005</c:v>
                </c:pt>
                <c:pt idx="52">
                  <c:v>-8.5477924000000005</c:v>
                </c:pt>
                <c:pt idx="53">
                  <c:v>-8.2947559000000002</c:v>
                </c:pt>
                <c:pt idx="54">
                  <c:v>-8.0569372000000001</c:v>
                </c:pt>
                <c:pt idx="55">
                  <c:v>-7.8284316</c:v>
                </c:pt>
                <c:pt idx="56">
                  <c:v>-7.6140207999999996</c:v>
                </c:pt>
                <c:pt idx="57">
                  <c:v>-7.4215726999999996</c:v>
                </c:pt>
                <c:pt idx="58">
                  <c:v>-7.2547302</c:v>
                </c:pt>
                <c:pt idx="59">
                  <c:v>-7.1237630999999997</c:v>
                </c:pt>
                <c:pt idx="60">
                  <c:v>-7.040483</c:v>
                </c:pt>
                <c:pt idx="61">
                  <c:v>-6.9980267999999999</c:v>
                </c:pt>
                <c:pt idx="62">
                  <c:v>-6.9984403000000004</c:v>
                </c:pt>
                <c:pt idx="63">
                  <c:v>-7.0530037999999999</c:v>
                </c:pt>
                <c:pt idx="64">
                  <c:v>-7.1812468000000003</c:v>
                </c:pt>
                <c:pt idx="65">
                  <c:v>-7.3880977999999997</c:v>
                </c:pt>
                <c:pt idx="66">
                  <c:v>-7.6755123000000003</c:v>
                </c:pt>
                <c:pt idx="67">
                  <c:v>-8.0599822999999997</c:v>
                </c:pt>
                <c:pt idx="68">
                  <c:v>-8.5212765000000008</c:v>
                </c:pt>
                <c:pt idx="69">
                  <c:v>-9.0542870000000004</c:v>
                </c:pt>
                <c:pt idx="70">
                  <c:v>-9.6685209000000008</c:v>
                </c:pt>
                <c:pt idx="71">
                  <c:v>-10.296469</c:v>
                </c:pt>
                <c:pt idx="72">
                  <c:v>-10.887852000000001</c:v>
                </c:pt>
                <c:pt idx="73">
                  <c:v>-11.388920000000001</c:v>
                </c:pt>
                <c:pt idx="74">
                  <c:v>-11.762727999999999</c:v>
                </c:pt>
                <c:pt idx="75">
                  <c:v>-12.00699</c:v>
                </c:pt>
                <c:pt idx="76">
                  <c:v>-12.091450999999999</c:v>
                </c:pt>
                <c:pt idx="77">
                  <c:v>-12.019505000000001</c:v>
                </c:pt>
                <c:pt idx="78">
                  <c:v>-11.807976999999999</c:v>
                </c:pt>
                <c:pt idx="79">
                  <c:v>-11.445789</c:v>
                </c:pt>
                <c:pt idx="80">
                  <c:v>-11.011369</c:v>
                </c:pt>
                <c:pt idx="81">
                  <c:v>-10.553535</c:v>
                </c:pt>
                <c:pt idx="82">
                  <c:v>-10.116148000000001</c:v>
                </c:pt>
                <c:pt idx="83">
                  <c:v>-9.7485990999999999</c:v>
                </c:pt>
                <c:pt idx="84">
                  <c:v>-9.4437283999999995</c:v>
                </c:pt>
                <c:pt idx="85">
                  <c:v>-9.2186240999999995</c:v>
                </c:pt>
                <c:pt idx="86">
                  <c:v>-9.0722961000000009</c:v>
                </c:pt>
                <c:pt idx="87">
                  <c:v>-9.0002337000000008</c:v>
                </c:pt>
                <c:pt idx="88">
                  <c:v>-9.0103016</c:v>
                </c:pt>
                <c:pt idx="89">
                  <c:v>-9.0893993000000002</c:v>
                </c:pt>
                <c:pt idx="90">
                  <c:v>-9.2335881999999998</c:v>
                </c:pt>
                <c:pt idx="91">
                  <c:v>-9.4142703999999995</c:v>
                </c:pt>
                <c:pt idx="92">
                  <c:v>-9.6218842999999996</c:v>
                </c:pt>
                <c:pt idx="93">
                  <c:v>-9.8449124999999995</c:v>
                </c:pt>
                <c:pt idx="94">
                  <c:v>-10.053188</c:v>
                </c:pt>
                <c:pt idx="95">
                  <c:v>-10.238664999999999</c:v>
                </c:pt>
                <c:pt idx="96">
                  <c:v>-10.362876</c:v>
                </c:pt>
                <c:pt idx="97">
                  <c:v>-10.431094999999999</c:v>
                </c:pt>
                <c:pt idx="98">
                  <c:v>-10.423881</c:v>
                </c:pt>
                <c:pt idx="99">
                  <c:v>-10.311401999999999</c:v>
                </c:pt>
                <c:pt idx="100">
                  <c:v>-10.148196</c:v>
                </c:pt>
                <c:pt idx="101">
                  <c:v>-9.8927937000000004</c:v>
                </c:pt>
                <c:pt idx="102">
                  <c:v>-9.5830994</c:v>
                </c:pt>
                <c:pt idx="103">
                  <c:v>-9.2400789000000003</c:v>
                </c:pt>
                <c:pt idx="104">
                  <c:v>-8.8752507999999999</c:v>
                </c:pt>
                <c:pt idx="105">
                  <c:v>-8.5216904000000007</c:v>
                </c:pt>
                <c:pt idx="106">
                  <c:v>-8.1846265999999996</c:v>
                </c:pt>
                <c:pt idx="107">
                  <c:v>-7.8788185000000004</c:v>
                </c:pt>
                <c:pt idx="108">
                  <c:v>-7.6284875999999997</c:v>
                </c:pt>
                <c:pt idx="109">
                  <c:v>-7.4298152999999996</c:v>
                </c:pt>
                <c:pt idx="110">
                  <c:v>-7.3178291</c:v>
                </c:pt>
                <c:pt idx="111">
                  <c:v>-7.2638407000000003</c:v>
                </c:pt>
                <c:pt idx="112">
                  <c:v>-7.2917246999999996</c:v>
                </c:pt>
                <c:pt idx="113">
                  <c:v>-7.3956980999999997</c:v>
                </c:pt>
                <c:pt idx="114">
                  <c:v>-7.5751925</c:v>
                </c:pt>
                <c:pt idx="115">
                  <c:v>-7.8330802999999998</c:v>
                </c:pt>
                <c:pt idx="116">
                  <c:v>-8.1568717999999993</c:v>
                </c:pt>
                <c:pt idx="117">
                  <c:v>-8.5533037000000007</c:v>
                </c:pt>
                <c:pt idx="118">
                  <c:v>-8.9782019000000002</c:v>
                </c:pt>
                <c:pt idx="119">
                  <c:v>-9.4111270999999999</c:v>
                </c:pt>
                <c:pt idx="120">
                  <c:v>-9.8312253999999992</c:v>
                </c:pt>
                <c:pt idx="121">
                  <c:v>-10.185098</c:v>
                </c:pt>
                <c:pt idx="122">
                  <c:v>-10.458876</c:v>
                </c:pt>
                <c:pt idx="123">
                  <c:v>-10.625735000000001</c:v>
                </c:pt>
                <c:pt idx="124">
                  <c:v>-10.663057999999999</c:v>
                </c:pt>
                <c:pt idx="125">
                  <c:v>-10.582081000000001</c:v>
                </c:pt>
                <c:pt idx="126">
                  <c:v>-10.382018</c:v>
                </c:pt>
                <c:pt idx="127">
                  <c:v>-10.083351</c:v>
                </c:pt>
                <c:pt idx="128">
                  <c:v>-9.7188949999999998</c:v>
                </c:pt>
                <c:pt idx="129">
                  <c:v>-9.3070707000000006</c:v>
                </c:pt>
                <c:pt idx="130">
                  <c:v>-8.8908833999999999</c:v>
                </c:pt>
                <c:pt idx="131">
                  <c:v>-8.4883003000000006</c:v>
                </c:pt>
                <c:pt idx="132">
                  <c:v>-8.12819</c:v>
                </c:pt>
                <c:pt idx="133">
                  <c:v>-7.8306494000000004</c:v>
                </c:pt>
                <c:pt idx="134">
                  <c:v>-7.5987061999999996</c:v>
                </c:pt>
                <c:pt idx="135">
                  <c:v>-7.4433860999999997</c:v>
                </c:pt>
                <c:pt idx="136">
                  <c:v>-7.3827056999999998</c:v>
                </c:pt>
                <c:pt idx="137">
                  <c:v>-7.4117417000000003</c:v>
                </c:pt>
                <c:pt idx="138">
                  <c:v>-7.5529428000000003</c:v>
                </c:pt>
                <c:pt idx="139">
                  <c:v>-7.8149237999999999</c:v>
                </c:pt>
                <c:pt idx="140">
                  <c:v>-8.2194815000000006</c:v>
                </c:pt>
                <c:pt idx="141">
                  <c:v>-8.7802772999999998</c:v>
                </c:pt>
                <c:pt idx="142">
                  <c:v>-9.5209025999999994</c:v>
                </c:pt>
                <c:pt idx="143">
                  <c:v>-10.516382999999999</c:v>
                </c:pt>
                <c:pt idx="144">
                  <c:v>-11.820297</c:v>
                </c:pt>
                <c:pt idx="145">
                  <c:v>-13.677035999999999</c:v>
                </c:pt>
                <c:pt idx="146">
                  <c:v>-16.835934000000002</c:v>
                </c:pt>
                <c:pt idx="147">
                  <c:v>-19.132670999999998</c:v>
                </c:pt>
                <c:pt idx="148">
                  <c:v>-20.518436000000001</c:v>
                </c:pt>
                <c:pt idx="149">
                  <c:v>-21.419777</c:v>
                </c:pt>
                <c:pt idx="150">
                  <c:v>-21.903089999999999</c:v>
                </c:pt>
                <c:pt idx="151">
                  <c:v>-22.032059</c:v>
                </c:pt>
                <c:pt idx="152">
                  <c:v>-21.751664999999999</c:v>
                </c:pt>
                <c:pt idx="153">
                  <c:v>-21.045363999999999</c:v>
                </c:pt>
                <c:pt idx="154">
                  <c:v>-19.656338000000002</c:v>
                </c:pt>
                <c:pt idx="155">
                  <c:v>-16.785315000000001</c:v>
                </c:pt>
                <c:pt idx="156">
                  <c:v>-14.665112000000001</c:v>
                </c:pt>
                <c:pt idx="157">
                  <c:v>-13.321979000000001</c:v>
                </c:pt>
                <c:pt idx="158">
                  <c:v>-12.276923</c:v>
                </c:pt>
                <c:pt idx="159">
                  <c:v>-11.540433999999999</c:v>
                </c:pt>
                <c:pt idx="160">
                  <c:v>-11.018874</c:v>
                </c:pt>
                <c:pt idx="161">
                  <c:v>-10.691808</c:v>
                </c:pt>
                <c:pt idx="162">
                  <c:v>-10.528968000000001</c:v>
                </c:pt>
                <c:pt idx="163">
                  <c:v>-10.502964</c:v>
                </c:pt>
                <c:pt idx="164">
                  <c:v>-10.681699999999999</c:v>
                </c:pt>
                <c:pt idx="165">
                  <c:v>-10.92304</c:v>
                </c:pt>
                <c:pt idx="166">
                  <c:v>-11.221747000000001</c:v>
                </c:pt>
                <c:pt idx="167">
                  <c:v>-11.577551</c:v>
                </c:pt>
                <c:pt idx="168">
                  <c:v>-11.856821999999999</c:v>
                </c:pt>
                <c:pt idx="169">
                  <c:v>-12.057430999999999</c:v>
                </c:pt>
                <c:pt idx="170">
                  <c:v>-12.172105999999999</c:v>
                </c:pt>
                <c:pt idx="171">
                  <c:v>-12.168462999999999</c:v>
                </c:pt>
                <c:pt idx="172">
                  <c:v>-12.097071</c:v>
                </c:pt>
                <c:pt idx="173">
                  <c:v>-11.923489</c:v>
                </c:pt>
                <c:pt idx="174">
                  <c:v>-11.690376000000001</c:v>
                </c:pt>
                <c:pt idx="175">
                  <c:v>-11.413304</c:v>
                </c:pt>
                <c:pt idx="176">
                  <c:v>-11.098169</c:v>
                </c:pt>
                <c:pt idx="177">
                  <c:v>-10.807492999999999</c:v>
                </c:pt>
                <c:pt idx="178">
                  <c:v>-10.512015</c:v>
                </c:pt>
                <c:pt idx="179">
                  <c:v>-10.283154</c:v>
                </c:pt>
                <c:pt idx="180">
                  <c:v>-10.133864000000001</c:v>
                </c:pt>
                <c:pt idx="181">
                  <c:v>-10.083850999999999</c:v>
                </c:pt>
                <c:pt idx="182">
                  <c:v>-10.149336999999999</c:v>
                </c:pt>
                <c:pt idx="183">
                  <c:v>-10.310237000000001</c:v>
                </c:pt>
                <c:pt idx="184">
                  <c:v>-10.482512</c:v>
                </c:pt>
                <c:pt idx="185">
                  <c:v>-10.592756</c:v>
                </c:pt>
                <c:pt idx="186">
                  <c:v>-10.595449</c:v>
                </c:pt>
                <c:pt idx="187">
                  <c:v>-10.514481</c:v>
                </c:pt>
                <c:pt idx="188">
                  <c:v>-10.301231</c:v>
                </c:pt>
                <c:pt idx="189">
                  <c:v>-9.9898453000000007</c:v>
                </c:pt>
                <c:pt idx="190">
                  <c:v>-9.5477065999999997</c:v>
                </c:pt>
                <c:pt idx="191">
                  <c:v>-8.9980639999999994</c:v>
                </c:pt>
                <c:pt idx="192">
                  <c:v>-8.3722505999999992</c:v>
                </c:pt>
                <c:pt idx="193">
                  <c:v>-7.7757902000000003</c:v>
                </c:pt>
                <c:pt idx="194">
                  <c:v>-7.3166317999999997</c:v>
                </c:pt>
                <c:pt idx="195">
                  <c:v>-7.0215974000000001</c:v>
                </c:pt>
                <c:pt idx="196">
                  <c:v>-6.9312886999999996</c:v>
                </c:pt>
                <c:pt idx="197">
                  <c:v>-6.9431285999999997</c:v>
                </c:pt>
                <c:pt idx="198">
                  <c:v>-7.0222157999999997</c:v>
                </c:pt>
                <c:pt idx="199">
                  <c:v>-7.1526054999999999</c:v>
                </c:pt>
                <c:pt idx="200">
                  <c:v>-7.3004512999999998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4C-4F10-B689-104766D18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93632"/>
        <c:axId val="113181824"/>
      </c:scatterChart>
      <c:valAx>
        <c:axId val="113093632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3181824"/>
        <c:crosses val="autoZero"/>
        <c:crossBetween val="midCat"/>
        <c:majorUnit val="2"/>
      </c:valAx>
      <c:valAx>
        <c:axId val="113181824"/>
        <c:scaling>
          <c:orientation val="minMax"/>
          <c:max val="0"/>
          <c:min val="-2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3093632"/>
        <c:crosses val="autoZero"/>
        <c:crossBetween val="midCat"/>
        <c:majorUnit val="5"/>
      </c:valAx>
      <c:spPr>
        <a:noFill/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28248583380630321"/>
          <c:y val="0.67052238261883934"/>
          <c:w val="0.31763225961532171"/>
          <c:h val="0.121138086905803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Return Loss (dB)</a:t>
            </a:r>
          </a:p>
        </c:rich>
      </c:tx>
      <c:layout>
        <c:manualLayout>
          <c:xMode val="edge"/>
          <c:yMode val="edge"/>
          <c:x val="0.39778725021602179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0.01</c:v>
                </c:pt>
                <c:pt idx="1">
                  <c:v>8.9950000000000002E-2</c:v>
                </c:pt>
                <c:pt idx="2">
                  <c:v>0.1699</c:v>
                </c:pt>
                <c:pt idx="3">
                  <c:v>0.24984999999999999</c:v>
                </c:pt>
                <c:pt idx="4">
                  <c:v>0.32979999999999998</c:v>
                </c:pt>
                <c:pt idx="5">
                  <c:v>0.40975</c:v>
                </c:pt>
                <c:pt idx="6">
                  <c:v>0.48970000000000002</c:v>
                </c:pt>
                <c:pt idx="7">
                  <c:v>0.56964999999999999</c:v>
                </c:pt>
                <c:pt idx="8">
                  <c:v>0.64959999999999996</c:v>
                </c:pt>
                <c:pt idx="9">
                  <c:v>0.72955000000000003</c:v>
                </c:pt>
                <c:pt idx="10">
                  <c:v>0.8095</c:v>
                </c:pt>
                <c:pt idx="11">
                  <c:v>0.88944999999999996</c:v>
                </c:pt>
                <c:pt idx="12">
                  <c:v>0.96940000000000004</c:v>
                </c:pt>
                <c:pt idx="13">
                  <c:v>1.04935</c:v>
                </c:pt>
                <c:pt idx="14">
                  <c:v>1.1293</c:v>
                </c:pt>
                <c:pt idx="15">
                  <c:v>1.2092499999999999</c:v>
                </c:pt>
                <c:pt idx="16">
                  <c:v>1.2891999999999999</c:v>
                </c:pt>
                <c:pt idx="17">
                  <c:v>1.3691500000000001</c:v>
                </c:pt>
                <c:pt idx="18">
                  <c:v>1.4491000000000001</c:v>
                </c:pt>
                <c:pt idx="19">
                  <c:v>1.52905</c:v>
                </c:pt>
                <c:pt idx="20">
                  <c:v>1.609</c:v>
                </c:pt>
                <c:pt idx="21">
                  <c:v>1.68895</c:v>
                </c:pt>
                <c:pt idx="22">
                  <c:v>1.7688999999999999</c:v>
                </c:pt>
                <c:pt idx="23">
                  <c:v>1.8488500000000001</c:v>
                </c:pt>
                <c:pt idx="24">
                  <c:v>1.9288000000000001</c:v>
                </c:pt>
                <c:pt idx="25">
                  <c:v>2.00875</c:v>
                </c:pt>
                <c:pt idx="26">
                  <c:v>2.0886999999999998</c:v>
                </c:pt>
                <c:pt idx="27">
                  <c:v>2.16865</c:v>
                </c:pt>
                <c:pt idx="28">
                  <c:v>2.2486000000000002</c:v>
                </c:pt>
                <c:pt idx="29">
                  <c:v>2.3285499999999999</c:v>
                </c:pt>
                <c:pt idx="30">
                  <c:v>2.4085000000000001</c:v>
                </c:pt>
                <c:pt idx="31">
                  <c:v>2.4884499999999998</c:v>
                </c:pt>
                <c:pt idx="32">
                  <c:v>2.5684</c:v>
                </c:pt>
                <c:pt idx="33">
                  <c:v>2.6483500000000002</c:v>
                </c:pt>
                <c:pt idx="34">
                  <c:v>2.7282999999999999</c:v>
                </c:pt>
                <c:pt idx="35">
                  <c:v>2.8082500000000001</c:v>
                </c:pt>
                <c:pt idx="36">
                  <c:v>2.8881999999999999</c:v>
                </c:pt>
                <c:pt idx="37">
                  <c:v>2.9681500000000001</c:v>
                </c:pt>
                <c:pt idx="38">
                  <c:v>3.0480999999999998</c:v>
                </c:pt>
                <c:pt idx="39">
                  <c:v>3.12805</c:v>
                </c:pt>
                <c:pt idx="40">
                  <c:v>3.2080000000000002</c:v>
                </c:pt>
                <c:pt idx="41">
                  <c:v>3.2879499999999999</c:v>
                </c:pt>
                <c:pt idx="42">
                  <c:v>3.3679000000000001</c:v>
                </c:pt>
                <c:pt idx="43">
                  <c:v>3.4478499999999999</c:v>
                </c:pt>
                <c:pt idx="44">
                  <c:v>3.5278</c:v>
                </c:pt>
                <c:pt idx="45">
                  <c:v>3.6077499999999998</c:v>
                </c:pt>
                <c:pt idx="46">
                  <c:v>3.6877</c:v>
                </c:pt>
                <c:pt idx="47">
                  <c:v>3.7676500000000002</c:v>
                </c:pt>
                <c:pt idx="48">
                  <c:v>3.8475999999999999</c:v>
                </c:pt>
                <c:pt idx="49">
                  <c:v>3.9275500000000001</c:v>
                </c:pt>
                <c:pt idx="50">
                  <c:v>4.0075000000000003</c:v>
                </c:pt>
                <c:pt idx="51">
                  <c:v>4.0874499999999996</c:v>
                </c:pt>
                <c:pt idx="52">
                  <c:v>4.1673999999999998</c:v>
                </c:pt>
                <c:pt idx="53">
                  <c:v>4.24735</c:v>
                </c:pt>
                <c:pt idx="54">
                  <c:v>4.3273000000000001</c:v>
                </c:pt>
                <c:pt idx="55">
                  <c:v>4.4072500000000003</c:v>
                </c:pt>
                <c:pt idx="56">
                  <c:v>4.4871999999999996</c:v>
                </c:pt>
                <c:pt idx="57">
                  <c:v>4.5671499999999998</c:v>
                </c:pt>
                <c:pt idx="58">
                  <c:v>4.6471</c:v>
                </c:pt>
                <c:pt idx="59">
                  <c:v>4.7270500000000002</c:v>
                </c:pt>
                <c:pt idx="60">
                  <c:v>4.8070000000000004</c:v>
                </c:pt>
                <c:pt idx="61">
                  <c:v>4.8869499999999997</c:v>
                </c:pt>
                <c:pt idx="62">
                  <c:v>4.9668999999999999</c:v>
                </c:pt>
                <c:pt idx="63">
                  <c:v>5.0468500000000001</c:v>
                </c:pt>
                <c:pt idx="64">
                  <c:v>5.1268000000000002</c:v>
                </c:pt>
                <c:pt idx="65">
                  <c:v>5.2067500000000004</c:v>
                </c:pt>
                <c:pt idx="66">
                  <c:v>5.2866999999999997</c:v>
                </c:pt>
                <c:pt idx="67">
                  <c:v>5.3666499999999999</c:v>
                </c:pt>
                <c:pt idx="68">
                  <c:v>5.4466000000000001</c:v>
                </c:pt>
                <c:pt idx="69">
                  <c:v>5.5265500000000003</c:v>
                </c:pt>
                <c:pt idx="70">
                  <c:v>5.6064999999999996</c:v>
                </c:pt>
                <c:pt idx="71">
                  <c:v>5.6864499999999998</c:v>
                </c:pt>
                <c:pt idx="72">
                  <c:v>5.7664</c:v>
                </c:pt>
                <c:pt idx="73">
                  <c:v>5.8463500000000002</c:v>
                </c:pt>
                <c:pt idx="74">
                  <c:v>5.9263000000000003</c:v>
                </c:pt>
                <c:pt idx="75">
                  <c:v>6.0062499999999996</c:v>
                </c:pt>
                <c:pt idx="76">
                  <c:v>6.0861999999999998</c:v>
                </c:pt>
                <c:pt idx="77">
                  <c:v>6.16615</c:v>
                </c:pt>
                <c:pt idx="78">
                  <c:v>6.2461000000000002</c:v>
                </c:pt>
                <c:pt idx="79">
                  <c:v>6.3260500000000004</c:v>
                </c:pt>
                <c:pt idx="80">
                  <c:v>6.4059999999999997</c:v>
                </c:pt>
                <c:pt idx="81">
                  <c:v>6.4859499999999999</c:v>
                </c:pt>
                <c:pt idx="82">
                  <c:v>6.5659000000000001</c:v>
                </c:pt>
                <c:pt idx="83">
                  <c:v>6.6458500000000003</c:v>
                </c:pt>
                <c:pt idx="84">
                  <c:v>6.7257999999999996</c:v>
                </c:pt>
                <c:pt idx="85">
                  <c:v>6.8057499999999997</c:v>
                </c:pt>
                <c:pt idx="86">
                  <c:v>6.8856999999999999</c:v>
                </c:pt>
                <c:pt idx="87">
                  <c:v>6.9656500000000001</c:v>
                </c:pt>
                <c:pt idx="88">
                  <c:v>7.0456000000000003</c:v>
                </c:pt>
                <c:pt idx="89">
                  <c:v>7.1255499999999996</c:v>
                </c:pt>
                <c:pt idx="90">
                  <c:v>7.2054999999999998</c:v>
                </c:pt>
                <c:pt idx="91">
                  <c:v>7.28545</c:v>
                </c:pt>
                <c:pt idx="92">
                  <c:v>7.3654000000000002</c:v>
                </c:pt>
                <c:pt idx="93">
                  <c:v>7.4453500000000004</c:v>
                </c:pt>
                <c:pt idx="94">
                  <c:v>7.5252999999999997</c:v>
                </c:pt>
                <c:pt idx="95">
                  <c:v>7.6052499999999998</c:v>
                </c:pt>
                <c:pt idx="96">
                  <c:v>7.6852</c:v>
                </c:pt>
                <c:pt idx="97">
                  <c:v>7.7651500000000002</c:v>
                </c:pt>
                <c:pt idx="98">
                  <c:v>7.8451000000000004</c:v>
                </c:pt>
                <c:pt idx="99">
                  <c:v>7.9250499999999997</c:v>
                </c:pt>
                <c:pt idx="100">
                  <c:v>8.0050000000000008</c:v>
                </c:pt>
                <c:pt idx="101">
                  <c:v>8.0849499999999992</c:v>
                </c:pt>
                <c:pt idx="102">
                  <c:v>8.1648999999999994</c:v>
                </c:pt>
                <c:pt idx="103">
                  <c:v>8.2448499999999996</c:v>
                </c:pt>
                <c:pt idx="104">
                  <c:v>8.3247999999999998</c:v>
                </c:pt>
                <c:pt idx="105">
                  <c:v>8.4047499999999999</c:v>
                </c:pt>
                <c:pt idx="106">
                  <c:v>8.4847000000000001</c:v>
                </c:pt>
                <c:pt idx="107">
                  <c:v>8.5646500000000003</c:v>
                </c:pt>
                <c:pt idx="108">
                  <c:v>8.6446000000000005</c:v>
                </c:pt>
                <c:pt idx="109">
                  <c:v>8.7245500000000007</c:v>
                </c:pt>
                <c:pt idx="110">
                  <c:v>8.8045000000000009</c:v>
                </c:pt>
                <c:pt idx="111">
                  <c:v>8.8844499999999993</c:v>
                </c:pt>
                <c:pt idx="112">
                  <c:v>8.9643999999999995</c:v>
                </c:pt>
                <c:pt idx="113">
                  <c:v>9.0443499999999997</c:v>
                </c:pt>
                <c:pt idx="114">
                  <c:v>9.1242999999999999</c:v>
                </c:pt>
                <c:pt idx="115">
                  <c:v>9.20425</c:v>
                </c:pt>
                <c:pt idx="116">
                  <c:v>9.2842000000000002</c:v>
                </c:pt>
                <c:pt idx="117">
                  <c:v>9.3641500000000004</c:v>
                </c:pt>
                <c:pt idx="118">
                  <c:v>9.4441000000000006</c:v>
                </c:pt>
                <c:pt idx="119">
                  <c:v>9.5240500000000008</c:v>
                </c:pt>
                <c:pt idx="120">
                  <c:v>9.6039999999999992</c:v>
                </c:pt>
                <c:pt idx="121">
                  <c:v>9.6839499999999994</c:v>
                </c:pt>
                <c:pt idx="122">
                  <c:v>9.7638999999999996</c:v>
                </c:pt>
                <c:pt idx="123">
                  <c:v>9.8438499999999998</c:v>
                </c:pt>
                <c:pt idx="124">
                  <c:v>9.9238</c:v>
                </c:pt>
                <c:pt idx="125">
                  <c:v>10.00375</c:v>
                </c:pt>
                <c:pt idx="126">
                  <c:v>10.0837</c:v>
                </c:pt>
                <c:pt idx="127">
                  <c:v>10.163650000000001</c:v>
                </c:pt>
                <c:pt idx="128">
                  <c:v>10.243600000000001</c:v>
                </c:pt>
                <c:pt idx="129">
                  <c:v>10.323549999999999</c:v>
                </c:pt>
                <c:pt idx="130">
                  <c:v>10.403499999999999</c:v>
                </c:pt>
                <c:pt idx="131">
                  <c:v>10.483449999999999</c:v>
                </c:pt>
                <c:pt idx="132">
                  <c:v>10.5634</c:v>
                </c:pt>
                <c:pt idx="133">
                  <c:v>10.64335</c:v>
                </c:pt>
                <c:pt idx="134">
                  <c:v>10.7233</c:v>
                </c:pt>
                <c:pt idx="135">
                  <c:v>10.80325</c:v>
                </c:pt>
                <c:pt idx="136">
                  <c:v>10.8832</c:v>
                </c:pt>
                <c:pt idx="137">
                  <c:v>10.963150000000001</c:v>
                </c:pt>
                <c:pt idx="138">
                  <c:v>11.043100000000001</c:v>
                </c:pt>
                <c:pt idx="139">
                  <c:v>11.123049999999999</c:v>
                </c:pt>
                <c:pt idx="140">
                  <c:v>11.202999999999999</c:v>
                </c:pt>
                <c:pt idx="141">
                  <c:v>11.28295</c:v>
                </c:pt>
                <c:pt idx="142">
                  <c:v>11.3629</c:v>
                </c:pt>
                <c:pt idx="143">
                  <c:v>11.44285</c:v>
                </c:pt>
                <c:pt idx="144">
                  <c:v>11.5228</c:v>
                </c:pt>
                <c:pt idx="145">
                  <c:v>11.60275</c:v>
                </c:pt>
                <c:pt idx="146">
                  <c:v>11.682700000000001</c:v>
                </c:pt>
                <c:pt idx="147">
                  <c:v>11.762650000000001</c:v>
                </c:pt>
                <c:pt idx="148">
                  <c:v>11.842599999999999</c:v>
                </c:pt>
                <c:pt idx="149">
                  <c:v>11.922549999999999</c:v>
                </c:pt>
                <c:pt idx="150">
                  <c:v>12.0025</c:v>
                </c:pt>
                <c:pt idx="151">
                  <c:v>12.08245</c:v>
                </c:pt>
                <c:pt idx="152">
                  <c:v>12.1624</c:v>
                </c:pt>
                <c:pt idx="153">
                  <c:v>12.24235</c:v>
                </c:pt>
                <c:pt idx="154">
                  <c:v>12.3223</c:v>
                </c:pt>
                <c:pt idx="155">
                  <c:v>12.40225</c:v>
                </c:pt>
                <c:pt idx="156">
                  <c:v>12.482200000000001</c:v>
                </c:pt>
                <c:pt idx="157">
                  <c:v>12.562150000000001</c:v>
                </c:pt>
                <c:pt idx="158">
                  <c:v>12.642099999999999</c:v>
                </c:pt>
                <c:pt idx="159">
                  <c:v>12.722049999999999</c:v>
                </c:pt>
                <c:pt idx="160">
                  <c:v>12.802</c:v>
                </c:pt>
                <c:pt idx="161">
                  <c:v>12.88195</c:v>
                </c:pt>
                <c:pt idx="162">
                  <c:v>12.9619</c:v>
                </c:pt>
                <c:pt idx="163">
                  <c:v>13.04185</c:v>
                </c:pt>
                <c:pt idx="164">
                  <c:v>13.1218</c:v>
                </c:pt>
                <c:pt idx="165">
                  <c:v>13.201750000000001</c:v>
                </c:pt>
                <c:pt idx="166">
                  <c:v>13.281700000000001</c:v>
                </c:pt>
                <c:pt idx="167">
                  <c:v>13.361649999999999</c:v>
                </c:pt>
                <c:pt idx="168">
                  <c:v>13.441599999999999</c:v>
                </c:pt>
                <c:pt idx="169">
                  <c:v>13.52155</c:v>
                </c:pt>
                <c:pt idx="170">
                  <c:v>13.6015</c:v>
                </c:pt>
                <c:pt idx="171">
                  <c:v>13.68145</c:v>
                </c:pt>
                <c:pt idx="172">
                  <c:v>13.7614</c:v>
                </c:pt>
                <c:pt idx="173">
                  <c:v>13.84135</c:v>
                </c:pt>
                <c:pt idx="174">
                  <c:v>13.9213</c:v>
                </c:pt>
                <c:pt idx="175">
                  <c:v>14.001250000000001</c:v>
                </c:pt>
                <c:pt idx="176">
                  <c:v>14.081200000000001</c:v>
                </c:pt>
                <c:pt idx="177">
                  <c:v>14.161149999999999</c:v>
                </c:pt>
                <c:pt idx="178">
                  <c:v>14.241099999999999</c:v>
                </c:pt>
                <c:pt idx="179">
                  <c:v>14.32105</c:v>
                </c:pt>
                <c:pt idx="180">
                  <c:v>14.401</c:v>
                </c:pt>
                <c:pt idx="181">
                  <c:v>14.48095</c:v>
                </c:pt>
                <c:pt idx="182">
                  <c:v>14.5609</c:v>
                </c:pt>
                <c:pt idx="183">
                  <c:v>14.64085</c:v>
                </c:pt>
                <c:pt idx="184">
                  <c:v>14.720800000000001</c:v>
                </c:pt>
                <c:pt idx="185">
                  <c:v>14.800750000000001</c:v>
                </c:pt>
                <c:pt idx="186">
                  <c:v>14.880699999999999</c:v>
                </c:pt>
                <c:pt idx="187">
                  <c:v>14.960649999999999</c:v>
                </c:pt>
                <c:pt idx="188">
                  <c:v>15.0406</c:v>
                </c:pt>
                <c:pt idx="189">
                  <c:v>15.12055</c:v>
                </c:pt>
                <c:pt idx="190">
                  <c:v>15.2005</c:v>
                </c:pt>
                <c:pt idx="191">
                  <c:v>15.28045</c:v>
                </c:pt>
                <c:pt idx="192">
                  <c:v>15.3604</c:v>
                </c:pt>
                <c:pt idx="193">
                  <c:v>15.44035</c:v>
                </c:pt>
                <c:pt idx="194">
                  <c:v>15.520300000000001</c:v>
                </c:pt>
                <c:pt idx="195">
                  <c:v>15.600250000000001</c:v>
                </c:pt>
                <c:pt idx="196">
                  <c:v>15.680199999999999</c:v>
                </c:pt>
                <c:pt idx="197">
                  <c:v>15.760149999999999</c:v>
                </c:pt>
                <c:pt idx="198">
                  <c:v>15.8401</c:v>
                </c:pt>
                <c:pt idx="199">
                  <c:v>15.92005</c:v>
                </c:pt>
                <c:pt idx="200">
                  <c:v>16</c:v>
                </c:pt>
              </c:numCache>
            </c:numRef>
          </c:xVal>
          <c:yVal>
            <c:numRef>
              <c:f>Isolations!$D$5:$D$205</c:f>
              <c:numCache>
                <c:formatCode>General</c:formatCode>
                <c:ptCount val="201"/>
                <c:pt idx="0">
                  <c:v>-3.0037267000000001</c:v>
                </c:pt>
                <c:pt idx="1">
                  <c:v>-3.1775639</c:v>
                </c:pt>
                <c:pt idx="2">
                  <c:v>-3.3693852</c:v>
                </c:pt>
                <c:pt idx="3">
                  <c:v>-3.5659410999999999</c:v>
                </c:pt>
                <c:pt idx="4">
                  <c:v>-3.6770113000000002</c:v>
                </c:pt>
                <c:pt idx="5">
                  <c:v>-3.8503319999999999</c:v>
                </c:pt>
                <c:pt idx="6">
                  <c:v>-3.9094354999999998</c:v>
                </c:pt>
                <c:pt idx="7">
                  <c:v>-3.9050422</c:v>
                </c:pt>
                <c:pt idx="8">
                  <c:v>-3.8962319000000001</c:v>
                </c:pt>
                <c:pt idx="9">
                  <c:v>-3.7682907999999999</c:v>
                </c:pt>
                <c:pt idx="10">
                  <c:v>-3.4587595000000002</c:v>
                </c:pt>
                <c:pt idx="11">
                  <c:v>-3.1966255000000001</c:v>
                </c:pt>
                <c:pt idx="12">
                  <c:v>-2.8906177999999998</c:v>
                </c:pt>
                <c:pt idx="13">
                  <c:v>-2.6338346000000001</c:v>
                </c:pt>
                <c:pt idx="14">
                  <c:v>-2.5302744000000001</c:v>
                </c:pt>
                <c:pt idx="15">
                  <c:v>-2.5525467000000002</c:v>
                </c:pt>
                <c:pt idx="16">
                  <c:v>-2.7186922999999998</c:v>
                </c:pt>
                <c:pt idx="17">
                  <c:v>-2.9918854000000001</c:v>
                </c:pt>
                <c:pt idx="18">
                  <c:v>-3.3099253000000002</c:v>
                </c:pt>
                <c:pt idx="19">
                  <c:v>-3.5727498999999998</c:v>
                </c:pt>
                <c:pt idx="20">
                  <c:v>-3.7983074000000001</c:v>
                </c:pt>
                <c:pt idx="21">
                  <c:v>-3.9845362</c:v>
                </c:pt>
                <c:pt idx="22">
                  <c:v>-4.1877642000000002</c:v>
                </c:pt>
                <c:pt idx="23">
                  <c:v>-4.3323597999999999</c:v>
                </c:pt>
                <c:pt idx="24">
                  <c:v>-4.5455103000000001</c:v>
                </c:pt>
                <c:pt idx="25">
                  <c:v>-4.7860931999999998</c:v>
                </c:pt>
                <c:pt idx="26">
                  <c:v>-5.0389318000000003</c:v>
                </c:pt>
                <c:pt idx="27">
                  <c:v>-5.2925829999999996</c:v>
                </c:pt>
                <c:pt idx="28">
                  <c:v>-5.5793400000000002</c:v>
                </c:pt>
                <c:pt idx="29">
                  <c:v>-5.8666901999999999</c:v>
                </c:pt>
                <c:pt idx="30">
                  <c:v>-6.1629886999999997</c:v>
                </c:pt>
                <c:pt idx="31">
                  <c:v>-6.4475616999999996</c:v>
                </c:pt>
                <c:pt idx="32">
                  <c:v>-6.7306676000000003</c:v>
                </c:pt>
                <c:pt idx="33">
                  <c:v>-6.9764990999999998</c:v>
                </c:pt>
                <c:pt idx="34">
                  <c:v>-7.2705330999999997</c:v>
                </c:pt>
                <c:pt idx="35">
                  <c:v>-7.5027938000000001</c:v>
                </c:pt>
                <c:pt idx="36">
                  <c:v>-7.6906767</c:v>
                </c:pt>
                <c:pt idx="37">
                  <c:v>-7.9518747000000003</c:v>
                </c:pt>
                <c:pt idx="38">
                  <c:v>-8.0886697999999999</c:v>
                </c:pt>
                <c:pt idx="39">
                  <c:v>-8.1616850000000003</c:v>
                </c:pt>
                <c:pt idx="40">
                  <c:v>-8.3698893000000005</c:v>
                </c:pt>
                <c:pt idx="41">
                  <c:v>-8.4810543000000003</c:v>
                </c:pt>
                <c:pt idx="42">
                  <c:v>-8.5592184000000007</c:v>
                </c:pt>
                <c:pt idx="43">
                  <c:v>-8.7388352999999999</c:v>
                </c:pt>
                <c:pt idx="44">
                  <c:v>-8.8767166</c:v>
                </c:pt>
                <c:pt idx="45">
                  <c:v>-8.9700289000000009</c:v>
                </c:pt>
                <c:pt idx="46">
                  <c:v>-9.1061344000000002</c:v>
                </c:pt>
                <c:pt idx="47">
                  <c:v>-9.1988801999999996</c:v>
                </c:pt>
                <c:pt idx="48">
                  <c:v>-9.3109912999999995</c:v>
                </c:pt>
                <c:pt idx="49">
                  <c:v>-9.3326483000000007</c:v>
                </c:pt>
                <c:pt idx="50">
                  <c:v>-9.3450860999999996</c:v>
                </c:pt>
                <c:pt idx="51">
                  <c:v>-9.3629722999999991</c:v>
                </c:pt>
                <c:pt idx="52">
                  <c:v>-9.2915030000000005</c:v>
                </c:pt>
                <c:pt idx="53">
                  <c:v>-9.2288712999999998</c:v>
                </c:pt>
                <c:pt idx="54">
                  <c:v>-9.2571858999999996</c:v>
                </c:pt>
                <c:pt idx="55">
                  <c:v>-9.2087716999999998</c:v>
                </c:pt>
                <c:pt idx="56">
                  <c:v>-9.1755276000000006</c:v>
                </c:pt>
                <c:pt idx="57">
                  <c:v>-9.2195500999999993</c:v>
                </c:pt>
                <c:pt idx="58">
                  <c:v>-9.1922569000000003</c:v>
                </c:pt>
                <c:pt idx="59">
                  <c:v>-9.1668786999999998</c:v>
                </c:pt>
                <c:pt idx="60">
                  <c:v>-9.1533116999999997</c:v>
                </c:pt>
                <c:pt idx="61">
                  <c:v>-9.0602225999999995</c:v>
                </c:pt>
                <c:pt idx="62">
                  <c:v>-9.0058679999999995</c:v>
                </c:pt>
                <c:pt idx="63">
                  <c:v>-9.0255183999999993</c:v>
                </c:pt>
                <c:pt idx="64">
                  <c:v>-9.0954455999999997</c:v>
                </c:pt>
                <c:pt idx="65">
                  <c:v>-9.2014283999999993</c:v>
                </c:pt>
                <c:pt idx="66">
                  <c:v>-9.5228442999999992</c:v>
                </c:pt>
                <c:pt idx="67">
                  <c:v>-9.9664268000000007</c:v>
                </c:pt>
                <c:pt idx="68">
                  <c:v>-10.29738</c:v>
                </c:pt>
                <c:pt idx="69">
                  <c:v>-10.831041000000001</c:v>
                </c:pt>
                <c:pt idx="70">
                  <c:v>-11.418879</c:v>
                </c:pt>
                <c:pt idx="71">
                  <c:v>-11.992098</c:v>
                </c:pt>
                <c:pt idx="72">
                  <c:v>-12.601136</c:v>
                </c:pt>
                <c:pt idx="73">
                  <c:v>-13.277246</c:v>
                </c:pt>
                <c:pt idx="74">
                  <c:v>-13.834273</c:v>
                </c:pt>
                <c:pt idx="75">
                  <c:v>-14.320105</c:v>
                </c:pt>
                <c:pt idx="76">
                  <c:v>-14.681020999999999</c:v>
                </c:pt>
                <c:pt idx="77">
                  <c:v>-14.835538</c:v>
                </c:pt>
                <c:pt idx="78">
                  <c:v>-14.817826</c:v>
                </c:pt>
                <c:pt idx="79">
                  <c:v>-14.6089</c:v>
                </c:pt>
                <c:pt idx="80">
                  <c:v>-14.325742</c:v>
                </c:pt>
                <c:pt idx="81">
                  <c:v>-13.753508</c:v>
                </c:pt>
                <c:pt idx="82">
                  <c:v>-13.210425000000001</c:v>
                </c:pt>
                <c:pt idx="83">
                  <c:v>-12.796188000000001</c:v>
                </c:pt>
                <c:pt idx="84">
                  <c:v>-12.314207</c:v>
                </c:pt>
                <c:pt idx="85">
                  <c:v>-11.825789</c:v>
                </c:pt>
                <c:pt idx="86">
                  <c:v>-11.604946</c:v>
                </c:pt>
                <c:pt idx="87">
                  <c:v>-11.273159</c:v>
                </c:pt>
                <c:pt idx="88">
                  <c:v>-10.944938</c:v>
                </c:pt>
                <c:pt idx="89">
                  <c:v>-10.781015999999999</c:v>
                </c:pt>
                <c:pt idx="90">
                  <c:v>-10.641753</c:v>
                </c:pt>
                <c:pt idx="91">
                  <c:v>-10.392867000000001</c:v>
                </c:pt>
                <c:pt idx="92">
                  <c:v>-10.224570999999999</c:v>
                </c:pt>
                <c:pt idx="93">
                  <c:v>-10.066395</c:v>
                </c:pt>
                <c:pt idx="94">
                  <c:v>-9.9076108999999999</c:v>
                </c:pt>
                <c:pt idx="95">
                  <c:v>-9.8088207000000001</c:v>
                </c:pt>
                <c:pt idx="96">
                  <c:v>-9.5712966999999995</c:v>
                </c:pt>
                <c:pt idx="97">
                  <c:v>-9.3563509000000007</c:v>
                </c:pt>
                <c:pt idx="98">
                  <c:v>-9.0608834999999992</c:v>
                </c:pt>
                <c:pt idx="99">
                  <c:v>-8.7300339000000005</c:v>
                </c:pt>
                <c:pt idx="100">
                  <c:v>-8.4067258999999996</c:v>
                </c:pt>
                <c:pt idx="101">
                  <c:v>-8.1724862999999992</c:v>
                </c:pt>
                <c:pt idx="102">
                  <c:v>-7.8894520000000004</c:v>
                </c:pt>
                <c:pt idx="103">
                  <c:v>-7.6185780000000003</c:v>
                </c:pt>
                <c:pt idx="104">
                  <c:v>-7.3375788000000002</c:v>
                </c:pt>
                <c:pt idx="105">
                  <c:v>-7.0006065</c:v>
                </c:pt>
                <c:pt idx="106">
                  <c:v>-6.8289714000000004</c:v>
                </c:pt>
                <c:pt idx="107">
                  <c:v>-6.5791668999999997</c:v>
                </c:pt>
                <c:pt idx="108">
                  <c:v>-6.4195203999999997</c:v>
                </c:pt>
                <c:pt idx="109">
                  <c:v>-6.2815913999999999</c:v>
                </c:pt>
                <c:pt idx="110">
                  <c:v>-6.2222805000000001</c:v>
                </c:pt>
                <c:pt idx="111">
                  <c:v>-6.2616614999999998</c:v>
                </c:pt>
                <c:pt idx="112">
                  <c:v>-6.3540478</c:v>
                </c:pt>
                <c:pt idx="113">
                  <c:v>-6.4100275</c:v>
                </c:pt>
                <c:pt idx="114">
                  <c:v>-6.4791970000000001</c:v>
                </c:pt>
                <c:pt idx="115">
                  <c:v>-6.5293488999999996</c:v>
                </c:pt>
                <c:pt idx="116">
                  <c:v>-6.5862993999999997</c:v>
                </c:pt>
                <c:pt idx="117">
                  <c:v>-6.695087</c:v>
                </c:pt>
                <c:pt idx="118">
                  <c:v>-6.8957224000000004</c:v>
                </c:pt>
                <c:pt idx="119">
                  <c:v>-7.0751457000000002</c:v>
                </c:pt>
                <c:pt idx="120">
                  <c:v>-7.2422981000000002</c:v>
                </c:pt>
                <c:pt idx="121">
                  <c:v>-7.3735089</c:v>
                </c:pt>
                <c:pt idx="122">
                  <c:v>-7.5861973999999996</c:v>
                </c:pt>
                <c:pt idx="123">
                  <c:v>-7.7257141999999996</c:v>
                </c:pt>
                <c:pt idx="124">
                  <c:v>-7.6966413999999999</c:v>
                </c:pt>
                <c:pt idx="125">
                  <c:v>-7.5405873999999997</c:v>
                </c:pt>
                <c:pt idx="126">
                  <c:v>-7.3084607000000004</c:v>
                </c:pt>
                <c:pt idx="127">
                  <c:v>-7.0130887</c:v>
                </c:pt>
                <c:pt idx="128">
                  <c:v>-6.728148</c:v>
                </c:pt>
                <c:pt idx="129">
                  <c:v>-6.5200237999999997</c:v>
                </c:pt>
                <c:pt idx="130">
                  <c:v>-6.3205891000000003</c:v>
                </c:pt>
                <c:pt idx="131">
                  <c:v>-6.1305956999999998</c:v>
                </c:pt>
                <c:pt idx="132">
                  <c:v>-5.8899612000000001</c:v>
                </c:pt>
                <c:pt idx="133">
                  <c:v>-5.7164202</c:v>
                </c:pt>
                <c:pt idx="134">
                  <c:v>-5.6801281000000001</c:v>
                </c:pt>
                <c:pt idx="135">
                  <c:v>-5.6772723000000003</c:v>
                </c:pt>
                <c:pt idx="136">
                  <c:v>-5.7207540999999997</c:v>
                </c:pt>
                <c:pt idx="137">
                  <c:v>-5.8507109000000002</c:v>
                </c:pt>
                <c:pt idx="138">
                  <c:v>-5.9899367999999997</c:v>
                </c:pt>
                <c:pt idx="139">
                  <c:v>-6.2244415000000002</c:v>
                </c:pt>
                <c:pt idx="140">
                  <c:v>-6.5601621000000003</c:v>
                </c:pt>
                <c:pt idx="141">
                  <c:v>-6.9621015000000002</c:v>
                </c:pt>
                <c:pt idx="142">
                  <c:v>-7.4834027000000001</c:v>
                </c:pt>
                <c:pt idx="143">
                  <c:v>-8.0855951000000008</c:v>
                </c:pt>
                <c:pt idx="144">
                  <c:v>-8.9135237000000007</c:v>
                </c:pt>
                <c:pt idx="145">
                  <c:v>-9.9745530999999996</c:v>
                </c:pt>
                <c:pt idx="146">
                  <c:v>-11.264972999999999</c:v>
                </c:pt>
                <c:pt idx="147">
                  <c:v>-12.690871</c:v>
                </c:pt>
                <c:pt idx="148">
                  <c:v>-14.166226999999999</c:v>
                </c:pt>
                <c:pt idx="149">
                  <c:v>-15.864084</c:v>
                </c:pt>
                <c:pt idx="150">
                  <c:v>-16.960197000000001</c:v>
                </c:pt>
                <c:pt idx="151">
                  <c:v>-17.698696000000002</c:v>
                </c:pt>
                <c:pt idx="152">
                  <c:v>-17.834157999999999</c:v>
                </c:pt>
                <c:pt idx="153">
                  <c:v>-17.547039000000002</c:v>
                </c:pt>
                <c:pt idx="154">
                  <c:v>-16.339915999999999</c:v>
                </c:pt>
                <c:pt idx="155">
                  <c:v>-15.296863999999999</c:v>
                </c:pt>
                <c:pt idx="156">
                  <c:v>-14.237344999999999</c:v>
                </c:pt>
                <c:pt idx="157">
                  <c:v>-13.33741</c:v>
                </c:pt>
                <c:pt idx="158">
                  <c:v>-12.478743</c:v>
                </c:pt>
                <c:pt idx="159">
                  <c:v>-11.891748</c:v>
                </c:pt>
                <c:pt idx="160">
                  <c:v>-11.36026</c:v>
                </c:pt>
                <c:pt idx="161">
                  <c:v>-10.944922999999999</c:v>
                </c:pt>
                <c:pt idx="162">
                  <c:v>-10.770432</c:v>
                </c:pt>
                <c:pt idx="163">
                  <c:v>-10.857797</c:v>
                </c:pt>
                <c:pt idx="164">
                  <c:v>-11.050568999999999</c:v>
                </c:pt>
                <c:pt idx="165">
                  <c:v>-11.354728</c:v>
                </c:pt>
                <c:pt idx="166">
                  <c:v>-11.567923</c:v>
                </c:pt>
                <c:pt idx="167">
                  <c:v>-11.687424</c:v>
                </c:pt>
                <c:pt idx="168">
                  <c:v>-11.747297</c:v>
                </c:pt>
                <c:pt idx="169">
                  <c:v>-11.696425</c:v>
                </c:pt>
                <c:pt idx="170">
                  <c:v>-11.733865</c:v>
                </c:pt>
                <c:pt idx="171">
                  <c:v>-11.805043</c:v>
                </c:pt>
                <c:pt idx="172">
                  <c:v>-11.818263</c:v>
                </c:pt>
                <c:pt idx="173">
                  <c:v>-11.876675000000001</c:v>
                </c:pt>
                <c:pt idx="174">
                  <c:v>-11.998343999999999</c:v>
                </c:pt>
                <c:pt idx="175">
                  <c:v>-11.960675</c:v>
                </c:pt>
                <c:pt idx="176">
                  <c:v>-11.861338999999999</c:v>
                </c:pt>
                <c:pt idx="177">
                  <c:v>-11.758512</c:v>
                </c:pt>
                <c:pt idx="178">
                  <c:v>-11.518381</c:v>
                </c:pt>
                <c:pt idx="179">
                  <c:v>-11.207366</c:v>
                </c:pt>
                <c:pt idx="180">
                  <c:v>-10.936385</c:v>
                </c:pt>
                <c:pt idx="181">
                  <c:v>-10.752378999999999</c:v>
                </c:pt>
                <c:pt idx="182">
                  <c:v>-10.709292</c:v>
                </c:pt>
                <c:pt idx="183">
                  <c:v>-10.918866</c:v>
                </c:pt>
                <c:pt idx="184">
                  <c:v>-11.393561</c:v>
                </c:pt>
                <c:pt idx="185">
                  <c:v>-12.055897999999999</c:v>
                </c:pt>
                <c:pt idx="186">
                  <c:v>-12.635463</c:v>
                </c:pt>
                <c:pt idx="187">
                  <c:v>-12.911477</c:v>
                </c:pt>
                <c:pt idx="188">
                  <c:v>-12.760291</c:v>
                </c:pt>
                <c:pt idx="189">
                  <c:v>-12.111389000000001</c:v>
                </c:pt>
                <c:pt idx="190">
                  <c:v>-11.123666999999999</c:v>
                </c:pt>
                <c:pt idx="191">
                  <c:v>-10.007738</c:v>
                </c:pt>
                <c:pt idx="192">
                  <c:v>-8.9778929000000005</c:v>
                </c:pt>
                <c:pt idx="193">
                  <c:v>-8.1522340999999994</c:v>
                </c:pt>
                <c:pt idx="194">
                  <c:v>-7.5743222000000001</c:v>
                </c:pt>
                <c:pt idx="195">
                  <c:v>-7.1644793</c:v>
                </c:pt>
                <c:pt idx="196">
                  <c:v>-6.9447780000000003</c:v>
                </c:pt>
                <c:pt idx="197">
                  <c:v>-6.8752103</c:v>
                </c:pt>
                <c:pt idx="198">
                  <c:v>-6.9369325999999996</c:v>
                </c:pt>
                <c:pt idx="199">
                  <c:v>-7.0565901000000002</c:v>
                </c:pt>
                <c:pt idx="200">
                  <c:v>-7.1768803999999999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E5-4CAE-8578-981AAA3FED1B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0.01</c:v>
                </c:pt>
                <c:pt idx="1">
                  <c:v>8.9950000000000002E-2</c:v>
                </c:pt>
                <c:pt idx="2">
                  <c:v>0.1699</c:v>
                </c:pt>
                <c:pt idx="3">
                  <c:v>0.24984999999999999</c:v>
                </c:pt>
                <c:pt idx="4">
                  <c:v>0.32979999999999998</c:v>
                </c:pt>
                <c:pt idx="5">
                  <c:v>0.40975</c:v>
                </c:pt>
                <c:pt idx="6">
                  <c:v>0.48970000000000002</c:v>
                </c:pt>
                <c:pt idx="7">
                  <c:v>0.56964999999999999</c:v>
                </c:pt>
                <c:pt idx="8">
                  <c:v>0.64959999999999996</c:v>
                </c:pt>
                <c:pt idx="9">
                  <c:v>0.72955000000000003</c:v>
                </c:pt>
                <c:pt idx="10">
                  <c:v>0.8095</c:v>
                </c:pt>
                <c:pt idx="11">
                  <c:v>0.88944999999999996</c:v>
                </c:pt>
                <c:pt idx="12">
                  <c:v>0.96940000000000004</c:v>
                </c:pt>
                <c:pt idx="13">
                  <c:v>1.04935</c:v>
                </c:pt>
                <c:pt idx="14">
                  <c:v>1.1293</c:v>
                </c:pt>
                <c:pt idx="15">
                  <c:v>1.2092499999999999</c:v>
                </c:pt>
                <c:pt idx="16">
                  <c:v>1.2891999999999999</c:v>
                </c:pt>
                <c:pt idx="17">
                  <c:v>1.3691500000000001</c:v>
                </c:pt>
                <c:pt idx="18">
                  <c:v>1.4491000000000001</c:v>
                </c:pt>
                <c:pt idx="19">
                  <c:v>1.52905</c:v>
                </c:pt>
                <c:pt idx="20">
                  <c:v>1.609</c:v>
                </c:pt>
                <c:pt idx="21">
                  <c:v>1.68895</c:v>
                </c:pt>
                <c:pt idx="22">
                  <c:v>1.7688999999999999</c:v>
                </c:pt>
                <c:pt idx="23">
                  <c:v>1.8488500000000001</c:v>
                </c:pt>
                <c:pt idx="24">
                  <c:v>1.9288000000000001</c:v>
                </c:pt>
                <c:pt idx="25">
                  <c:v>2.00875</c:v>
                </c:pt>
                <c:pt idx="26">
                  <c:v>2.0886999999999998</c:v>
                </c:pt>
                <c:pt idx="27">
                  <c:v>2.16865</c:v>
                </c:pt>
                <c:pt idx="28">
                  <c:v>2.2486000000000002</c:v>
                </c:pt>
                <c:pt idx="29">
                  <c:v>2.3285499999999999</c:v>
                </c:pt>
                <c:pt idx="30">
                  <c:v>2.4085000000000001</c:v>
                </c:pt>
                <c:pt idx="31">
                  <c:v>2.4884499999999998</c:v>
                </c:pt>
                <c:pt idx="32">
                  <c:v>2.5684</c:v>
                </c:pt>
                <c:pt idx="33">
                  <c:v>2.6483500000000002</c:v>
                </c:pt>
                <c:pt idx="34">
                  <c:v>2.7282999999999999</c:v>
                </c:pt>
                <c:pt idx="35">
                  <c:v>2.8082500000000001</c:v>
                </c:pt>
                <c:pt idx="36">
                  <c:v>2.8881999999999999</c:v>
                </c:pt>
                <c:pt idx="37">
                  <c:v>2.9681500000000001</c:v>
                </c:pt>
                <c:pt idx="38">
                  <c:v>3.0480999999999998</c:v>
                </c:pt>
                <c:pt idx="39">
                  <c:v>3.12805</c:v>
                </c:pt>
                <c:pt idx="40">
                  <c:v>3.2080000000000002</c:v>
                </c:pt>
                <c:pt idx="41">
                  <c:v>3.2879499999999999</c:v>
                </c:pt>
                <c:pt idx="42">
                  <c:v>3.3679000000000001</c:v>
                </c:pt>
                <c:pt idx="43">
                  <c:v>3.4478499999999999</c:v>
                </c:pt>
                <c:pt idx="44">
                  <c:v>3.5278</c:v>
                </c:pt>
                <c:pt idx="45">
                  <c:v>3.6077499999999998</c:v>
                </c:pt>
                <c:pt idx="46">
                  <c:v>3.6877</c:v>
                </c:pt>
                <c:pt idx="47">
                  <c:v>3.7676500000000002</c:v>
                </c:pt>
                <c:pt idx="48">
                  <c:v>3.8475999999999999</c:v>
                </c:pt>
                <c:pt idx="49">
                  <c:v>3.9275500000000001</c:v>
                </c:pt>
                <c:pt idx="50">
                  <c:v>4.0075000000000003</c:v>
                </c:pt>
                <c:pt idx="51">
                  <c:v>4.0874499999999996</c:v>
                </c:pt>
                <c:pt idx="52">
                  <c:v>4.1673999999999998</c:v>
                </c:pt>
                <c:pt idx="53">
                  <c:v>4.24735</c:v>
                </c:pt>
                <c:pt idx="54">
                  <c:v>4.3273000000000001</c:v>
                </c:pt>
                <c:pt idx="55">
                  <c:v>4.4072500000000003</c:v>
                </c:pt>
                <c:pt idx="56">
                  <c:v>4.4871999999999996</c:v>
                </c:pt>
                <c:pt idx="57">
                  <c:v>4.5671499999999998</c:v>
                </c:pt>
                <c:pt idx="58">
                  <c:v>4.6471</c:v>
                </c:pt>
                <c:pt idx="59">
                  <c:v>4.7270500000000002</c:v>
                </c:pt>
                <c:pt idx="60">
                  <c:v>4.8070000000000004</c:v>
                </c:pt>
                <c:pt idx="61">
                  <c:v>4.8869499999999997</c:v>
                </c:pt>
                <c:pt idx="62">
                  <c:v>4.9668999999999999</c:v>
                </c:pt>
                <c:pt idx="63">
                  <c:v>5.0468500000000001</c:v>
                </c:pt>
                <c:pt idx="64">
                  <c:v>5.1268000000000002</c:v>
                </c:pt>
                <c:pt idx="65">
                  <c:v>5.2067500000000004</c:v>
                </c:pt>
                <c:pt idx="66">
                  <c:v>5.2866999999999997</c:v>
                </c:pt>
                <c:pt idx="67">
                  <c:v>5.3666499999999999</c:v>
                </c:pt>
                <c:pt idx="68">
                  <c:v>5.4466000000000001</c:v>
                </c:pt>
                <c:pt idx="69">
                  <c:v>5.5265500000000003</c:v>
                </c:pt>
                <c:pt idx="70">
                  <c:v>5.6064999999999996</c:v>
                </c:pt>
                <c:pt idx="71">
                  <c:v>5.6864499999999998</c:v>
                </c:pt>
                <c:pt idx="72">
                  <c:v>5.7664</c:v>
                </c:pt>
                <c:pt idx="73">
                  <c:v>5.8463500000000002</c:v>
                </c:pt>
                <c:pt idx="74">
                  <c:v>5.9263000000000003</c:v>
                </c:pt>
                <c:pt idx="75">
                  <c:v>6.0062499999999996</c:v>
                </c:pt>
                <c:pt idx="76">
                  <c:v>6.0861999999999998</c:v>
                </c:pt>
                <c:pt idx="77">
                  <c:v>6.16615</c:v>
                </c:pt>
                <c:pt idx="78">
                  <c:v>6.2461000000000002</c:v>
                </c:pt>
                <c:pt idx="79">
                  <c:v>6.3260500000000004</c:v>
                </c:pt>
                <c:pt idx="80">
                  <c:v>6.4059999999999997</c:v>
                </c:pt>
                <c:pt idx="81">
                  <c:v>6.4859499999999999</c:v>
                </c:pt>
                <c:pt idx="82">
                  <c:v>6.5659000000000001</c:v>
                </c:pt>
                <c:pt idx="83">
                  <c:v>6.6458500000000003</c:v>
                </c:pt>
                <c:pt idx="84">
                  <c:v>6.7257999999999996</c:v>
                </c:pt>
                <c:pt idx="85">
                  <c:v>6.8057499999999997</c:v>
                </c:pt>
                <c:pt idx="86">
                  <c:v>6.8856999999999999</c:v>
                </c:pt>
                <c:pt idx="87">
                  <c:v>6.9656500000000001</c:v>
                </c:pt>
                <c:pt idx="88">
                  <c:v>7.0456000000000003</c:v>
                </c:pt>
                <c:pt idx="89">
                  <c:v>7.1255499999999996</c:v>
                </c:pt>
                <c:pt idx="90">
                  <c:v>7.2054999999999998</c:v>
                </c:pt>
                <c:pt idx="91">
                  <c:v>7.28545</c:v>
                </c:pt>
                <c:pt idx="92">
                  <c:v>7.3654000000000002</c:v>
                </c:pt>
                <c:pt idx="93">
                  <c:v>7.4453500000000004</c:v>
                </c:pt>
                <c:pt idx="94">
                  <c:v>7.5252999999999997</c:v>
                </c:pt>
                <c:pt idx="95">
                  <c:v>7.6052499999999998</c:v>
                </c:pt>
                <c:pt idx="96">
                  <c:v>7.6852</c:v>
                </c:pt>
                <c:pt idx="97">
                  <c:v>7.7651500000000002</c:v>
                </c:pt>
                <c:pt idx="98">
                  <c:v>7.8451000000000004</c:v>
                </c:pt>
                <c:pt idx="99">
                  <c:v>7.9250499999999997</c:v>
                </c:pt>
                <c:pt idx="100">
                  <c:v>8.0050000000000008</c:v>
                </c:pt>
                <c:pt idx="101">
                  <c:v>8.0849499999999992</c:v>
                </c:pt>
                <c:pt idx="102">
                  <c:v>8.1648999999999994</c:v>
                </c:pt>
                <c:pt idx="103">
                  <c:v>8.2448499999999996</c:v>
                </c:pt>
                <c:pt idx="104">
                  <c:v>8.3247999999999998</c:v>
                </c:pt>
                <c:pt idx="105">
                  <c:v>8.4047499999999999</c:v>
                </c:pt>
                <c:pt idx="106">
                  <c:v>8.4847000000000001</c:v>
                </c:pt>
                <c:pt idx="107">
                  <c:v>8.5646500000000003</c:v>
                </c:pt>
                <c:pt idx="108">
                  <c:v>8.6446000000000005</c:v>
                </c:pt>
                <c:pt idx="109">
                  <c:v>8.7245500000000007</c:v>
                </c:pt>
                <c:pt idx="110">
                  <c:v>8.8045000000000009</c:v>
                </c:pt>
                <c:pt idx="111">
                  <c:v>8.8844499999999993</c:v>
                </c:pt>
                <c:pt idx="112">
                  <c:v>8.9643999999999995</c:v>
                </c:pt>
                <c:pt idx="113">
                  <c:v>9.0443499999999997</c:v>
                </c:pt>
                <c:pt idx="114">
                  <c:v>9.1242999999999999</c:v>
                </c:pt>
                <c:pt idx="115">
                  <c:v>9.20425</c:v>
                </c:pt>
                <c:pt idx="116">
                  <c:v>9.2842000000000002</c:v>
                </c:pt>
                <c:pt idx="117">
                  <c:v>9.3641500000000004</c:v>
                </c:pt>
                <c:pt idx="118">
                  <c:v>9.4441000000000006</c:v>
                </c:pt>
                <c:pt idx="119">
                  <c:v>9.5240500000000008</c:v>
                </c:pt>
                <c:pt idx="120">
                  <c:v>9.6039999999999992</c:v>
                </c:pt>
                <c:pt idx="121">
                  <c:v>9.6839499999999994</c:v>
                </c:pt>
                <c:pt idx="122">
                  <c:v>9.7638999999999996</c:v>
                </c:pt>
                <c:pt idx="123">
                  <c:v>9.8438499999999998</c:v>
                </c:pt>
                <c:pt idx="124">
                  <c:v>9.9238</c:v>
                </c:pt>
                <c:pt idx="125">
                  <c:v>10.00375</c:v>
                </c:pt>
                <c:pt idx="126">
                  <c:v>10.0837</c:v>
                </c:pt>
                <c:pt idx="127">
                  <c:v>10.163650000000001</c:v>
                </c:pt>
                <c:pt idx="128">
                  <c:v>10.243600000000001</c:v>
                </c:pt>
                <c:pt idx="129">
                  <c:v>10.323549999999999</c:v>
                </c:pt>
                <c:pt idx="130">
                  <c:v>10.403499999999999</c:v>
                </c:pt>
                <c:pt idx="131">
                  <c:v>10.483449999999999</c:v>
                </c:pt>
                <c:pt idx="132">
                  <c:v>10.5634</c:v>
                </c:pt>
                <c:pt idx="133">
                  <c:v>10.64335</c:v>
                </c:pt>
                <c:pt idx="134">
                  <c:v>10.7233</c:v>
                </c:pt>
                <c:pt idx="135">
                  <c:v>10.80325</c:v>
                </c:pt>
                <c:pt idx="136">
                  <c:v>10.8832</c:v>
                </c:pt>
                <c:pt idx="137">
                  <c:v>10.963150000000001</c:v>
                </c:pt>
                <c:pt idx="138">
                  <c:v>11.043100000000001</c:v>
                </c:pt>
                <c:pt idx="139">
                  <c:v>11.123049999999999</c:v>
                </c:pt>
                <c:pt idx="140">
                  <c:v>11.202999999999999</c:v>
                </c:pt>
                <c:pt idx="141">
                  <c:v>11.28295</c:v>
                </c:pt>
                <c:pt idx="142">
                  <c:v>11.3629</c:v>
                </c:pt>
                <c:pt idx="143">
                  <c:v>11.44285</c:v>
                </c:pt>
                <c:pt idx="144">
                  <c:v>11.5228</c:v>
                </c:pt>
                <c:pt idx="145">
                  <c:v>11.60275</c:v>
                </c:pt>
                <c:pt idx="146">
                  <c:v>11.682700000000001</c:v>
                </c:pt>
                <c:pt idx="147">
                  <c:v>11.762650000000001</c:v>
                </c:pt>
                <c:pt idx="148">
                  <c:v>11.842599999999999</c:v>
                </c:pt>
                <c:pt idx="149">
                  <c:v>11.922549999999999</c:v>
                </c:pt>
                <c:pt idx="150">
                  <c:v>12.0025</c:v>
                </c:pt>
                <c:pt idx="151">
                  <c:v>12.08245</c:v>
                </c:pt>
                <c:pt idx="152">
                  <c:v>12.1624</c:v>
                </c:pt>
                <c:pt idx="153">
                  <c:v>12.24235</c:v>
                </c:pt>
                <c:pt idx="154">
                  <c:v>12.3223</c:v>
                </c:pt>
                <c:pt idx="155">
                  <c:v>12.40225</c:v>
                </c:pt>
                <c:pt idx="156">
                  <c:v>12.482200000000001</c:v>
                </c:pt>
                <c:pt idx="157">
                  <c:v>12.562150000000001</c:v>
                </c:pt>
                <c:pt idx="158">
                  <c:v>12.642099999999999</c:v>
                </c:pt>
                <c:pt idx="159">
                  <c:v>12.722049999999999</c:v>
                </c:pt>
                <c:pt idx="160">
                  <c:v>12.802</c:v>
                </c:pt>
                <c:pt idx="161">
                  <c:v>12.88195</c:v>
                </c:pt>
                <c:pt idx="162">
                  <c:v>12.9619</c:v>
                </c:pt>
                <c:pt idx="163">
                  <c:v>13.04185</c:v>
                </c:pt>
                <c:pt idx="164">
                  <c:v>13.1218</c:v>
                </c:pt>
                <c:pt idx="165">
                  <c:v>13.201750000000001</c:v>
                </c:pt>
                <c:pt idx="166">
                  <c:v>13.281700000000001</c:v>
                </c:pt>
                <c:pt idx="167">
                  <c:v>13.361649999999999</c:v>
                </c:pt>
                <c:pt idx="168">
                  <c:v>13.441599999999999</c:v>
                </c:pt>
                <c:pt idx="169">
                  <c:v>13.52155</c:v>
                </c:pt>
                <c:pt idx="170">
                  <c:v>13.6015</c:v>
                </c:pt>
                <c:pt idx="171">
                  <c:v>13.68145</c:v>
                </c:pt>
                <c:pt idx="172">
                  <c:v>13.7614</c:v>
                </c:pt>
                <c:pt idx="173">
                  <c:v>13.84135</c:v>
                </c:pt>
                <c:pt idx="174">
                  <c:v>13.9213</c:v>
                </c:pt>
                <c:pt idx="175">
                  <c:v>14.001250000000001</c:v>
                </c:pt>
                <c:pt idx="176">
                  <c:v>14.081200000000001</c:v>
                </c:pt>
                <c:pt idx="177">
                  <c:v>14.161149999999999</c:v>
                </c:pt>
                <c:pt idx="178">
                  <c:v>14.241099999999999</c:v>
                </c:pt>
                <c:pt idx="179">
                  <c:v>14.32105</c:v>
                </c:pt>
                <c:pt idx="180">
                  <c:v>14.401</c:v>
                </c:pt>
                <c:pt idx="181">
                  <c:v>14.48095</c:v>
                </c:pt>
                <c:pt idx="182">
                  <c:v>14.5609</c:v>
                </c:pt>
                <c:pt idx="183">
                  <c:v>14.64085</c:v>
                </c:pt>
                <c:pt idx="184">
                  <c:v>14.720800000000001</c:v>
                </c:pt>
                <c:pt idx="185">
                  <c:v>14.800750000000001</c:v>
                </c:pt>
                <c:pt idx="186">
                  <c:v>14.880699999999999</c:v>
                </c:pt>
                <c:pt idx="187">
                  <c:v>14.960649999999999</c:v>
                </c:pt>
                <c:pt idx="188">
                  <c:v>15.0406</c:v>
                </c:pt>
                <c:pt idx="189">
                  <c:v>15.12055</c:v>
                </c:pt>
                <c:pt idx="190">
                  <c:v>15.2005</c:v>
                </c:pt>
                <c:pt idx="191">
                  <c:v>15.28045</c:v>
                </c:pt>
                <c:pt idx="192">
                  <c:v>15.3604</c:v>
                </c:pt>
                <c:pt idx="193">
                  <c:v>15.44035</c:v>
                </c:pt>
                <c:pt idx="194">
                  <c:v>15.520300000000001</c:v>
                </c:pt>
                <c:pt idx="195">
                  <c:v>15.600250000000001</c:v>
                </c:pt>
                <c:pt idx="196">
                  <c:v>15.680199999999999</c:v>
                </c:pt>
                <c:pt idx="197">
                  <c:v>15.760149999999999</c:v>
                </c:pt>
                <c:pt idx="198">
                  <c:v>15.8401</c:v>
                </c:pt>
                <c:pt idx="199">
                  <c:v>15.92005</c:v>
                </c:pt>
                <c:pt idx="200">
                  <c:v>16</c:v>
                </c:pt>
              </c:numCache>
            </c:numRef>
          </c:xVal>
          <c:yVal>
            <c:numRef>
              <c:f>Isolations!$N$5:$N$205</c:f>
              <c:numCache>
                <c:formatCode>General</c:formatCode>
                <c:ptCount val="201"/>
                <c:pt idx="0">
                  <c:v>-0.67841344999999997</c:v>
                </c:pt>
                <c:pt idx="1">
                  <c:v>-1.2092499999999999</c:v>
                </c:pt>
                <c:pt idx="2">
                  <c:v>-1.3419831</c:v>
                </c:pt>
                <c:pt idx="3">
                  <c:v>-1.4074751999999999</c:v>
                </c:pt>
                <c:pt idx="4">
                  <c:v>-1.4818100000000001</c:v>
                </c:pt>
                <c:pt idx="5">
                  <c:v>-1.581656</c:v>
                </c:pt>
                <c:pt idx="6">
                  <c:v>-1.0781437</c:v>
                </c:pt>
                <c:pt idx="7">
                  <c:v>-1.0450714000000001</c:v>
                </c:pt>
                <c:pt idx="8">
                  <c:v>-1.1053989</c:v>
                </c:pt>
                <c:pt idx="9">
                  <c:v>-0.94601816000000005</c:v>
                </c:pt>
                <c:pt idx="10">
                  <c:v>-0.61326480000000005</c:v>
                </c:pt>
                <c:pt idx="11">
                  <c:v>-0.53615296000000001</c:v>
                </c:pt>
                <c:pt idx="12">
                  <c:v>-0.55589299999999997</c:v>
                </c:pt>
                <c:pt idx="13">
                  <c:v>-0.66178703000000005</c:v>
                </c:pt>
                <c:pt idx="14">
                  <c:v>-0.72015828000000004</c:v>
                </c:pt>
                <c:pt idx="15">
                  <c:v>-0.73551290999999996</c:v>
                </c:pt>
                <c:pt idx="16">
                  <c:v>-0.76455247000000004</c:v>
                </c:pt>
                <c:pt idx="17">
                  <c:v>-0.74276012000000002</c:v>
                </c:pt>
                <c:pt idx="18">
                  <c:v>-0.69185036</c:v>
                </c:pt>
                <c:pt idx="19">
                  <c:v>-0.96199292000000003</c:v>
                </c:pt>
                <c:pt idx="20">
                  <c:v>-1.5286514</c:v>
                </c:pt>
                <c:pt idx="21">
                  <c:v>-2.1117214999999998</c:v>
                </c:pt>
                <c:pt idx="22">
                  <c:v>-2.6646907</c:v>
                </c:pt>
                <c:pt idx="23">
                  <c:v>-3.2208977000000001</c:v>
                </c:pt>
                <c:pt idx="24">
                  <c:v>-3.7905633000000001</c:v>
                </c:pt>
                <c:pt idx="25">
                  <c:v>-4.2814025999999998</c:v>
                </c:pt>
                <c:pt idx="26">
                  <c:v>-4.7759900000000002</c:v>
                </c:pt>
                <c:pt idx="27">
                  <c:v>-5.2183504000000003</c:v>
                </c:pt>
                <c:pt idx="28">
                  <c:v>-5.6187782000000004</c:v>
                </c:pt>
                <c:pt idx="29">
                  <c:v>-5.9734464000000003</c:v>
                </c:pt>
                <c:pt idx="30">
                  <c:v>-6.2400884999999997</c:v>
                </c:pt>
                <c:pt idx="31">
                  <c:v>-6.4797381999999999</c:v>
                </c:pt>
                <c:pt idx="32">
                  <c:v>-6.6959391000000004</c:v>
                </c:pt>
                <c:pt idx="33">
                  <c:v>-6.9315939000000002</c:v>
                </c:pt>
                <c:pt idx="34">
                  <c:v>-7.1596146000000003</c:v>
                </c:pt>
                <c:pt idx="35">
                  <c:v>-7.4373155000000004</c:v>
                </c:pt>
                <c:pt idx="36">
                  <c:v>-7.6913400000000003</c:v>
                </c:pt>
                <c:pt idx="37">
                  <c:v>-7.9788537000000002</c:v>
                </c:pt>
                <c:pt idx="38">
                  <c:v>-8.3212509000000008</c:v>
                </c:pt>
                <c:pt idx="39">
                  <c:v>-8.6383209000000001</c:v>
                </c:pt>
                <c:pt idx="40">
                  <c:v>-8.9967451000000001</c:v>
                </c:pt>
                <c:pt idx="41">
                  <c:v>-9.3419790000000003</c:v>
                </c:pt>
                <c:pt idx="42">
                  <c:v>-9.7901477999999997</c:v>
                </c:pt>
                <c:pt idx="43">
                  <c:v>-10.060521</c:v>
                </c:pt>
                <c:pt idx="44">
                  <c:v>-10.467074</c:v>
                </c:pt>
                <c:pt idx="45">
                  <c:v>-10.794889</c:v>
                </c:pt>
                <c:pt idx="46">
                  <c:v>-11.174167000000001</c:v>
                </c:pt>
                <c:pt idx="47">
                  <c:v>-11.486997000000001</c:v>
                </c:pt>
                <c:pt idx="48">
                  <c:v>-11.856055</c:v>
                </c:pt>
                <c:pt idx="49">
                  <c:v>-12.148832000000001</c:v>
                </c:pt>
                <c:pt idx="50">
                  <c:v>-12.473393</c:v>
                </c:pt>
                <c:pt idx="51">
                  <c:v>-12.742519</c:v>
                </c:pt>
                <c:pt idx="52">
                  <c:v>-13.071692000000001</c:v>
                </c:pt>
                <c:pt idx="53">
                  <c:v>-13.511759</c:v>
                </c:pt>
                <c:pt idx="54">
                  <c:v>-13.85688</c:v>
                </c:pt>
                <c:pt idx="55">
                  <c:v>-14.237543000000001</c:v>
                </c:pt>
                <c:pt idx="56">
                  <c:v>-14.706367999999999</c:v>
                </c:pt>
                <c:pt idx="57">
                  <c:v>-15.17296</c:v>
                </c:pt>
                <c:pt idx="58">
                  <c:v>-15.653297999999999</c:v>
                </c:pt>
                <c:pt idx="59">
                  <c:v>-16.351343</c:v>
                </c:pt>
                <c:pt idx="60">
                  <c:v>-17.248170999999999</c:v>
                </c:pt>
                <c:pt idx="61">
                  <c:v>-18.350275</c:v>
                </c:pt>
                <c:pt idx="62">
                  <c:v>-19.409416</c:v>
                </c:pt>
                <c:pt idx="63">
                  <c:v>-20.187671999999999</c:v>
                </c:pt>
                <c:pt idx="64">
                  <c:v>-20.384226000000002</c:v>
                </c:pt>
                <c:pt idx="65">
                  <c:v>-20.089655</c:v>
                </c:pt>
                <c:pt idx="66">
                  <c:v>-19.262058</c:v>
                </c:pt>
                <c:pt idx="67">
                  <c:v>-18.152987</c:v>
                </c:pt>
                <c:pt idx="68">
                  <c:v>-17.068805999999999</c:v>
                </c:pt>
                <c:pt idx="69">
                  <c:v>-16.250612</c:v>
                </c:pt>
                <c:pt idx="70">
                  <c:v>-15.492438</c:v>
                </c:pt>
                <c:pt idx="71">
                  <c:v>-14.842644999999999</c:v>
                </c:pt>
                <c:pt idx="72">
                  <c:v>-14.251594000000001</c:v>
                </c:pt>
                <c:pt idx="73">
                  <c:v>-13.685534000000001</c:v>
                </c:pt>
                <c:pt idx="74">
                  <c:v>-13.091251</c:v>
                </c:pt>
                <c:pt idx="75">
                  <c:v>-12.530735999999999</c:v>
                </c:pt>
                <c:pt idx="76">
                  <c:v>-12.002995</c:v>
                </c:pt>
                <c:pt idx="77">
                  <c:v>-11.537755000000001</c:v>
                </c:pt>
                <c:pt idx="78">
                  <c:v>-11.151217000000001</c:v>
                </c:pt>
                <c:pt idx="79">
                  <c:v>-10.855684</c:v>
                </c:pt>
                <c:pt idx="80">
                  <c:v>-10.618898</c:v>
                </c:pt>
                <c:pt idx="81">
                  <c:v>-10.413221</c:v>
                </c:pt>
                <c:pt idx="82">
                  <c:v>-10.214467000000001</c:v>
                </c:pt>
                <c:pt idx="83">
                  <c:v>-10.024013999999999</c:v>
                </c:pt>
                <c:pt idx="84">
                  <c:v>-9.8501186000000001</c:v>
                </c:pt>
                <c:pt idx="85">
                  <c:v>-9.6688623000000007</c:v>
                </c:pt>
                <c:pt idx="86">
                  <c:v>-9.5267525000000006</c:v>
                </c:pt>
                <c:pt idx="87">
                  <c:v>-9.4012671000000001</c:v>
                </c:pt>
                <c:pt idx="88">
                  <c:v>-9.2392415999999997</c:v>
                </c:pt>
                <c:pt idx="89">
                  <c:v>-9.1216421000000008</c:v>
                </c:pt>
                <c:pt idx="90">
                  <c:v>-9.0763549999999995</c:v>
                </c:pt>
                <c:pt idx="91">
                  <c:v>-8.9439191999999998</c:v>
                </c:pt>
                <c:pt idx="92">
                  <c:v>-8.8509121000000004</c:v>
                </c:pt>
                <c:pt idx="93">
                  <c:v>-8.788043</c:v>
                </c:pt>
                <c:pt idx="94">
                  <c:v>-8.7248506999999993</c:v>
                </c:pt>
                <c:pt idx="95">
                  <c:v>-8.6685181</c:v>
                </c:pt>
                <c:pt idx="96">
                  <c:v>-8.5583363000000006</c:v>
                </c:pt>
                <c:pt idx="97">
                  <c:v>-8.5169324999999994</c:v>
                </c:pt>
                <c:pt idx="98">
                  <c:v>-8.4377565000000008</c:v>
                </c:pt>
                <c:pt idx="99">
                  <c:v>-8.3039503000000003</c:v>
                </c:pt>
                <c:pt idx="100">
                  <c:v>-8.2552471000000001</c:v>
                </c:pt>
                <c:pt idx="101">
                  <c:v>-8.2549591000000007</c:v>
                </c:pt>
                <c:pt idx="102">
                  <c:v>-8.2203064000000001</c:v>
                </c:pt>
                <c:pt idx="103">
                  <c:v>-8.1662587999999996</c:v>
                </c:pt>
                <c:pt idx="104">
                  <c:v>-8.1583947999999999</c:v>
                </c:pt>
                <c:pt idx="105">
                  <c:v>-8.0183286999999996</c:v>
                </c:pt>
                <c:pt idx="106">
                  <c:v>-8.0223426999999994</c:v>
                </c:pt>
                <c:pt idx="107">
                  <c:v>-7.8322124000000004</c:v>
                </c:pt>
                <c:pt idx="108">
                  <c:v>-7.7200289</c:v>
                </c:pt>
                <c:pt idx="109">
                  <c:v>-7.6588463999999998</c:v>
                </c:pt>
                <c:pt idx="110">
                  <c:v>-7.6911630999999998</c:v>
                </c:pt>
                <c:pt idx="111">
                  <c:v>-7.8154130000000004</c:v>
                </c:pt>
                <c:pt idx="112">
                  <c:v>-8.0691004</c:v>
                </c:pt>
                <c:pt idx="113">
                  <c:v>-8.1775617999999994</c:v>
                </c:pt>
                <c:pt idx="114">
                  <c:v>-8.2132796999999993</c:v>
                </c:pt>
                <c:pt idx="115">
                  <c:v>-8.1790590000000005</c:v>
                </c:pt>
                <c:pt idx="116">
                  <c:v>-8.0843972999999991</c:v>
                </c:pt>
                <c:pt idx="117">
                  <c:v>-8.0319815000000006</c:v>
                </c:pt>
                <c:pt idx="118">
                  <c:v>-8.1560611999999999</c:v>
                </c:pt>
                <c:pt idx="119">
                  <c:v>-8.2228726999999999</c:v>
                </c:pt>
                <c:pt idx="120">
                  <c:v>-8.3319835999999992</c:v>
                </c:pt>
                <c:pt idx="121">
                  <c:v>-8.4591016999999997</c:v>
                </c:pt>
                <c:pt idx="122">
                  <c:v>-8.7555828000000009</c:v>
                </c:pt>
                <c:pt idx="123">
                  <c:v>-8.9858627000000002</c:v>
                </c:pt>
                <c:pt idx="124">
                  <c:v>-9.0454159000000001</c:v>
                </c:pt>
                <c:pt idx="125">
                  <c:v>-8.9324712999999996</c:v>
                </c:pt>
                <c:pt idx="126">
                  <c:v>-8.7806376999999998</c:v>
                </c:pt>
                <c:pt idx="127">
                  <c:v>-8.6505709</c:v>
                </c:pt>
                <c:pt idx="128">
                  <c:v>-8.5816716999999993</c:v>
                </c:pt>
                <c:pt idx="129">
                  <c:v>-8.6771230999999993</c:v>
                </c:pt>
                <c:pt idx="130">
                  <c:v>-8.8546066000000003</c:v>
                </c:pt>
                <c:pt idx="131">
                  <c:v>-9.0170937000000002</c:v>
                </c:pt>
                <c:pt idx="132">
                  <c:v>-9.0310278000000004</c:v>
                </c:pt>
                <c:pt idx="133">
                  <c:v>-9.1958847000000006</c:v>
                </c:pt>
                <c:pt idx="134">
                  <c:v>-9.5391445000000008</c:v>
                </c:pt>
                <c:pt idx="135">
                  <c:v>-9.9312819999999995</c:v>
                </c:pt>
                <c:pt idx="136">
                  <c:v>-10.371256000000001</c:v>
                </c:pt>
                <c:pt idx="137">
                  <c:v>-10.959768</c:v>
                </c:pt>
                <c:pt idx="138">
                  <c:v>-11.47622</c:v>
                </c:pt>
                <c:pt idx="139">
                  <c:v>-12.113023999999999</c:v>
                </c:pt>
                <c:pt idx="140">
                  <c:v>-12.906338</c:v>
                </c:pt>
                <c:pt idx="141">
                  <c:v>-13.805980999999999</c:v>
                </c:pt>
                <c:pt idx="142">
                  <c:v>-14.892993000000001</c:v>
                </c:pt>
                <c:pt idx="143">
                  <c:v>-16.064274000000001</c:v>
                </c:pt>
                <c:pt idx="144">
                  <c:v>-17.846520999999999</c:v>
                </c:pt>
                <c:pt idx="145">
                  <c:v>-20.293002999999999</c:v>
                </c:pt>
                <c:pt idx="146">
                  <c:v>-22.287590000000002</c:v>
                </c:pt>
                <c:pt idx="147">
                  <c:v>-23.094871999999999</c:v>
                </c:pt>
                <c:pt idx="148">
                  <c:v>-23.126085</c:v>
                </c:pt>
                <c:pt idx="149">
                  <c:v>-21.788195000000002</c:v>
                </c:pt>
                <c:pt idx="150">
                  <c:v>-19.297630000000002</c:v>
                </c:pt>
                <c:pt idx="151">
                  <c:v>-16.676991000000001</c:v>
                </c:pt>
                <c:pt idx="152">
                  <c:v>-14.594267</c:v>
                </c:pt>
                <c:pt idx="153">
                  <c:v>-12.903718</c:v>
                </c:pt>
                <c:pt idx="154">
                  <c:v>-11.550179999999999</c:v>
                </c:pt>
                <c:pt idx="155">
                  <c:v>-10.37851</c:v>
                </c:pt>
                <c:pt idx="156">
                  <c:v>-9.4347428999999998</c:v>
                </c:pt>
                <c:pt idx="157">
                  <c:v>-8.6293974000000002</c:v>
                </c:pt>
                <c:pt idx="158">
                  <c:v>-7.9473219000000004</c:v>
                </c:pt>
                <c:pt idx="159">
                  <c:v>-7.3671230999999997</c:v>
                </c:pt>
                <c:pt idx="160">
                  <c:v>-6.8560132999999999</c:v>
                </c:pt>
                <c:pt idx="161">
                  <c:v>-6.4348425999999996</c:v>
                </c:pt>
                <c:pt idx="162">
                  <c:v>-6.0661135000000002</c:v>
                </c:pt>
                <c:pt idx="163">
                  <c:v>-5.7417344999999997</c:v>
                </c:pt>
                <c:pt idx="164">
                  <c:v>-5.4750128</c:v>
                </c:pt>
                <c:pt idx="165">
                  <c:v>-5.2368255000000001</c:v>
                </c:pt>
                <c:pt idx="166">
                  <c:v>-5.0298185000000002</c:v>
                </c:pt>
                <c:pt idx="167">
                  <c:v>-4.8588985999999998</c:v>
                </c:pt>
                <c:pt idx="168">
                  <c:v>-4.7006763999999999</c:v>
                </c:pt>
                <c:pt idx="169">
                  <c:v>-4.5673250999999997</c:v>
                </c:pt>
                <c:pt idx="170">
                  <c:v>-4.4486938</c:v>
                </c:pt>
                <c:pt idx="171">
                  <c:v>-4.3423952999999997</c:v>
                </c:pt>
                <c:pt idx="172">
                  <c:v>-4.2477789000000001</c:v>
                </c:pt>
                <c:pt idx="173">
                  <c:v>-4.1718574000000004</c:v>
                </c:pt>
                <c:pt idx="174">
                  <c:v>-4.1006150000000003</c:v>
                </c:pt>
                <c:pt idx="175">
                  <c:v>-4.0481796000000001</c:v>
                </c:pt>
                <c:pt idx="176">
                  <c:v>-3.9963372000000001</c:v>
                </c:pt>
                <c:pt idx="177">
                  <c:v>-3.9686333999999999</c:v>
                </c:pt>
                <c:pt idx="178">
                  <c:v>-3.9414449</c:v>
                </c:pt>
                <c:pt idx="179">
                  <c:v>-3.9304557</c:v>
                </c:pt>
                <c:pt idx="180">
                  <c:v>-3.9262562000000001</c:v>
                </c:pt>
                <c:pt idx="181">
                  <c:v>-3.9429424000000002</c:v>
                </c:pt>
                <c:pt idx="182">
                  <c:v>-3.9677292999999998</c:v>
                </c:pt>
                <c:pt idx="183">
                  <c:v>-4.0158677000000003</c:v>
                </c:pt>
                <c:pt idx="184">
                  <c:v>-4.0819855</c:v>
                </c:pt>
                <c:pt idx="185">
                  <c:v>-4.1683497000000003</c:v>
                </c:pt>
                <c:pt idx="186">
                  <c:v>-4.2914700999999997</c:v>
                </c:pt>
                <c:pt idx="187">
                  <c:v>-4.4287143000000002</c:v>
                </c:pt>
                <c:pt idx="188">
                  <c:v>-4.6100044000000002</c:v>
                </c:pt>
                <c:pt idx="189">
                  <c:v>-4.8298401999999996</c:v>
                </c:pt>
                <c:pt idx="190">
                  <c:v>-5.0936054999999998</c:v>
                </c:pt>
                <c:pt idx="191">
                  <c:v>-5.4260035000000002</c:v>
                </c:pt>
                <c:pt idx="192">
                  <c:v>-5.8225240999999999</c:v>
                </c:pt>
                <c:pt idx="193">
                  <c:v>-6.2982445</c:v>
                </c:pt>
                <c:pt idx="194">
                  <c:v>-6.8829269000000002</c:v>
                </c:pt>
                <c:pt idx="195">
                  <c:v>-7.5452890000000004</c:v>
                </c:pt>
                <c:pt idx="196">
                  <c:v>-8.2933140000000005</c:v>
                </c:pt>
                <c:pt idx="197">
                  <c:v>-9.0903816000000006</c:v>
                </c:pt>
                <c:pt idx="198">
                  <c:v>-9.8309765000000002</c:v>
                </c:pt>
                <c:pt idx="199">
                  <c:v>-10.402146999999999</c:v>
                </c:pt>
                <c:pt idx="200">
                  <c:v>-10.827362000000001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E5-4CAE-8578-981AAA3FE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31744"/>
        <c:axId val="113233920"/>
      </c:scatterChart>
      <c:valAx>
        <c:axId val="113231744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3233920"/>
        <c:crosses val="autoZero"/>
        <c:crossBetween val="midCat"/>
        <c:majorUnit val="2"/>
      </c:valAx>
      <c:valAx>
        <c:axId val="113233920"/>
        <c:scaling>
          <c:orientation val="minMax"/>
          <c:max val="0"/>
          <c:min val="-2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3231744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2307416666920341"/>
          <c:y val="0.67370188101487305"/>
          <c:w val="0.28181977502427663"/>
          <c:h val="0.1118788276465441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IF Return Loss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4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Response'!$F$3:$F$103</c:f>
              <c:numCache>
                <c:formatCode>General</c:formatCode>
                <c:ptCount val="101"/>
                <c:pt idx="0">
                  <c:v>-15.608181999999999</c:v>
                </c:pt>
                <c:pt idx="1">
                  <c:v>-15.609377</c:v>
                </c:pt>
                <c:pt idx="2">
                  <c:v>-15.845726000000001</c:v>
                </c:pt>
                <c:pt idx="3">
                  <c:v>-15.995065</c:v>
                </c:pt>
                <c:pt idx="4">
                  <c:v>-15.618745000000001</c:v>
                </c:pt>
                <c:pt idx="5">
                  <c:v>-15.354867</c:v>
                </c:pt>
                <c:pt idx="6">
                  <c:v>-15.302393</c:v>
                </c:pt>
                <c:pt idx="7">
                  <c:v>-15.047029</c:v>
                </c:pt>
                <c:pt idx="8">
                  <c:v>-14.796894</c:v>
                </c:pt>
                <c:pt idx="9">
                  <c:v>-14.804532999999999</c:v>
                </c:pt>
                <c:pt idx="10">
                  <c:v>-15.069378</c:v>
                </c:pt>
                <c:pt idx="11">
                  <c:v>-15.290972999999999</c:v>
                </c:pt>
                <c:pt idx="12">
                  <c:v>-15.423572</c:v>
                </c:pt>
                <c:pt idx="13">
                  <c:v>-15.92718</c:v>
                </c:pt>
                <c:pt idx="14">
                  <c:v>-16.440279</c:v>
                </c:pt>
                <c:pt idx="15">
                  <c:v>-16.765809999999998</c:v>
                </c:pt>
                <c:pt idx="16">
                  <c:v>-17.165436</c:v>
                </c:pt>
                <c:pt idx="17">
                  <c:v>-17.842545999999999</c:v>
                </c:pt>
                <c:pt idx="18">
                  <c:v>-18.448162</c:v>
                </c:pt>
                <c:pt idx="19">
                  <c:v>-18.469656000000001</c:v>
                </c:pt>
                <c:pt idx="20">
                  <c:v>-18.478767000000001</c:v>
                </c:pt>
                <c:pt idx="21">
                  <c:v>-18.587029000000001</c:v>
                </c:pt>
                <c:pt idx="22">
                  <c:v>-18.631022999999999</c:v>
                </c:pt>
                <c:pt idx="23">
                  <c:v>-18.162258000000001</c:v>
                </c:pt>
                <c:pt idx="24">
                  <c:v>-17.949639999999999</c:v>
                </c:pt>
                <c:pt idx="25">
                  <c:v>-18.072306000000001</c:v>
                </c:pt>
                <c:pt idx="26">
                  <c:v>-18.187432999999999</c:v>
                </c:pt>
                <c:pt idx="27">
                  <c:v>-17.814878</c:v>
                </c:pt>
                <c:pt idx="28">
                  <c:v>-17.547454999999999</c:v>
                </c:pt>
                <c:pt idx="29">
                  <c:v>-17.663017</c:v>
                </c:pt>
                <c:pt idx="30">
                  <c:v>-17.528931</c:v>
                </c:pt>
                <c:pt idx="31">
                  <c:v>-17.039192</c:v>
                </c:pt>
                <c:pt idx="32">
                  <c:v>-16.775558</c:v>
                </c:pt>
                <c:pt idx="33">
                  <c:v>-16.751276000000001</c:v>
                </c:pt>
                <c:pt idx="34">
                  <c:v>-16.513525000000001</c:v>
                </c:pt>
                <c:pt idx="35">
                  <c:v>-15.979816</c:v>
                </c:pt>
                <c:pt idx="36">
                  <c:v>-15.460587</c:v>
                </c:pt>
                <c:pt idx="37">
                  <c:v>-15.083842000000001</c:v>
                </c:pt>
                <c:pt idx="38">
                  <c:v>-14.544841</c:v>
                </c:pt>
                <c:pt idx="39">
                  <c:v>-13.807926</c:v>
                </c:pt>
                <c:pt idx="40">
                  <c:v>-13.148372</c:v>
                </c:pt>
                <c:pt idx="41">
                  <c:v>-12.610334999999999</c:v>
                </c:pt>
                <c:pt idx="42">
                  <c:v>-11.982161</c:v>
                </c:pt>
                <c:pt idx="43">
                  <c:v>-11.28234</c:v>
                </c:pt>
                <c:pt idx="44">
                  <c:v>-10.668568</c:v>
                </c:pt>
                <c:pt idx="45">
                  <c:v>-10.152884999999999</c:v>
                </c:pt>
                <c:pt idx="46">
                  <c:v>-9.6411666999999994</c:v>
                </c:pt>
                <c:pt idx="47">
                  <c:v>-9.0783442999999995</c:v>
                </c:pt>
                <c:pt idx="48">
                  <c:v>-8.5991763999999993</c:v>
                </c:pt>
                <c:pt idx="49">
                  <c:v>-8.2129706999999996</c:v>
                </c:pt>
                <c:pt idx="50">
                  <c:v>-7.8243679999999998</c:v>
                </c:pt>
                <c:pt idx="51">
                  <c:v>-7.4317197999999998</c:v>
                </c:pt>
                <c:pt idx="52">
                  <c:v>-7.0467038000000004</c:v>
                </c:pt>
                <c:pt idx="53">
                  <c:v>-6.6916871000000002</c:v>
                </c:pt>
                <c:pt idx="54">
                  <c:v>-6.3183898999999997</c:v>
                </c:pt>
                <c:pt idx="55">
                  <c:v>-5.9349812999999996</c:v>
                </c:pt>
                <c:pt idx="56">
                  <c:v>-5.559361</c:v>
                </c:pt>
                <c:pt idx="57">
                  <c:v>-5.2301964999999999</c:v>
                </c:pt>
                <c:pt idx="58">
                  <c:v>-4.9154530000000003</c:v>
                </c:pt>
                <c:pt idx="59">
                  <c:v>-4.6236423999999996</c:v>
                </c:pt>
                <c:pt idx="60">
                  <c:v>-4.3644470999999996</c:v>
                </c:pt>
                <c:pt idx="61">
                  <c:v>-4.1376982</c:v>
                </c:pt>
                <c:pt idx="62">
                  <c:v>-3.9194344999999999</c:v>
                </c:pt>
                <c:pt idx="63">
                  <c:v>-3.72418</c:v>
                </c:pt>
                <c:pt idx="64">
                  <c:v>-3.5367478999999999</c:v>
                </c:pt>
                <c:pt idx="65">
                  <c:v>-3.3644574</c:v>
                </c:pt>
                <c:pt idx="66">
                  <c:v>-3.2033203000000001</c:v>
                </c:pt>
                <c:pt idx="67">
                  <c:v>-3.0516890999999999</c:v>
                </c:pt>
                <c:pt idx="68">
                  <c:v>-2.9155053999999998</c:v>
                </c:pt>
                <c:pt idx="69">
                  <c:v>-2.7931208999999999</c:v>
                </c:pt>
                <c:pt idx="70">
                  <c:v>-2.6818637999999999</c:v>
                </c:pt>
                <c:pt idx="71">
                  <c:v>-2.5827396</c:v>
                </c:pt>
                <c:pt idx="72">
                  <c:v>-2.5021455000000001</c:v>
                </c:pt>
                <c:pt idx="73">
                  <c:v>-2.4290984</c:v>
                </c:pt>
                <c:pt idx="74">
                  <c:v>-2.3624963999999999</c:v>
                </c:pt>
                <c:pt idx="75">
                  <c:v>-2.3050177000000001</c:v>
                </c:pt>
                <c:pt idx="76">
                  <c:v>-2.2525208000000001</c:v>
                </c:pt>
                <c:pt idx="77">
                  <c:v>-2.2096700999999999</c:v>
                </c:pt>
                <c:pt idx="78">
                  <c:v>-2.1659722000000001</c:v>
                </c:pt>
                <c:pt idx="79">
                  <c:v>-2.1313989000000002</c:v>
                </c:pt>
                <c:pt idx="80">
                  <c:v>-2.0993693000000002</c:v>
                </c:pt>
                <c:pt idx="81">
                  <c:v>-2.0672001999999998</c:v>
                </c:pt>
                <c:pt idx="82">
                  <c:v>-2.0388302999999999</c:v>
                </c:pt>
                <c:pt idx="83">
                  <c:v>-2.0171158</c:v>
                </c:pt>
                <c:pt idx="84">
                  <c:v>-1.9934078</c:v>
                </c:pt>
                <c:pt idx="85">
                  <c:v>-1.9738225</c:v>
                </c:pt>
                <c:pt idx="86">
                  <c:v>-1.9573879999999999</c:v>
                </c:pt>
                <c:pt idx="87">
                  <c:v>-1.9380549</c:v>
                </c:pt>
                <c:pt idx="88">
                  <c:v>-1.9253199999999999</c:v>
                </c:pt>
                <c:pt idx="89">
                  <c:v>-1.9152601</c:v>
                </c:pt>
                <c:pt idx="90">
                  <c:v>-1.903891</c:v>
                </c:pt>
                <c:pt idx="91">
                  <c:v>-1.9042840999999999</c:v>
                </c:pt>
                <c:pt idx="92">
                  <c:v>-1.903405</c:v>
                </c:pt>
                <c:pt idx="93">
                  <c:v>-1.9031311</c:v>
                </c:pt>
                <c:pt idx="94">
                  <c:v>-1.9053947</c:v>
                </c:pt>
                <c:pt idx="95">
                  <c:v>-1.9114435999999999</c:v>
                </c:pt>
                <c:pt idx="96">
                  <c:v>-1.9188395</c:v>
                </c:pt>
                <c:pt idx="97">
                  <c:v>-1.9327844000000001</c:v>
                </c:pt>
                <c:pt idx="98">
                  <c:v>-1.9468002</c:v>
                </c:pt>
                <c:pt idx="99">
                  <c:v>-1.9601580000000001</c:v>
                </c:pt>
                <c:pt idx="100">
                  <c:v>-1.9723082999999999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51-4831-9320-1ED6D22C315C}"/>
            </c:ext>
          </c:extLst>
        </c:ser>
        <c:ser>
          <c:idx val="0"/>
          <c:order val="1"/>
          <c:tx>
            <c:v>4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Response'!$P$3:$P$103</c:f>
              <c:numCache>
                <c:formatCode>General</c:formatCode>
                <c:ptCount val="101"/>
                <c:pt idx="0">
                  <c:v>-11.203536</c:v>
                </c:pt>
                <c:pt idx="1">
                  <c:v>-11.307508</c:v>
                </c:pt>
                <c:pt idx="2">
                  <c:v>-11.432159</c:v>
                </c:pt>
                <c:pt idx="3">
                  <c:v>-11.611071000000001</c:v>
                </c:pt>
                <c:pt idx="4">
                  <c:v>-11.891078</c:v>
                </c:pt>
                <c:pt idx="5">
                  <c:v>-12.262340999999999</c:v>
                </c:pt>
                <c:pt idx="6">
                  <c:v>-12.599780000000001</c:v>
                </c:pt>
                <c:pt idx="7">
                  <c:v>-13.063872999999999</c:v>
                </c:pt>
                <c:pt idx="8">
                  <c:v>-13.530844</c:v>
                </c:pt>
                <c:pt idx="9">
                  <c:v>-13.785437</c:v>
                </c:pt>
                <c:pt idx="10">
                  <c:v>-13.836480999999999</c:v>
                </c:pt>
                <c:pt idx="11">
                  <c:v>-13.851563000000001</c:v>
                </c:pt>
                <c:pt idx="12">
                  <c:v>-13.69553</c:v>
                </c:pt>
                <c:pt idx="13">
                  <c:v>-13.309877999999999</c:v>
                </c:pt>
                <c:pt idx="14">
                  <c:v>-13.119534</c:v>
                </c:pt>
                <c:pt idx="15">
                  <c:v>-13.209065000000001</c:v>
                </c:pt>
                <c:pt idx="16">
                  <c:v>-13.595974999999999</c:v>
                </c:pt>
                <c:pt idx="17">
                  <c:v>-14.034534000000001</c:v>
                </c:pt>
                <c:pt idx="18">
                  <c:v>-14.858848</c:v>
                </c:pt>
                <c:pt idx="19">
                  <c:v>-16.007321999999998</c:v>
                </c:pt>
                <c:pt idx="20">
                  <c:v>-16.884056000000001</c:v>
                </c:pt>
                <c:pt idx="21">
                  <c:v>-17.404651999999999</c:v>
                </c:pt>
                <c:pt idx="22">
                  <c:v>-18.177907999999999</c:v>
                </c:pt>
                <c:pt idx="23">
                  <c:v>-18.969152000000001</c:v>
                </c:pt>
                <c:pt idx="24">
                  <c:v>-19.067902</c:v>
                </c:pt>
                <c:pt idx="25">
                  <c:v>-19.022043</c:v>
                </c:pt>
                <c:pt idx="26">
                  <c:v>-19.388586</c:v>
                </c:pt>
                <c:pt idx="27">
                  <c:v>-19.517212000000001</c:v>
                </c:pt>
                <c:pt idx="28">
                  <c:v>-19.127324999999999</c:v>
                </c:pt>
                <c:pt idx="29">
                  <c:v>-19.037544</c:v>
                </c:pt>
                <c:pt idx="30">
                  <c:v>-19.409082000000001</c:v>
                </c:pt>
                <c:pt idx="31">
                  <c:v>-19.371323</c:v>
                </c:pt>
                <c:pt idx="32">
                  <c:v>-19.036369000000001</c:v>
                </c:pt>
                <c:pt idx="33">
                  <c:v>-18.97024</c:v>
                </c:pt>
                <c:pt idx="34">
                  <c:v>-18.876825</c:v>
                </c:pt>
                <c:pt idx="35">
                  <c:v>-18.327354</c:v>
                </c:pt>
                <c:pt idx="36">
                  <c:v>-17.594971000000001</c:v>
                </c:pt>
                <c:pt idx="37">
                  <c:v>-17.071816999999999</c:v>
                </c:pt>
                <c:pt idx="38">
                  <c:v>-16.453648000000001</c:v>
                </c:pt>
                <c:pt idx="39">
                  <c:v>-15.6228</c:v>
                </c:pt>
                <c:pt idx="40">
                  <c:v>-14.745635</c:v>
                </c:pt>
                <c:pt idx="41">
                  <c:v>-13.989801999999999</c:v>
                </c:pt>
                <c:pt idx="42">
                  <c:v>-13.195515</c:v>
                </c:pt>
                <c:pt idx="43">
                  <c:v>-12.331758000000001</c:v>
                </c:pt>
                <c:pt idx="44">
                  <c:v>-11.523364000000001</c:v>
                </c:pt>
                <c:pt idx="45">
                  <c:v>-10.875617</c:v>
                </c:pt>
                <c:pt idx="46">
                  <c:v>-10.303846999999999</c:v>
                </c:pt>
                <c:pt idx="47">
                  <c:v>-9.698658</c:v>
                </c:pt>
                <c:pt idx="48">
                  <c:v>-9.1899958000000002</c:v>
                </c:pt>
                <c:pt idx="49">
                  <c:v>-8.7785119999999992</c:v>
                </c:pt>
                <c:pt idx="50">
                  <c:v>-8.3763503999999998</c:v>
                </c:pt>
                <c:pt idx="51">
                  <c:v>-7.9578924000000004</c:v>
                </c:pt>
                <c:pt idx="52">
                  <c:v>-7.5609760000000001</c:v>
                </c:pt>
                <c:pt idx="53">
                  <c:v>-7.1701961000000001</c:v>
                </c:pt>
                <c:pt idx="54">
                  <c:v>-6.7679577000000002</c:v>
                </c:pt>
                <c:pt idx="55">
                  <c:v>-6.3388453</c:v>
                </c:pt>
                <c:pt idx="56">
                  <c:v>-5.9224252999999996</c:v>
                </c:pt>
                <c:pt idx="57">
                  <c:v>-5.5509329000000003</c:v>
                </c:pt>
                <c:pt idx="58">
                  <c:v>-5.2112869999999996</c:v>
                </c:pt>
                <c:pt idx="59">
                  <c:v>-4.9010452999999998</c:v>
                </c:pt>
                <c:pt idx="60">
                  <c:v>-4.6387600999999998</c:v>
                </c:pt>
                <c:pt idx="61">
                  <c:v>-4.4060087000000001</c:v>
                </c:pt>
                <c:pt idx="62">
                  <c:v>-4.1886187000000001</c:v>
                </c:pt>
                <c:pt idx="63">
                  <c:v>-3.9880643</c:v>
                </c:pt>
                <c:pt idx="64">
                  <c:v>-3.7980646999999998</c:v>
                </c:pt>
                <c:pt idx="65">
                  <c:v>-3.6209872000000001</c:v>
                </c:pt>
                <c:pt idx="66">
                  <c:v>-3.4583849999999998</c:v>
                </c:pt>
                <c:pt idx="67">
                  <c:v>-3.3016871999999999</c:v>
                </c:pt>
                <c:pt idx="68">
                  <c:v>-3.1529555</c:v>
                </c:pt>
                <c:pt idx="69">
                  <c:v>-3.0185814</c:v>
                </c:pt>
                <c:pt idx="70">
                  <c:v>-2.8917217000000002</c:v>
                </c:pt>
                <c:pt idx="71">
                  <c:v>-2.7764628</c:v>
                </c:pt>
                <c:pt idx="72">
                  <c:v>-2.6752622000000001</c:v>
                </c:pt>
                <c:pt idx="73">
                  <c:v>-2.5802741</c:v>
                </c:pt>
                <c:pt idx="74">
                  <c:v>-2.4907178999999999</c:v>
                </c:pt>
                <c:pt idx="75">
                  <c:v>-2.4118108999999999</c:v>
                </c:pt>
                <c:pt idx="76">
                  <c:v>-2.3389931000000002</c:v>
                </c:pt>
                <c:pt idx="77">
                  <c:v>-2.2698534000000001</c:v>
                </c:pt>
                <c:pt idx="78">
                  <c:v>-2.2101662000000002</c:v>
                </c:pt>
                <c:pt idx="79">
                  <c:v>-2.15503</c:v>
                </c:pt>
                <c:pt idx="80">
                  <c:v>-2.1063646999999999</c:v>
                </c:pt>
                <c:pt idx="81">
                  <c:v>-2.0601628000000001</c:v>
                </c:pt>
                <c:pt idx="82">
                  <c:v>-2.0215787999999999</c:v>
                </c:pt>
                <c:pt idx="83">
                  <c:v>-1.9862994</c:v>
                </c:pt>
                <c:pt idx="84">
                  <c:v>-1.9553699</c:v>
                </c:pt>
                <c:pt idx="85">
                  <c:v>-1.9259607000000001</c:v>
                </c:pt>
                <c:pt idx="86">
                  <c:v>-1.9056508999999999</c:v>
                </c:pt>
                <c:pt idx="87">
                  <c:v>-1.8845898999999999</c:v>
                </c:pt>
                <c:pt idx="88">
                  <c:v>-1.8683776999999999</c:v>
                </c:pt>
                <c:pt idx="89">
                  <c:v>-1.8584257</c:v>
                </c:pt>
                <c:pt idx="90">
                  <c:v>-1.853</c:v>
                </c:pt>
                <c:pt idx="91">
                  <c:v>-1.8498266000000001</c:v>
                </c:pt>
                <c:pt idx="92">
                  <c:v>-1.8547764</c:v>
                </c:pt>
                <c:pt idx="93">
                  <c:v>-1.8595728</c:v>
                </c:pt>
                <c:pt idx="94">
                  <c:v>-1.8701099000000001</c:v>
                </c:pt>
                <c:pt idx="95">
                  <c:v>-1.8828479</c:v>
                </c:pt>
                <c:pt idx="96">
                  <c:v>-1.9007362999999999</c:v>
                </c:pt>
                <c:pt idx="97">
                  <c:v>-1.9197785999999999</c:v>
                </c:pt>
                <c:pt idx="98">
                  <c:v>-1.9457077</c:v>
                </c:pt>
                <c:pt idx="99">
                  <c:v>-1.9657560999999999</c:v>
                </c:pt>
                <c:pt idx="100">
                  <c:v>-1.9834799999999999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51-4831-9320-1ED6D22C3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18432"/>
        <c:axId val="114420352"/>
      </c:scatterChart>
      <c:valAx>
        <c:axId val="114418432"/>
        <c:scaling>
          <c:orientation val="minMax"/>
          <c:max val="4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420352"/>
        <c:crosses val="autoZero"/>
        <c:crossBetween val="midCat"/>
        <c:majorUnit val="0.5"/>
      </c:valAx>
      <c:valAx>
        <c:axId val="114420352"/>
        <c:scaling>
          <c:orientation val="minMax"/>
          <c:max val="0"/>
          <c:min val="-4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418432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3368234130208804"/>
          <c:y val="0.69686548535507686"/>
          <c:w val="0.51344987777994733"/>
          <c:h val="0.1024879003931502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Output IP3 (dBm)</a:t>
            </a:r>
          </a:p>
        </c:rich>
      </c:tx>
      <c:layout>
        <c:manualLayout>
          <c:xMode val="edge"/>
          <c:yMode val="edge"/>
          <c:x val="0.41200008103394087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'IP3'!$K$5:$K$103</c:f>
              <c:numCache>
                <c:formatCode>General</c:formatCode>
                <c:ptCount val="99"/>
                <c:pt idx="0">
                  <c:v>-93.613426000000004</c:v>
                </c:pt>
                <c:pt idx="1">
                  <c:v>-87.111114999999998</c:v>
                </c:pt>
                <c:pt idx="2">
                  <c:v>-78.570830999999998</c:v>
                </c:pt>
                <c:pt idx="3">
                  <c:v>-69.593140000000005</c:v>
                </c:pt>
                <c:pt idx="4">
                  <c:v>-54.240645999999998</c:v>
                </c:pt>
                <c:pt idx="5">
                  <c:v>-35.080432999999999</c:v>
                </c:pt>
                <c:pt idx="6">
                  <c:v>-18.194286000000002</c:v>
                </c:pt>
                <c:pt idx="7">
                  <c:v>-5.9185790999999996</c:v>
                </c:pt>
                <c:pt idx="8">
                  <c:v>1.1376191</c:v>
                </c:pt>
                <c:pt idx="9">
                  <c:v>5.5120605999999999</c:v>
                </c:pt>
                <c:pt idx="10">
                  <c:v>7.4020080999999998</c:v>
                </c:pt>
                <c:pt idx="11">
                  <c:v>8.8500327999999993</c:v>
                </c:pt>
                <c:pt idx="12">
                  <c:v>9.5245171000000006</c:v>
                </c:pt>
                <c:pt idx="13">
                  <c:v>9.8823451999999996</c:v>
                </c:pt>
                <c:pt idx="14">
                  <c:v>10.322233000000001</c:v>
                </c:pt>
                <c:pt idx="15">
                  <c:v>11.854556000000001</c:v>
                </c:pt>
                <c:pt idx="16">
                  <c:v>12.928962</c:v>
                </c:pt>
                <c:pt idx="17">
                  <c:v>14.918509</c:v>
                </c:pt>
                <c:pt idx="18">
                  <c:v>16.533557999999999</c:v>
                </c:pt>
                <c:pt idx="19">
                  <c:v>17.629473000000001</c:v>
                </c:pt>
                <c:pt idx="20">
                  <c:v>19.897167</c:v>
                </c:pt>
                <c:pt idx="21">
                  <c:v>22.063981999999999</c:v>
                </c:pt>
                <c:pt idx="22">
                  <c:v>24.618706</c:v>
                </c:pt>
                <c:pt idx="23">
                  <c:v>22.957453000000001</c:v>
                </c:pt>
                <c:pt idx="24">
                  <c:v>21.858937999999998</c:v>
                </c:pt>
                <c:pt idx="25">
                  <c:v>19.814093</c:v>
                </c:pt>
                <c:pt idx="26">
                  <c:v>19.174828999999999</c:v>
                </c:pt>
                <c:pt idx="27">
                  <c:v>18.729928999999998</c:v>
                </c:pt>
                <c:pt idx="28">
                  <c:v>19.072775</c:v>
                </c:pt>
                <c:pt idx="29">
                  <c:v>19.193145999999999</c:v>
                </c:pt>
                <c:pt idx="30">
                  <c:v>19.008904000000001</c:v>
                </c:pt>
                <c:pt idx="31">
                  <c:v>20.327076000000002</c:v>
                </c:pt>
                <c:pt idx="32">
                  <c:v>23.054186000000001</c:v>
                </c:pt>
                <c:pt idx="33">
                  <c:v>24.791080000000001</c:v>
                </c:pt>
                <c:pt idx="34">
                  <c:v>25.481413</c:v>
                </c:pt>
                <c:pt idx="35">
                  <c:v>23.631385999999999</c:v>
                </c:pt>
                <c:pt idx="36">
                  <c:v>22.979858</c:v>
                </c:pt>
                <c:pt idx="37">
                  <c:v>22.309338</c:v>
                </c:pt>
                <c:pt idx="38">
                  <c:v>22.060369000000001</c:v>
                </c:pt>
                <c:pt idx="39">
                  <c:v>20.783802000000001</c:v>
                </c:pt>
                <c:pt idx="40">
                  <c:v>19.106801999999998</c:v>
                </c:pt>
                <c:pt idx="41">
                  <c:v>19.728307999999998</c:v>
                </c:pt>
                <c:pt idx="42">
                  <c:v>20.551445000000001</c:v>
                </c:pt>
                <c:pt idx="43">
                  <c:v>20.873127</c:v>
                </c:pt>
                <c:pt idx="44">
                  <c:v>19.700382000000001</c:v>
                </c:pt>
                <c:pt idx="45">
                  <c:v>18.339099999999998</c:v>
                </c:pt>
                <c:pt idx="46">
                  <c:v>17.272707</c:v>
                </c:pt>
                <c:pt idx="47">
                  <c:v>17.118465</c:v>
                </c:pt>
                <c:pt idx="48">
                  <c:v>17.429010000000002</c:v>
                </c:pt>
                <c:pt idx="49">
                  <c:v>17.660409999999999</c:v>
                </c:pt>
                <c:pt idx="50">
                  <c:v>17.886536</c:v>
                </c:pt>
                <c:pt idx="51">
                  <c:v>18.161066000000002</c:v>
                </c:pt>
                <c:pt idx="52">
                  <c:v>18.7348</c:v>
                </c:pt>
                <c:pt idx="53">
                  <c:v>20.880226</c:v>
                </c:pt>
                <c:pt idx="54">
                  <c:v>20.966187000000001</c:v>
                </c:pt>
                <c:pt idx="55">
                  <c:v>21.193573000000001</c:v>
                </c:pt>
                <c:pt idx="56">
                  <c:v>19.179148000000001</c:v>
                </c:pt>
                <c:pt idx="57">
                  <c:v>19.605077999999999</c:v>
                </c:pt>
                <c:pt idx="58">
                  <c:v>19.501396</c:v>
                </c:pt>
                <c:pt idx="59">
                  <c:v>18.761313999999999</c:v>
                </c:pt>
                <c:pt idx="60">
                  <c:v>17.548013999999998</c:v>
                </c:pt>
                <c:pt idx="61">
                  <c:v>16.441421999999999</c:v>
                </c:pt>
                <c:pt idx="62">
                  <c:v>16.381145</c:v>
                </c:pt>
                <c:pt idx="63">
                  <c:v>17.118535999999999</c:v>
                </c:pt>
                <c:pt idx="64">
                  <c:v>20.172535</c:v>
                </c:pt>
                <c:pt idx="65">
                  <c:v>22.761963000000002</c:v>
                </c:pt>
                <c:pt idx="66">
                  <c:v>23.849191999999999</c:v>
                </c:pt>
                <c:pt idx="67">
                  <c:v>22.488878</c:v>
                </c:pt>
                <c:pt idx="68">
                  <c:v>21.398357000000001</c:v>
                </c:pt>
                <c:pt idx="69">
                  <c:v>21.062131999999998</c:v>
                </c:pt>
                <c:pt idx="70">
                  <c:v>20.794483</c:v>
                </c:pt>
                <c:pt idx="71">
                  <c:v>20.866426000000001</c:v>
                </c:pt>
                <c:pt idx="72">
                  <c:v>21.034447</c:v>
                </c:pt>
                <c:pt idx="73">
                  <c:v>21.306851999999999</c:v>
                </c:pt>
                <c:pt idx="74">
                  <c:v>21.542494000000001</c:v>
                </c:pt>
                <c:pt idx="75">
                  <c:v>21.535578000000001</c:v>
                </c:pt>
                <c:pt idx="76">
                  <c:v>21.163937000000001</c:v>
                </c:pt>
                <c:pt idx="77">
                  <c:v>20.511574</c:v>
                </c:pt>
                <c:pt idx="78">
                  <c:v>19.778773999999999</c:v>
                </c:pt>
                <c:pt idx="79">
                  <c:v>19.601488</c:v>
                </c:pt>
                <c:pt idx="80">
                  <c:v>19.750945999999999</c:v>
                </c:pt>
                <c:pt idx="81">
                  <c:v>19.695250999999999</c:v>
                </c:pt>
                <c:pt idx="82">
                  <c:v>20.481553999999999</c:v>
                </c:pt>
                <c:pt idx="83">
                  <c:v>19.415510000000001</c:v>
                </c:pt>
                <c:pt idx="84">
                  <c:v>17.300740999999999</c:v>
                </c:pt>
                <c:pt idx="85">
                  <c:v>14.182131999999999</c:v>
                </c:pt>
                <c:pt idx="86">
                  <c:v>12.588603000000001</c:v>
                </c:pt>
                <c:pt idx="87">
                  <c:v>11.631624</c:v>
                </c:pt>
                <c:pt idx="88">
                  <c:v>11.396466</c:v>
                </c:pt>
                <c:pt idx="89">
                  <c:v>12.244878</c:v>
                </c:pt>
                <c:pt idx="90">
                  <c:v>12.434257000000001</c:v>
                </c:pt>
                <c:pt idx="91">
                  <c:v>11.906177</c:v>
                </c:pt>
                <c:pt idx="92">
                  <c:v>9.5926533000000003</c:v>
                </c:pt>
                <c:pt idx="93">
                  <c:v>7.1858348999999997</c:v>
                </c:pt>
                <c:pt idx="94">
                  <c:v>0.70670204999999997</c:v>
                </c:pt>
                <c:pt idx="95">
                  <c:v>-14.564728000000001</c:v>
                </c:pt>
                <c:pt idx="96">
                  <c:v>-30.563013000000002</c:v>
                </c:pt>
                <c:pt idx="97">
                  <c:v>-41.666381999999999</c:v>
                </c:pt>
                <c:pt idx="98">
                  <c:v>-43.172992999999998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0B-4121-88AC-F8CF36374EB5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'IP3'!$AK$5:$AK$103</c:f>
              <c:numCache>
                <c:formatCode>General</c:formatCode>
                <c:ptCount val="99"/>
                <c:pt idx="0">
                  <c:v>-91.849174000000005</c:v>
                </c:pt>
                <c:pt idx="1">
                  <c:v>-89.895660000000007</c:v>
                </c:pt>
                <c:pt idx="2">
                  <c:v>-83.469336999999996</c:v>
                </c:pt>
                <c:pt idx="3">
                  <c:v>-74.131020000000007</c:v>
                </c:pt>
                <c:pt idx="4">
                  <c:v>-64.178145999999998</c:v>
                </c:pt>
                <c:pt idx="5">
                  <c:v>-56.830952000000003</c:v>
                </c:pt>
                <c:pt idx="6">
                  <c:v>-53.863728000000002</c:v>
                </c:pt>
                <c:pt idx="7">
                  <c:v>-35.026961999999997</c:v>
                </c:pt>
                <c:pt idx="8">
                  <c:v>-16.084681</c:v>
                </c:pt>
                <c:pt idx="9">
                  <c:v>4.1308955999999997</c:v>
                </c:pt>
                <c:pt idx="10">
                  <c:v>8.2112350000000003</c:v>
                </c:pt>
                <c:pt idx="11">
                  <c:v>11.423591999999999</c:v>
                </c:pt>
                <c:pt idx="12">
                  <c:v>13.935359</c:v>
                </c:pt>
                <c:pt idx="13">
                  <c:v>15.223420000000001</c:v>
                </c:pt>
                <c:pt idx="14">
                  <c:v>14.928591000000001</c:v>
                </c:pt>
                <c:pt idx="15">
                  <c:v>14.213728</c:v>
                </c:pt>
                <c:pt idx="16">
                  <c:v>13.060573</c:v>
                </c:pt>
                <c:pt idx="17">
                  <c:v>11.944245</c:v>
                </c:pt>
                <c:pt idx="18">
                  <c:v>11.511706</c:v>
                </c:pt>
                <c:pt idx="19">
                  <c:v>12.467826000000001</c:v>
                </c:pt>
                <c:pt idx="20">
                  <c:v>13.674599000000001</c:v>
                </c:pt>
                <c:pt idx="21">
                  <c:v>15.001525000000001</c:v>
                </c:pt>
                <c:pt idx="22">
                  <c:v>15.338035</c:v>
                </c:pt>
                <c:pt idx="23">
                  <c:v>16.342590000000001</c:v>
                </c:pt>
                <c:pt idx="24">
                  <c:v>17.254864000000001</c:v>
                </c:pt>
                <c:pt idx="25">
                  <c:v>20.443123</c:v>
                </c:pt>
                <c:pt idx="26">
                  <c:v>21.458527</c:v>
                </c:pt>
                <c:pt idx="27">
                  <c:v>23.901653</c:v>
                </c:pt>
                <c:pt idx="28">
                  <c:v>21.677204</c:v>
                </c:pt>
                <c:pt idx="29">
                  <c:v>21.561665999999999</c:v>
                </c:pt>
                <c:pt idx="30">
                  <c:v>21.829571000000001</c:v>
                </c:pt>
                <c:pt idx="31">
                  <c:v>24.615217000000001</c:v>
                </c:pt>
                <c:pt idx="32">
                  <c:v>25.376031999999999</c:v>
                </c:pt>
                <c:pt idx="33">
                  <c:v>24.004925</c:v>
                </c:pt>
                <c:pt idx="34">
                  <c:v>21.846057999999999</c:v>
                </c:pt>
                <c:pt idx="35">
                  <c:v>20.347849</c:v>
                </c:pt>
                <c:pt idx="36">
                  <c:v>18.120412999999999</c:v>
                </c:pt>
                <c:pt idx="37">
                  <c:v>17.636637</c:v>
                </c:pt>
                <c:pt idx="38">
                  <c:v>19.732645000000002</c:v>
                </c:pt>
                <c:pt idx="39">
                  <c:v>21.222415999999999</c:v>
                </c:pt>
                <c:pt idx="40">
                  <c:v>21.8262</c:v>
                </c:pt>
                <c:pt idx="41">
                  <c:v>22.132366000000001</c:v>
                </c:pt>
                <c:pt idx="42">
                  <c:v>22.461655</c:v>
                </c:pt>
                <c:pt idx="43">
                  <c:v>21.688143</c:v>
                </c:pt>
                <c:pt idx="44">
                  <c:v>19.172785000000001</c:v>
                </c:pt>
                <c:pt idx="45">
                  <c:v>17.948225000000001</c:v>
                </c:pt>
                <c:pt idx="46">
                  <c:v>18.801988999999999</c:v>
                </c:pt>
                <c:pt idx="47">
                  <c:v>19.023167000000001</c:v>
                </c:pt>
                <c:pt idx="48">
                  <c:v>18.726143</c:v>
                </c:pt>
                <c:pt idx="49">
                  <c:v>17.768456</c:v>
                </c:pt>
                <c:pt idx="50">
                  <c:v>17.946667000000001</c:v>
                </c:pt>
                <c:pt idx="51">
                  <c:v>19.034697000000001</c:v>
                </c:pt>
                <c:pt idx="52">
                  <c:v>19.800901</c:v>
                </c:pt>
                <c:pt idx="53">
                  <c:v>21.179855</c:v>
                </c:pt>
                <c:pt idx="54">
                  <c:v>22.650167</c:v>
                </c:pt>
                <c:pt idx="55">
                  <c:v>23.399463999999998</c:v>
                </c:pt>
                <c:pt idx="56">
                  <c:v>23.665709</c:v>
                </c:pt>
                <c:pt idx="57">
                  <c:v>24.152670000000001</c:v>
                </c:pt>
                <c:pt idx="58">
                  <c:v>23.962465000000002</c:v>
                </c:pt>
                <c:pt idx="59">
                  <c:v>22.771929</c:v>
                </c:pt>
                <c:pt idx="60">
                  <c:v>20.210325000000001</c:v>
                </c:pt>
                <c:pt idx="61">
                  <c:v>19.784541999999998</c:v>
                </c:pt>
                <c:pt idx="62">
                  <c:v>20.158581000000002</c:v>
                </c:pt>
                <c:pt idx="63">
                  <c:v>20.846979000000001</c:v>
                </c:pt>
                <c:pt idx="64">
                  <c:v>20.355051</c:v>
                </c:pt>
                <c:pt idx="65">
                  <c:v>20.306370000000001</c:v>
                </c:pt>
                <c:pt idx="66">
                  <c:v>21.983927000000001</c:v>
                </c:pt>
                <c:pt idx="67">
                  <c:v>25.032748999999999</c:v>
                </c:pt>
                <c:pt idx="68">
                  <c:v>26.539346999999999</c:v>
                </c:pt>
                <c:pt idx="69">
                  <c:v>25.608703999999999</c:v>
                </c:pt>
                <c:pt idx="70">
                  <c:v>22.964366999999999</c:v>
                </c:pt>
                <c:pt idx="71">
                  <c:v>21.072444999999998</c:v>
                </c:pt>
                <c:pt idx="72">
                  <c:v>20.019838</c:v>
                </c:pt>
                <c:pt idx="73">
                  <c:v>18.646151</c:v>
                </c:pt>
                <c:pt idx="74">
                  <c:v>17.030965999999999</c:v>
                </c:pt>
                <c:pt idx="75">
                  <c:v>15.080145</c:v>
                </c:pt>
                <c:pt idx="76">
                  <c:v>13.352793999999999</c:v>
                </c:pt>
                <c:pt idx="77">
                  <c:v>8.7537727000000007</c:v>
                </c:pt>
                <c:pt idx="78">
                  <c:v>1.2601039000000001</c:v>
                </c:pt>
                <c:pt idx="79">
                  <c:v>-11.252259</c:v>
                </c:pt>
                <c:pt idx="80">
                  <c:v>-25.161847999999999</c:v>
                </c:pt>
                <c:pt idx="81">
                  <c:v>-41.068741000000003</c:v>
                </c:pt>
                <c:pt idx="82">
                  <c:v>-53.021842999999997</c:v>
                </c:pt>
                <c:pt idx="83">
                  <c:v>-59.627636000000003</c:v>
                </c:pt>
                <c:pt idx="84">
                  <c:v>-60.580565999999997</c:v>
                </c:pt>
                <c:pt idx="85">
                  <c:v>-57.003441000000002</c:v>
                </c:pt>
                <c:pt idx="86">
                  <c:v>-51.302478999999998</c:v>
                </c:pt>
                <c:pt idx="87">
                  <c:v>-45.013148999999999</c:v>
                </c:pt>
                <c:pt idx="88">
                  <c:v>-42.082081000000002</c:v>
                </c:pt>
                <c:pt idx="89">
                  <c:v>-43.310406</c:v>
                </c:pt>
                <c:pt idx="90">
                  <c:v>-48.263142000000002</c:v>
                </c:pt>
                <c:pt idx="91">
                  <c:v>-53.809719000000001</c:v>
                </c:pt>
                <c:pt idx="92">
                  <c:v>-55.979877000000002</c:v>
                </c:pt>
                <c:pt idx="93">
                  <c:v>-50.877541000000001</c:v>
                </c:pt>
                <c:pt idx="94">
                  <c:v>-32.927193000000003</c:v>
                </c:pt>
                <c:pt idx="95">
                  <c:v>-9.4399595000000005</c:v>
                </c:pt>
                <c:pt idx="96">
                  <c:v>8.0036573000000004</c:v>
                </c:pt>
                <c:pt idx="97">
                  <c:v>13.929660999999999</c:v>
                </c:pt>
                <c:pt idx="98">
                  <c:v>12.412993999999999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0B-4121-88AC-F8CF3637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90752"/>
        <c:axId val="114492928"/>
      </c:scatterChart>
      <c:valAx>
        <c:axId val="114490752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114492928"/>
        <c:crosses val="autoZero"/>
        <c:crossBetween val="midCat"/>
        <c:majorUnit val="2"/>
      </c:valAx>
      <c:valAx>
        <c:axId val="114492928"/>
        <c:scaling>
          <c:orientation val="minMax"/>
          <c:max val="25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490752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3618280908512466"/>
          <c:y val="0.64239246135899675"/>
          <c:w val="0.31406220500054366"/>
          <c:h val="0.1302018126652704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2IF x 1LO Spurious Suppression (dBc) -10 dBm IF Input</a:t>
            </a:r>
          </a:p>
        </c:rich>
      </c:tx>
      <c:layout>
        <c:manualLayout>
          <c:xMode val="edge"/>
          <c:yMode val="edge"/>
          <c:x val="0.19110496008224406"/>
          <c:y val="1.8518423560591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2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'2Ix1L'!$F$5:$F$103</c:f>
              <c:numCache>
                <c:formatCode>General</c:formatCode>
                <c:ptCount val="99"/>
                <c:pt idx="0">
                  <c:v>2.1819999999999999</c:v>
                </c:pt>
                <c:pt idx="1">
                  <c:v>2.2821836734694001</c:v>
                </c:pt>
                <c:pt idx="2">
                  <c:v>2.3823673469387998</c:v>
                </c:pt>
                <c:pt idx="3">
                  <c:v>2.4825510204082</c:v>
                </c:pt>
                <c:pt idx="4">
                  <c:v>2.5827346938776001</c:v>
                </c:pt>
                <c:pt idx="5">
                  <c:v>2.6829183673468999</c:v>
                </c:pt>
                <c:pt idx="6">
                  <c:v>2.7831020408163001</c:v>
                </c:pt>
                <c:pt idx="7">
                  <c:v>2.8832857142856998</c:v>
                </c:pt>
                <c:pt idx="8">
                  <c:v>2.9834693877551</c:v>
                </c:pt>
                <c:pt idx="9">
                  <c:v>3.0836530612245001</c:v>
                </c:pt>
                <c:pt idx="10">
                  <c:v>3.1838367346939003</c:v>
                </c:pt>
                <c:pt idx="11">
                  <c:v>3.2840204081633</c:v>
                </c:pt>
                <c:pt idx="12">
                  <c:v>3.3842040816327001</c:v>
                </c:pt>
                <c:pt idx="13">
                  <c:v>3.4843877551020004</c:v>
                </c:pt>
                <c:pt idx="14">
                  <c:v>3.5845714285714001</c:v>
                </c:pt>
                <c:pt idx="15">
                  <c:v>3.6847551020408003</c:v>
                </c:pt>
                <c:pt idx="16">
                  <c:v>3.7849387755102</c:v>
                </c:pt>
                <c:pt idx="17">
                  <c:v>3.8851224489796001</c:v>
                </c:pt>
                <c:pt idx="18">
                  <c:v>3.9853061224489998</c:v>
                </c:pt>
                <c:pt idx="19">
                  <c:v>4.0854897959183996</c:v>
                </c:pt>
                <c:pt idx="20">
                  <c:v>4.1856734693878002</c:v>
                </c:pt>
                <c:pt idx="21">
                  <c:v>4.2858571428571004</c:v>
                </c:pt>
                <c:pt idx="22">
                  <c:v>4.3860408163265001</c:v>
                </c:pt>
                <c:pt idx="23">
                  <c:v>4.4862244897959007</c:v>
                </c:pt>
                <c:pt idx="24">
                  <c:v>4.5864081632652995</c:v>
                </c:pt>
                <c:pt idx="25">
                  <c:v>4.6865918367347001</c:v>
                </c:pt>
                <c:pt idx="26">
                  <c:v>4.7867755102040999</c:v>
                </c:pt>
                <c:pt idx="27">
                  <c:v>4.8869591836735005</c:v>
                </c:pt>
                <c:pt idx="28">
                  <c:v>4.9871428571429002</c:v>
                </c:pt>
                <c:pt idx="29">
                  <c:v>5.0873265306121995</c:v>
                </c:pt>
                <c:pt idx="30">
                  <c:v>5.1875102040816001</c:v>
                </c:pt>
                <c:pt idx="31">
                  <c:v>5.2876938775509998</c:v>
                </c:pt>
                <c:pt idx="32">
                  <c:v>5.3878775510204004</c:v>
                </c:pt>
                <c:pt idx="33">
                  <c:v>5.4880612244898002</c:v>
                </c:pt>
                <c:pt idx="34">
                  <c:v>5.5882448979591999</c:v>
                </c:pt>
                <c:pt idx="35">
                  <c:v>5.6884285714286005</c:v>
                </c:pt>
                <c:pt idx="36">
                  <c:v>5.7886122448980002</c:v>
                </c:pt>
                <c:pt idx="37">
                  <c:v>5.8887959183673004</c:v>
                </c:pt>
                <c:pt idx="38">
                  <c:v>5.9889795918367001</c:v>
                </c:pt>
                <c:pt idx="39">
                  <c:v>6.0891632653060999</c:v>
                </c:pt>
                <c:pt idx="40">
                  <c:v>6.1893469387755005</c:v>
                </c:pt>
                <c:pt idx="41">
                  <c:v>6.2895306122449002</c:v>
                </c:pt>
                <c:pt idx="42">
                  <c:v>6.3897142857142999</c:v>
                </c:pt>
                <c:pt idx="43">
                  <c:v>6.4898979591836996</c:v>
                </c:pt>
                <c:pt idx="44">
                  <c:v>6.5900816326531002</c:v>
                </c:pt>
                <c:pt idx="45">
                  <c:v>6.6902653061224004</c:v>
                </c:pt>
                <c:pt idx="46">
                  <c:v>6.7904489795918002</c:v>
                </c:pt>
                <c:pt idx="47">
                  <c:v>6.8906326530611999</c:v>
                </c:pt>
                <c:pt idx="48">
                  <c:v>6.9908163265305996</c:v>
                </c:pt>
                <c:pt idx="49">
                  <c:v>7.0910000000000002</c:v>
                </c:pt>
                <c:pt idx="50">
                  <c:v>7.1911836734694008</c:v>
                </c:pt>
                <c:pt idx="51">
                  <c:v>7.2913673469387996</c:v>
                </c:pt>
                <c:pt idx="52">
                  <c:v>7.3915510204082002</c:v>
                </c:pt>
                <c:pt idx="53">
                  <c:v>7.4917346938775999</c:v>
                </c:pt>
                <c:pt idx="54">
                  <c:v>7.5919183673469002</c:v>
                </c:pt>
                <c:pt idx="55">
                  <c:v>7.6921020408163008</c:v>
                </c:pt>
                <c:pt idx="56">
                  <c:v>7.7922857142856996</c:v>
                </c:pt>
                <c:pt idx="57">
                  <c:v>7.8924693877551002</c:v>
                </c:pt>
                <c:pt idx="58">
                  <c:v>7.9926530612244999</c:v>
                </c:pt>
                <c:pt idx="59">
                  <c:v>8.0928367346939005</c:v>
                </c:pt>
                <c:pt idx="60">
                  <c:v>8.1930204081632994</c:v>
                </c:pt>
                <c:pt idx="61">
                  <c:v>8.2932040816327</c:v>
                </c:pt>
                <c:pt idx="62">
                  <c:v>8.3933877551020011</c:v>
                </c:pt>
                <c:pt idx="63">
                  <c:v>8.4935714285713999</c:v>
                </c:pt>
                <c:pt idx="64">
                  <c:v>8.5937551020408005</c:v>
                </c:pt>
                <c:pt idx="65">
                  <c:v>8.6939387755102011</c:v>
                </c:pt>
                <c:pt idx="66">
                  <c:v>8.7941224489796017</c:v>
                </c:pt>
                <c:pt idx="67">
                  <c:v>8.8943061224489988</c:v>
                </c:pt>
                <c:pt idx="68">
                  <c:v>8.9944897959183994</c:v>
                </c:pt>
                <c:pt idx="69">
                  <c:v>9.0946734693878</c:v>
                </c:pt>
                <c:pt idx="70">
                  <c:v>9.1948571428570993</c:v>
                </c:pt>
                <c:pt idx="71">
                  <c:v>9.2950408163264999</c:v>
                </c:pt>
                <c:pt idx="72">
                  <c:v>9.3952244897959005</c:v>
                </c:pt>
                <c:pt idx="73">
                  <c:v>9.4954081632653011</c:v>
                </c:pt>
                <c:pt idx="74">
                  <c:v>9.5955918367347</c:v>
                </c:pt>
                <c:pt idx="75">
                  <c:v>9.6957755102040988</c:v>
                </c:pt>
                <c:pt idx="76">
                  <c:v>9.7959591836734994</c:v>
                </c:pt>
                <c:pt idx="77">
                  <c:v>9.8961428571429</c:v>
                </c:pt>
                <c:pt idx="78">
                  <c:v>9.9963265306121993</c:v>
                </c:pt>
                <c:pt idx="79">
                  <c:v>10.096510204082001</c:v>
                </c:pt>
                <c:pt idx="80">
                  <c:v>10.196693877551001</c:v>
                </c:pt>
                <c:pt idx="81">
                  <c:v>10.29687755102</c:v>
                </c:pt>
                <c:pt idx="82">
                  <c:v>10.397061224489999</c:v>
                </c:pt>
                <c:pt idx="83">
                  <c:v>10.497244897959</c:v>
                </c:pt>
                <c:pt idx="84">
                  <c:v>10.597428571429001</c:v>
                </c:pt>
                <c:pt idx="85">
                  <c:v>10.697612244898</c:v>
                </c:pt>
                <c:pt idx="86">
                  <c:v>10.797795918367001</c:v>
                </c:pt>
                <c:pt idx="87">
                  <c:v>10.897979591837</c:v>
                </c:pt>
                <c:pt idx="88">
                  <c:v>10.998163265305999</c:v>
                </c:pt>
                <c:pt idx="89">
                  <c:v>11.098346938775999</c:v>
                </c:pt>
                <c:pt idx="90">
                  <c:v>11.198530612245001</c:v>
                </c:pt>
                <c:pt idx="91">
                  <c:v>11.298714285714</c:v>
                </c:pt>
                <c:pt idx="92">
                  <c:v>11.398897959184</c:v>
                </c:pt>
                <c:pt idx="93">
                  <c:v>11.499081632653001</c:v>
                </c:pt>
                <c:pt idx="94">
                  <c:v>11.599265306122</c:v>
                </c:pt>
                <c:pt idx="95">
                  <c:v>11.699448979591999</c:v>
                </c:pt>
                <c:pt idx="96">
                  <c:v>11.799632653061002</c:v>
                </c:pt>
                <c:pt idx="97">
                  <c:v>11.899816326531001</c:v>
                </c:pt>
                <c:pt idx="98">
                  <c:v>12</c:v>
                </c:pt>
              </c:numCache>
            </c:numRef>
          </c:xVal>
          <c:yVal>
            <c:numRef>
              <c:f>'2Ix1L'!$G$5:$G$103</c:f>
              <c:numCache>
                <c:formatCode>General</c:formatCode>
                <c:ptCount val="99"/>
                <c:pt idx="0">
                  <c:v>-80.290726000000006</c:v>
                </c:pt>
                <c:pt idx="1">
                  <c:v>-81.831901999999999</c:v>
                </c:pt>
                <c:pt idx="2">
                  <c:v>-81.876555999999994</c:v>
                </c:pt>
                <c:pt idx="3">
                  <c:v>-79.407234000000003</c:v>
                </c:pt>
                <c:pt idx="4">
                  <c:v>-76.755989</c:v>
                </c:pt>
                <c:pt idx="5">
                  <c:v>-74.884155000000007</c:v>
                </c:pt>
                <c:pt idx="6">
                  <c:v>-75.446213</c:v>
                </c:pt>
                <c:pt idx="7">
                  <c:v>-75.898337999999995</c:v>
                </c:pt>
                <c:pt idx="8">
                  <c:v>-75.081421000000006</c:v>
                </c:pt>
                <c:pt idx="9">
                  <c:v>-72.381957999999997</c:v>
                </c:pt>
                <c:pt idx="10">
                  <c:v>-71.428321999999994</c:v>
                </c:pt>
                <c:pt idx="11">
                  <c:v>-73.262046999999995</c:v>
                </c:pt>
                <c:pt idx="12">
                  <c:v>-75.556006999999994</c:v>
                </c:pt>
                <c:pt idx="13">
                  <c:v>-76.412307999999996</c:v>
                </c:pt>
                <c:pt idx="14">
                  <c:v>-75.187888999999998</c:v>
                </c:pt>
                <c:pt idx="15">
                  <c:v>-76.240036000000003</c:v>
                </c:pt>
                <c:pt idx="16">
                  <c:v>-75.578170999999998</c:v>
                </c:pt>
                <c:pt idx="17">
                  <c:v>-75.956824999999995</c:v>
                </c:pt>
                <c:pt idx="18">
                  <c:v>-73.713890000000006</c:v>
                </c:pt>
                <c:pt idx="19">
                  <c:v>-75.042572000000007</c:v>
                </c:pt>
                <c:pt idx="20">
                  <c:v>-76.414139000000006</c:v>
                </c:pt>
                <c:pt idx="21">
                  <c:v>-77.303168999999997</c:v>
                </c:pt>
                <c:pt idx="22">
                  <c:v>-77.648499000000001</c:v>
                </c:pt>
                <c:pt idx="23">
                  <c:v>-78.048614999999998</c:v>
                </c:pt>
                <c:pt idx="24">
                  <c:v>-77.744529999999997</c:v>
                </c:pt>
                <c:pt idx="25">
                  <c:v>-78.414649999999995</c:v>
                </c:pt>
                <c:pt idx="26">
                  <c:v>-79.913719</c:v>
                </c:pt>
                <c:pt idx="27">
                  <c:v>-82.484763999999998</c:v>
                </c:pt>
                <c:pt idx="28">
                  <c:v>-83.282248999999993</c:v>
                </c:pt>
                <c:pt idx="29">
                  <c:v>-83.273444999999995</c:v>
                </c:pt>
                <c:pt idx="30">
                  <c:v>-83.206253000000004</c:v>
                </c:pt>
                <c:pt idx="31">
                  <c:v>-81.014465000000001</c:v>
                </c:pt>
                <c:pt idx="32">
                  <c:v>-78.087418</c:v>
                </c:pt>
                <c:pt idx="33">
                  <c:v>-73.881607000000002</c:v>
                </c:pt>
                <c:pt idx="34">
                  <c:v>-73.043350000000004</c:v>
                </c:pt>
                <c:pt idx="35">
                  <c:v>-72.296379000000002</c:v>
                </c:pt>
                <c:pt idx="36">
                  <c:v>-72.075149999999994</c:v>
                </c:pt>
                <c:pt idx="37">
                  <c:v>-72.781540000000007</c:v>
                </c:pt>
                <c:pt idx="38">
                  <c:v>-73.649856999999997</c:v>
                </c:pt>
                <c:pt idx="39">
                  <c:v>-75.524673000000007</c:v>
                </c:pt>
                <c:pt idx="40">
                  <c:v>-75.424057000000005</c:v>
                </c:pt>
                <c:pt idx="41">
                  <c:v>-74.612601999999995</c:v>
                </c:pt>
                <c:pt idx="42">
                  <c:v>-72.775536000000002</c:v>
                </c:pt>
                <c:pt idx="43">
                  <c:v>-71.614165999999997</c:v>
                </c:pt>
                <c:pt idx="44">
                  <c:v>-71.667191000000003</c:v>
                </c:pt>
                <c:pt idx="45">
                  <c:v>-72.357123999999999</c:v>
                </c:pt>
                <c:pt idx="46">
                  <c:v>-74.496155000000002</c:v>
                </c:pt>
                <c:pt idx="47">
                  <c:v>-75.808860999999993</c:v>
                </c:pt>
                <c:pt idx="48">
                  <c:v>-76.695510999999996</c:v>
                </c:pt>
                <c:pt idx="49">
                  <c:v>-75.571586999999994</c:v>
                </c:pt>
                <c:pt idx="50">
                  <c:v>-74.083457999999993</c:v>
                </c:pt>
                <c:pt idx="51">
                  <c:v>-72.521682999999996</c:v>
                </c:pt>
                <c:pt idx="52">
                  <c:v>-71.498146000000006</c:v>
                </c:pt>
                <c:pt idx="53">
                  <c:v>-71.103972999999996</c:v>
                </c:pt>
                <c:pt idx="54">
                  <c:v>-70.540024000000003</c:v>
                </c:pt>
                <c:pt idx="55">
                  <c:v>-70.304405000000003</c:v>
                </c:pt>
                <c:pt idx="56">
                  <c:v>-69.908271999999997</c:v>
                </c:pt>
                <c:pt idx="57">
                  <c:v>-69.768851999999995</c:v>
                </c:pt>
                <c:pt idx="58">
                  <c:v>-69.641578999999993</c:v>
                </c:pt>
                <c:pt idx="59">
                  <c:v>-70.170485999999997</c:v>
                </c:pt>
                <c:pt idx="60">
                  <c:v>-70.370804000000007</c:v>
                </c:pt>
                <c:pt idx="61">
                  <c:v>-70.147880999999998</c:v>
                </c:pt>
                <c:pt idx="62">
                  <c:v>-69.283591999999999</c:v>
                </c:pt>
                <c:pt idx="63">
                  <c:v>-68.619267000000008</c:v>
                </c:pt>
                <c:pt idx="64">
                  <c:v>-68.718001999999998</c:v>
                </c:pt>
                <c:pt idx="65">
                  <c:v>-69.477242000000004</c:v>
                </c:pt>
                <c:pt idx="66">
                  <c:v>-69.979134000000002</c:v>
                </c:pt>
                <c:pt idx="67">
                  <c:v>-70.182052999999996</c:v>
                </c:pt>
                <c:pt idx="68">
                  <c:v>-70.021682999999996</c:v>
                </c:pt>
                <c:pt idx="69">
                  <c:v>-70.091460999999995</c:v>
                </c:pt>
                <c:pt idx="70">
                  <c:v>-70.135734999999997</c:v>
                </c:pt>
                <c:pt idx="71">
                  <c:v>-69.699241999999998</c:v>
                </c:pt>
                <c:pt idx="72">
                  <c:v>-69.151611000000003</c:v>
                </c:pt>
                <c:pt idx="73">
                  <c:v>-68.193202999999997</c:v>
                </c:pt>
                <c:pt idx="74">
                  <c:v>-67.61739</c:v>
                </c:pt>
                <c:pt idx="75">
                  <c:v>-68.420470999999992</c:v>
                </c:pt>
                <c:pt idx="76">
                  <c:v>-69.541236999999995</c:v>
                </c:pt>
                <c:pt idx="77">
                  <c:v>-71.791411999999994</c:v>
                </c:pt>
                <c:pt idx="78">
                  <c:v>-73.267455999999996</c:v>
                </c:pt>
                <c:pt idx="79">
                  <c:v>-74.383041000000006</c:v>
                </c:pt>
                <c:pt idx="80">
                  <c:v>-73.737555999999998</c:v>
                </c:pt>
                <c:pt idx="81">
                  <c:v>-73.070801000000003</c:v>
                </c:pt>
                <c:pt idx="82">
                  <c:v>-72.462790999999996</c:v>
                </c:pt>
                <c:pt idx="83">
                  <c:v>-72.834327999999999</c:v>
                </c:pt>
                <c:pt idx="84">
                  <c:v>-72.698822000000007</c:v>
                </c:pt>
                <c:pt idx="85">
                  <c:v>-73.857056</c:v>
                </c:pt>
                <c:pt idx="86">
                  <c:v>-74.760513000000003</c:v>
                </c:pt>
                <c:pt idx="87">
                  <c:v>-76.197059999999993</c:v>
                </c:pt>
                <c:pt idx="88">
                  <c:v>-76.292786000000007</c:v>
                </c:pt>
                <c:pt idx="89">
                  <c:v>-75.489677</c:v>
                </c:pt>
                <c:pt idx="90">
                  <c:v>-73.661002999999994</c:v>
                </c:pt>
                <c:pt idx="91">
                  <c:v>-71.543694000000002</c:v>
                </c:pt>
                <c:pt idx="92">
                  <c:v>-70.313880999999995</c:v>
                </c:pt>
                <c:pt idx="93">
                  <c:v>-69.383347000000001</c:v>
                </c:pt>
                <c:pt idx="94">
                  <c:v>-69.099266</c:v>
                </c:pt>
                <c:pt idx="95">
                  <c:v>-68.864254000000003</c:v>
                </c:pt>
                <c:pt idx="96">
                  <c:v>-69.141022000000007</c:v>
                </c:pt>
                <c:pt idx="97">
                  <c:v>-69.481514000000004</c:v>
                </c:pt>
                <c:pt idx="98">
                  <c:v>-69.610764000000003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E-40E0-97BB-1D9A2668ECDE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'2Ix1L'!$F$5:$F$103</c:f>
              <c:numCache>
                <c:formatCode>General</c:formatCode>
                <c:ptCount val="99"/>
                <c:pt idx="0">
                  <c:v>2.1819999999999999</c:v>
                </c:pt>
                <c:pt idx="1">
                  <c:v>2.2821836734694001</c:v>
                </c:pt>
                <c:pt idx="2">
                  <c:v>2.3823673469387998</c:v>
                </c:pt>
                <c:pt idx="3">
                  <c:v>2.4825510204082</c:v>
                </c:pt>
                <c:pt idx="4">
                  <c:v>2.5827346938776001</c:v>
                </c:pt>
                <c:pt idx="5">
                  <c:v>2.6829183673468999</c:v>
                </c:pt>
                <c:pt idx="6">
                  <c:v>2.7831020408163001</c:v>
                </c:pt>
                <c:pt idx="7">
                  <c:v>2.8832857142856998</c:v>
                </c:pt>
                <c:pt idx="8">
                  <c:v>2.9834693877551</c:v>
                </c:pt>
                <c:pt idx="9">
                  <c:v>3.0836530612245001</c:v>
                </c:pt>
                <c:pt idx="10">
                  <c:v>3.1838367346939003</c:v>
                </c:pt>
                <c:pt idx="11">
                  <c:v>3.2840204081633</c:v>
                </c:pt>
                <c:pt idx="12">
                  <c:v>3.3842040816327001</c:v>
                </c:pt>
                <c:pt idx="13">
                  <c:v>3.4843877551020004</c:v>
                </c:pt>
                <c:pt idx="14">
                  <c:v>3.5845714285714001</c:v>
                </c:pt>
                <c:pt idx="15">
                  <c:v>3.6847551020408003</c:v>
                </c:pt>
                <c:pt idx="16">
                  <c:v>3.7849387755102</c:v>
                </c:pt>
                <c:pt idx="17">
                  <c:v>3.8851224489796001</c:v>
                </c:pt>
                <c:pt idx="18">
                  <c:v>3.9853061224489998</c:v>
                </c:pt>
                <c:pt idx="19">
                  <c:v>4.0854897959183996</c:v>
                </c:pt>
                <c:pt idx="20">
                  <c:v>4.1856734693878002</c:v>
                </c:pt>
                <c:pt idx="21">
                  <c:v>4.2858571428571004</c:v>
                </c:pt>
                <c:pt idx="22">
                  <c:v>4.3860408163265001</c:v>
                </c:pt>
                <c:pt idx="23">
                  <c:v>4.4862244897959007</c:v>
                </c:pt>
                <c:pt idx="24">
                  <c:v>4.5864081632652995</c:v>
                </c:pt>
                <c:pt idx="25">
                  <c:v>4.6865918367347001</c:v>
                </c:pt>
                <c:pt idx="26">
                  <c:v>4.7867755102040999</c:v>
                </c:pt>
                <c:pt idx="27">
                  <c:v>4.8869591836735005</c:v>
                </c:pt>
                <c:pt idx="28">
                  <c:v>4.9871428571429002</c:v>
                </c:pt>
                <c:pt idx="29">
                  <c:v>5.0873265306121995</c:v>
                </c:pt>
                <c:pt idx="30">
                  <c:v>5.1875102040816001</c:v>
                </c:pt>
                <c:pt idx="31">
                  <c:v>5.2876938775509998</c:v>
                </c:pt>
                <c:pt idx="32">
                  <c:v>5.3878775510204004</c:v>
                </c:pt>
                <c:pt idx="33">
                  <c:v>5.4880612244898002</c:v>
                </c:pt>
                <c:pt idx="34">
                  <c:v>5.5882448979591999</c:v>
                </c:pt>
                <c:pt idx="35">
                  <c:v>5.6884285714286005</c:v>
                </c:pt>
                <c:pt idx="36">
                  <c:v>5.7886122448980002</c:v>
                </c:pt>
                <c:pt idx="37">
                  <c:v>5.8887959183673004</c:v>
                </c:pt>
                <c:pt idx="38">
                  <c:v>5.9889795918367001</c:v>
                </c:pt>
                <c:pt idx="39">
                  <c:v>6.0891632653060999</c:v>
                </c:pt>
                <c:pt idx="40">
                  <c:v>6.1893469387755005</c:v>
                </c:pt>
                <c:pt idx="41">
                  <c:v>6.2895306122449002</c:v>
                </c:pt>
                <c:pt idx="42">
                  <c:v>6.3897142857142999</c:v>
                </c:pt>
                <c:pt idx="43">
                  <c:v>6.4898979591836996</c:v>
                </c:pt>
                <c:pt idx="44">
                  <c:v>6.5900816326531002</c:v>
                </c:pt>
                <c:pt idx="45">
                  <c:v>6.6902653061224004</c:v>
                </c:pt>
                <c:pt idx="46">
                  <c:v>6.7904489795918002</c:v>
                </c:pt>
                <c:pt idx="47">
                  <c:v>6.8906326530611999</c:v>
                </c:pt>
                <c:pt idx="48">
                  <c:v>6.9908163265305996</c:v>
                </c:pt>
                <c:pt idx="49">
                  <c:v>7.0910000000000002</c:v>
                </c:pt>
                <c:pt idx="50">
                  <c:v>7.1911836734694008</c:v>
                </c:pt>
                <c:pt idx="51">
                  <c:v>7.2913673469387996</c:v>
                </c:pt>
                <c:pt idx="52">
                  <c:v>7.3915510204082002</c:v>
                </c:pt>
                <c:pt idx="53">
                  <c:v>7.4917346938775999</c:v>
                </c:pt>
                <c:pt idx="54">
                  <c:v>7.5919183673469002</c:v>
                </c:pt>
                <c:pt idx="55">
                  <c:v>7.6921020408163008</c:v>
                </c:pt>
                <c:pt idx="56">
                  <c:v>7.7922857142856996</c:v>
                </c:pt>
                <c:pt idx="57">
                  <c:v>7.8924693877551002</c:v>
                </c:pt>
                <c:pt idx="58">
                  <c:v>7.9926530612244999</c:v>
                </c:pt>
                <c:pt idx="59">
                  <c:v>8.0928367346939005</c:v>
                </c:pt>
                <c:pt idx="60">
                  <c:v>8.1930204081632994</c:v>
                </c:pt>
                <c:pt idx="61">
                  <c:v>8.2932040816327</c:v>
                </c:pt>
                <c:pt idx="62">
                  <c:v>8.3933877551020011</c:v>
                </c:pt>
                <c:pt idx="63">
                  <c:v>8.4935714285713999</c:v>
                </c:pt>
                <c:pt idx="64">
                  <c:v>8.5937551020408005</c:v>
                </c:pt>
                <c:pt idx="65">
                  <c:v>8.6939387755102011</c:v>
                </c:pt>
                <c:pt idx="66">
                  <c:v>8.7941224489796017</c:v>
                </c:pt>
                <c:pt idx="67">
                  <c:v>8.8943061224489988</c:v>
                </c:pt>
                <c:pt idx="68">
                  <c:v>8.9944897959183994</c:v>
                </c:pt>
                <c:pt idx="69">
                  <c:v>9.0946734693878</c:v>
                </c:pt>
                <c:pt idx="70">
                  <c:v>9.1948571428570993</c:v>
                </c:pt>
                <c:pt idx="71">
                  <c:v>9.2950408163264999</c:v>
                </c:pt>
                <c:pt idx="72">
                  <c:v>9.3952244897959005</c:v>
                </c:pt>
                <c:pt idx="73">
                  <c:v>9.4954081632653011</c:v>
                </c:pt>
                <c:pt idx="74">
                  <c:v>9.5955918367347</c:v>
                </c:pt>
                <c:pt idx="75">
                  <c:v>9.6957755102040988</c:v>
                </c:pt>
                <c:pt idx="76">
                  <c:v>9.7959591836734994</c:v>
                </c:pt>
                <c:pt idx="77">
                  <c:v>9.8961428571429</c:v>
                </c:pt>
                <c:pt idx="78">
                  <c:v>9.9963265306121993</c:v>
                </c:pt>
                <c:pt idx="79">
                  <c:v>10.096510204082001</c:v>
                </c:pt>
                <c:pt idx="80">
                  <c:v>10.196693877551001</c:v>
                </c:pt>
                <c:pt idx="81">
                  <c:v>10.29687755102</c:v>
                </c:pt>
                <c:pt idx="82">
                  <c:v>10.397061224489999</c:v>
                </c:pt>
                <c:pt idx="83">
                  <c:v>10.497244897959</c:v>
                </c:pt>
                <c:pt idx="84">
                  <c:v>10.597428571429001</c:v>
                </c:pt>
                <c:pt idx="85">
                  <c:v>10.697612244898</c:v>
                </c:pt>
                <c:pt idx="86">
                  <c:v>10.797795918367001</c:v>
                </c:pt>
                <c:pt idx="87">
                  <c:v>10.897979591837</c:v>
                </c:pt>
                <c:pt idx="88">
                  <c:v>10.998163265305999</c:v>
                </c:pt>
                <c:pt idx="89">
                  <c:v>11.098346938775999</c:v>
                </c:pt>
                <c:pt idx="90">
                  <c:v>11.198530612245001</c:v>
                </c:pt>
                <c:pt idx="91">
                  <c:v>11.298714285714</c:v>
                </c:pt>
                <c:pt idx="92">
                  <c:v>11.398897959184</c:v>
                </c:pt>
                <c:pt idx="93">
                  <c:v>11.499081632653001</c:v>
                </c:pt>
                <c:pt idx="94">
                  <c:v>11.599265306122</c:v>
                </c:pt>
                <c:pt idx="95">
                  <c:v>11.699448979591999</c:v>
                </c:pt>
                <c:pt idx="96">
                  <c:v>11.799632653061002</c:v>
                </c:pt>
                <c:pt idx="97">
                  <c:v>11.899816326531001</c:v>
                </c:pt>
                <c:pt idx="98">
                  <c:v>12</c:v>
                </c:pt>
              </c:numCache>
            </c:numRef>
          </c:xVal>
          <c:yVal>
            <c:numRef>
              <c:f>'2Ix1L'!$O$5:$O$103</c:f>
              <c:numCache>
                <c:formatCode>General</c:formatCode>
                <c:ptCount val="99"/>
                <c:pt idx="0">
                  <c:v>-70.050338999999994</c:v>
                </c:pt>
                <c:pt idx="1">
                  <c:v>-72.120093999999995</c:v>
                </c:pt>
                <c:pt idx="2">
                  <c:v>-74.333122000000003</c:v>
                </c:pt>
                <c:pt idx="3">
                  <c:v>-76.828918000000002</c:v>
                </c:pt>
                <c:pt idx="4">
                  <c:v>-78.059180999999995</c:v>
                </c:pt>
                <c:pt idx="5">
                  <c:v>-81.279128999999998</c:v>
                </c:pt>
                <c:pt idx="6">
                  <c:v>-81.498360000000005</c:v>
                </c:pt>
                <c:pt idx="7">
                  <c:v>-82.264374000000004</c:v>
                </c:pt>
                <c:pt idx="8">
                  <c:v>-81.217788999999996</c:v>
                </c:pt>
                <c:pt idx="9">
                  <c:v>-82.752892000000003</c:v>
                </c:pt>
                <c:pt idx="10">
                  <c:v>-82.361450000000005</c:v>
                </c:pt>
                <c:pt idx="11">
                  <c:v>-83.205703999999997</c:v>
                </c:pt>
                <c:pt idx="12">
                  <c:v>-86.819846999999996</c:v>
                </c:pt>
                <c:pt idx="13">
                  <c:v>-90.576065</c:v>
                </c:pt>
                <c:pt idx="14">
                  <c:v>-90.853188000000003</c:v>
                </c:pt>
                <c:pt idx="15">
                  <c:v>-85.688682999999997</c:v>
                </c:pt>
                <c:pt idx="16">
                  <c:v>-81.381859000000006</c:v>
                </c:pt>
                <c:pt idx="17">
                  <c:v>-79.043075999999999</c:v>
                </c:pt>
                <c:pt idx="18">
                  <c:v>-78.508278000000004</c:v>
                </c:pt>
                <c:pt idx="19">
                  <c:v>-77.475273000000001</c:v>
                </c:pt>
                <c:pt idx="20">
                  <c:v>-75.025435999999999</c:v>
                </c:pt>
                <c:pt idx="21">
                  <c:v>-73.572402999999994</c:v>
                </c:pt>
                <c:pt idx="22">
                  <c:v>-73.216988000000001</c:v>
                </c:pt>
                <c:pt idx="23">
                  <c:v>-74.498549999999994</c:v>
                </c:pt>
                <c:pt idx="24">
                  <c:v>-76.363861</c:v>
                </c:pt>
                <c:pt idx="25">
                  <c:v>-77.431763000000004</c:v>
                </c:pt>
                <c:pt idx="26">
                  <c:v>-78.580939999999998</c:v>
                </c:pt>
                <c:pt idx="27">
                  <c:v>-78.706146000000004</c:v>
                </c:pt>
                <c:pt idx="28">
                  <c:v>-77.041854999999998</c:v>
                </c:pt>
                <c:pt idx="29">
                  <c:v>-73.693145999999999</c:v>
                </c:pt>
                <c:pt idx="30">
                  <c:v>-70.283294999999995</c:v>
                </c:pt>
                <c:pt idx="31">
                  <c:v>-69.318984999999998</c:v>
                </c:pt>
                <c:pt idx="32">
                  <c:v>-70.041320999999996</c:v>
                </c:pt>
                <c:pt idx="33">
                  <c:v>-71.759917999999999</c:v>
                </c:pt>
                <c:pt idx="34">
                  <c:v>-72.838065999999998</c:v>
                </c:pt>
                <c:pt idx="35">
                  <c:v>-73.470634000000004</c:v>
                </c:pt>
                <c:pt idx="36">
                  <c:v>-74.828781000000006</c:v>
                </c:pt>
                <c:pt idx="37">
                  <c:v>-75.074066000000002</c:v>
                </c:pt>
                <c:pt idx="38">
                  <c:v>-74.431656000000004</c:v>
                </c:pt>
                <c:pt idx="39">
                  <c:v>-73.355300999999997</c:v>
                </c:pt>
                <c:pt idx="40">
                  <c:v>-72.767608999999993</c:v>
                </c:pt>
                <c:pt idx="41">
                  <c:v>-74.006996000000001</c:v>
                </c:pt>
                <c:pt idx="42">
                  <c:v>-73.914696000000006</c:v>
                </c:pt>
                <c:pt idx="43">
                  <c:v>-73.955985999999996</c:v>
                </c:pt>
                <c:pt idx="44">
                  <c:v>-74.864586000000003</c:v>
                </c:pt>
                <c:pt idx="45">
                  <c:v>-75.483215000000001</c:v>
                </c:pt>
                <c:pt idx="46">
                  <c:v>-77.117851000000002</c:v>
                </c:pt>
                <c:pt idx="47">
                  <c:v>-77.161941999999996</c:v>
                </c:pt>
                <c:pt idx="48">
                  <c:v>-77.983490000000003</c:v>
                </c:pt>
                <c:pt idx="49">
                  <c:v>-77.084816000000004</c:v>
                </c:pt>
                <c:pt idx="50">
                  <c:v>-75.345839999999995</c:v>
                </c:pt>
                <c:pt idx="51">
                  <c:v>-73.820914999999999</c:v>
                </c:pt>
                <c:pt idx="52">
                  <c:v>-72.784760000000006</c:v>
                </c:pt>
                <c:pt idx="53">
                  <c:v>-72.270538000000002</c:v>
                </c:pt>
                <c:pt idx="54">
                  <c:v>-71.193359000000001</c:v>
                </c:pt>
                <c:pt idx="55">
                  <c:v>-70.132155999999995</c:v>
                </c:pt>
                <c:pt idx="56">
                  <c:v>-69.080048000000005</c:v>
                </c:pt>
                <c:pt idx="57">
                  <c:v>-68.917777999999998</c:v>
                </c:pt>
                <c:pt idx="58">
                  <c:v>-70.766098</c:v>
                </c:pt>
                <c:pt idx="59">
                  <c:v>-73.597938999999997</c:v>
                </c:pt>
                <c:pt idx="60">
                  <c:v>-75.727485999999999</c:v>
                </c:pt>
                <c:pt idx="61">
                  <c:v>-74.967536999999993</c:v>
                </c:pt>
                <c:pt idx="62">
                  <c:v>-72.473945999999998</c:v>
                </c:pt>
                <c:pt idx="63">
                  <c:v>-70.009643999999994</c:v>
                </c:pt>
                <c:pt idx="64">
                  <c:v>-68.967297000000002</c:v>
                </c:pt>
                <c:pt idx="65">
                  <c:v>-68.955298999999997</c:v>
                </c:pt>
                <c:pt idx="66">
                  <c:v>-69.384636</c:v>
                </c:pt>
                <c:pt idx="67">
                  <c:v>-69.144356000000002</c:v>
                </c:pt>
                <c:pt idx="68">
                  <c:v>-68.713459</c:v>
                </c:pt>
                <c:pt idx="69">
                  <c:v>-68.854979999999998</c:v>
                </c:pt>
                <c:pt idx="70">
                  <c:v>-69.208679000000004</c:v>
                </c:pt>
                <c:pt idx="71">
                  <c:v>-69.874297999999996</c:v>
                </c:pt>
                <c:pt idx="72">
                  <c:v>-70.173584000000005</c:v>
                </c:pt>
                <c:pt idx="73">
                  <c:v>-71.365302999999997</c:v>
                </c:pt>
                <c:pt idx="74">
                  <c:v>-72.708327999999995</c:v>
                </c:pt>
                <c:pt idx="75">
                  <c:v>-73.478767000000005</c:v>
                </c:pt>
                <c:pt idx="76">
                  <c:v>-73.472176000000005</c:v>
                </c:pt>
                <c:pt idx="77">
                  <c:v>-72.103035000000006</c:v>
                </c:pt>
                <c:pt idx="78">
                  <c:v>-71.207183999999998</c:v>
                </c:pt>
                <c:pt idx="79">
                  <c:v>-71.134979000000001</c:v>
                </c:pt>
                <c:pt idx="80">
                  <c:v>-70.999763000000002</c:v>
                </c:pt>
                <c:pt idx="81">
                  <c:v>-70.985641000000001</c:v>
                </c:pt>
                <c:pt idx="82">
                  <c:v>-71.396872999999999</c:v>
                </c:pt>
                <c:pt idx="83">
                  <c:v>-72.409554</c:v>
                </c:pt>
                <c:pt idx="84">
                  <c:v>-73.159851000000003</c:v>
                </c:pt>
                <c:pt idx="85">
                  <c:v>-72.327445999999995</c:v>
                </c:pt>
                <c:pt idx="86">
                  <c:v>-72.790665000000004</c:v>
                </c:pt>
                <c:pt idx="87">
                  <c:v>-76.934653999999995</c:v>
                </c:pt>
                <c:pt idx="88">
                  <c:v>-79.938805000000002</c:v>
                </c:pt>
                <c:pt idx="89">
                  <c:v>-81.067513000000005</c:v>
                </c:pt>
                <c:pt idx="90">
                  <c:v>-78.826767000000004</c:v>
                </c:pt>
                <c:pt idx="91">
                  <c:v>-77.31044</c:v>
                </c:pt>
                <c:pt idx="92">
                  <c:v>-76.787086000000002</c:v>
                </c:pt>
                <c:pt idx="93">
                  <c:v>-77.981437999999997</c:v>
                </c:pt>
                <c:pt idx="94">
                  <c:v>-80.389824000000004</c:v>
                </c:pt>
                <c:pt idx="95">
                  <c:v>-82.898612999999997</c:v>
                </c:pt>
                <c:pt idx="96">
                  <c:v>-82.34845</c:v>
                </c:pt>
                <c:pt idx="97">
                  <c:v>-80.247085999999996</c:v>
                </c:pt>
                <c:pt idx="98">
                  <c:v>-78.093529000000004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0E-40E0-97BB-1D9A2668E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67424"/>
        <c:axId val="114569600"/>
      </c:scatterChart>
      <c:valAx>
        <c:axId val="114567424"/>
        <c:scaling>
          <c:orientation val="minMax"/>
          <c:max val="12"/>
          <c:min val="3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01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569600"/>
        <c:crosses val="autoZero"/>
        <c:crossBetween val="midCat"/>
        <c:majorUnit val="1"/>
      </c:valAx>
      <c:valAx>
        <c:axId val="114569600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56742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7265918134590342"/>
          <c:y val="0.18610942425137003"/>
          <c:w val="0.28145353431708547"/>
          <c:h val="0.150007654965435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Conversion Loss vs. LO Power: 91 MHz IF (dB)</a:t>
            </a:r>
            <a:endParaRPr lang="en-US" sz="1000" baseline="30000"/>
          </a:p>
        </c:rich>
      </c:tx>
      <c:layout>
        <c:manualLayout>
          <c:xMode val="edge"/>
          <c:yMode val="edge"/>
          <c:x val="0.15222010833882646"/>
          <c:y val="1.475721784776902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2374963546223404E-2"/>
          <c:w val="0.76542713682528862"/>
          <c:h val="0.716872995042286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CLvsLO!$F$2</c:f>
              <c:strCache>
                <c:ptCount val="1"/>
                <c:pt idx="0">
                  <c:v>+20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CLvsLO!$F$5:$F$205</c:f>
              <c:numCache>
                <c:formatCode>General</c:formatCode>
                <c:ptCount val="201"/>
                <c:pt idx="0">
                  <c:v>-86.666893000000002</c:v>
                </c:pt>
                <c:pt idx="1">
                  <c:v>-75.665229999999994</c:v>
                </c:pt>
                <c:pt idx="2">
                  <c:v>-76.461242999999996</c:v>
                </c:pt>
                <c:pt idx="3">
                  <c:v>-84.332831999999996</c:v>
                </c:pt>
                <c:pt idx="4">
                  <c:v>-75.995659000000003</c:v>
                </c:pt>
                <c:pt idx="5">
                  <c:v>-76.774017000000001</c:v>
                </c:pt>
                <c:pt idx="6">
                  <c:v>-79.644820999999993</c:v>
                </c:pt>
                <c:pt idx="7">
                  <c:v>-70.776756000000006</c:v>
                </c:pt>
                <c:pt idx="8">
                  <c:v>-69.423584000000005</c:v>
                </c:pt>
                <c:pt idx="9">
                  <c:v>-70.567138999999997</c:v>
                </c:pt>
                <c:pt idx="10">
                  <c:v>-44.576335999999998</c:v>
                </c:pt>
                <c:pt idx="11">
                  <c:v>-39.241965999999998</c:v>
                </c:pt>
                <c:pt idx="12">
                  <c:v>-27.529572999999999</c:v>
                </c:pt>
                <c:pt idx="13">
                  <c:v>-27.417674999999999</c:v>
                </c:pt>
                <c:pt idx="14">
                  <c:v>-20.867476</c:v>
                </c:pt>
                <c:pt idx="15">
                  <c:v>-20.17071</c:v>
                </c:pt>
                <c:pt idx="16">
                  <c:v>-18.663519000000001</c:v>
                </c:pt>
                <c:pt idx="17">
                  <c:v>-17.997187</c:v>
                </c:pt>
                <c:pt idx="18">
                  <c:v>-17.495483</c:v>
                </c:pt>
                <c:pt idx="19">
                  <c:v>-17.510899999999999</c:v>
                </c:pt>
                <c:pt idx="20">
                  <c:v>-14.794361</c:v>
                </c:pt>
                <c:pt idx="21">
                  <c:v>-13.489459999999999</c:v>
                </c:pt>
                <c:pt idx="22">
                  <c:v>-10.936655999999999</c:v>
                </c:pt>
                <c:pt idx="23">
                  <c:v>-8.2338619000000008</c:v>
                </c:pt>
                <c:pt idx="24">
                  <c:v>-6.7530254999999997</c:v>
                </c:pt>
                <c:pt idx="25">
                  <c:v>-6.3520503000000001</c:v>
                </c:pt>
                <c:pt idx="26">
                  <c:v>-6.9332928999999996</c:v>
                </c:pt>
                <c:pt idx="27">
                  <c:v>-7.4363241000000002</c:v>
                </c:pt>
                <c:pt idx="28">
                  <c:v>-8.2690344000000007</c:v>
                </c:pt>
                <c:pt idx="29">
                  <c:v>-8.4137888000000007</c:v>
                </c:pt>
                <c:pt idx="30">
                  <c:v>-8.5122994999999992</c:v>
                </c:pt>
                <c:pt idx="31">
                  <c:v>-8.3877535000000005</c:v>
                </c:pt>
                <c:pt idx="32">
                  <c:v>-8.4038638999999993</c:v>
                </c:pt>
                <c:pt idx="33">
                  <c:v>-8.3604287999999993</c:v>
                </c:pt>
                <c:pt idx="34">
                  <c:v>-8.4642859000000001</c:v>
                </c:pt>
                <c:pt idx="35">
                  <c:v>-8.4649801</c:v>
                </c:pt>
                <c:pt idx="36">
                  <c:v>-8.4426708000000001</c:v>
                </c:pt>
                <c:pt idx="37">
                  <c:v>-8.3501414999999994</c:v>
                </c:pt>
                <c:pt idx="38">
                  <c:v>-8.2463263999999992</c:v>
                </c:pt>
                <c:pt idx="39">
                  <c:v>-8.2557764000000002</c:v>
                </c:pt>
                <c:pt idx="40">
                  <c:v>-8.5116996999999994</c:v>
                </c:pt>
                <c:pt idx="41">
                  <c:v>-8.4633684000000002</c:v>
                </c:pt>
                <c:pt idx="42">
                  <c:v>-8.3623791000000001</c:v>
                </c:pt>
                <c:pt idx="43">
                  <c:v>-8.2505349999999993</c:v>
                </c:pt>
                <c:pt idx="44">
                  <c:v>-8.1366481999999998</c:v>
                </c:pt>
                <c:pt idx="45">
                  <c:v>-8.0826005999999992</c:v>
                </c:pt>
                <c:pt idx="46">
                  <c:v>-8.1467437999999994</c:v>
                </c:pt>
                <c:pt idx="47">
                  <c:v>-8.0786494999999992</c:v>
                </c:pt>
                <c:pt idx="48">
                  <c:v>-7.9919476999999999</c:v>
                </c:pt>
                <c:pt idx="49">
                  <c:v>-8.0047444999999993</c:v>
                </c:pt>
                <c:pt idx="50">
                  <c:v>-7.9211473000000003</c:v>
                </c:pt>
                <c:pt idx="51">
                  <c:v>-7.8656416</c:v>
                </c:pt>
                <c:pt idx="52">
                  <c:v>-7.8227177000000001</c:v>
                </c:pt>
                <c:pt idx="53">
                  <c:v>-7.8279981999999997</c:v>
                </c:pt>
                <c:pt idx="54">
                  <c:v>-7.8386464</c:v>
                </c:pt>
                <c:pt idx="55">
                  <c:v>-7.8530555</c:v>
                </c:pt>
                <c:pt idx="56">
                  <c:v>-7.7401676000000004</c:v>
                </c:pt>
                <c:pt idx="57">
                  <c:v>-7.6270952000000003</c:v>
                </c:pt>
                <c:pt idx="58">
                  <c:v>-7.6032658</c:v>
                </c:pt>
                <c:pt idx="59">
                  <c:v>-7.6719717999999997</c:v>
                </c:pt>
                <c:pt idx="60">
                  <c:v>-7.5550442000000002</c:v>
                </c:pt>
                <c:pt idx="61">
                  <c:v>-7.5356708000000001</c:v>
                </c:pt>
                <c:pt idx="62">
                  <c:v>-7.6627941000000002</c:v>
                </c:pt>
                <c:pt idx="63">
                  <c:v>-7.6130656999999999</c:v>
                </c:pt>
                <c:pt idx="64">
                  <c:v>-7.5976147999999997</c:v>
                </c:pt>
                <c:pt idx="65">
                  <c:v>-7.7109299</c:v>
                </c:pt>
                <c:pt idx="66">
                  <c:v>-7.8368864</c:v>
                </c:pt>
                <c:pt idx="67">
                  <c:v>-8.0046500999999992</c:v>
                </c:pt>
                <c:pt idx="68">
                  <c:v>-7.9941367999999997</c:v>
                </c:pt>
                <c:pt idx="69">
                  <c:v>-8.0946368999999994</c:v>
                </c:pt>
                <c:pt idx="70">
                  <c:v>-8.2333087999999996</c:v>
                </c:pt>
                <c:pt idx="71">
                  <c:v>-8.3926801999999991</c:v>
                </c:pt>
                <c:pt idx="72">
                  <c:v>-8.6184349000000005</c:v>
                </c:pt>
                <c:pt idx="73">
                  <c:v>-8.7217417000000008</c:v>
                </c:pt>
                <c:pt idx="74">
                  <c:v>-8.6744509000000001</c:v>
                </c:pt>
                <c:pt idx="75">
                  <c:v>-8.7265605999999991</c:v>
                </c:pt>
                <c:pt idx="76">
                  <c:v>-8.8797482999999993</c:v>
                </c:pt>
                <c:pt idx="77">
                  <c:v>-9.0185223000000008</c:v>
                </c:pt>
                <c:pt idx="78">
                  <c:v>-9.0980606000000002</c:v>
                </c:pt>
                <c:pt idx="79">
                  <c:v>-9.1232786000000008</c:v>
                </c:pt>
                <c:pt idx="80">
                  <c:v>-8.9784965999999997</c:v>
                </c:pt>
                <c:pt idx="81">
                  <c:v>-8.8166388999999992</c:v>
                </c:pt>
                <c:pt idx="82">
                  <c:v>-8.9515858000000001</c:v>
                </c:pt>
                <c:pt idx="83">
                  <c:v>-9.1171445999999996</c:v>
                </c:pt>
                <c:pt idx="84">
                  <c:v>-9.0651617000000009</c:v>
                </c:pt>
                <c:pt idx="85">
                  <c:v>-8.8994330999999995</c:v>
                </c:pt>
                <c:pt idx="86">
                  <c:v>-8.7877978999999993</c:v>
                </c:pt>
                <c:pt idx="87">
                  <c:v>-8.8360395</c:v>
                </c:pt>
                <c:pt idx="88">
                  <c:v>-8.9334182999999996</c:v>
                </c:pt>
                <c:pt idx="89">
                  <c:v>-8.9978762000000003</c:v>
                </c:pt>
                <c:pt idx="90">
                  <c:v>-9.0287123000000005</c:v>
                </c:pt>
                <c:pt idx="91">
                  <c:v>-8.8210659000000007</c:v>
                </c:pt>
                <c:pt idx="92">
                  <c:v>-8.8537482999999995</c:v>
                </c:pt>
                <c:pt idx="93">
                  <c:v>-8.9204892999999998</c:v>
                </c:pt>
                <c:pt idx="94">
                  <c:v>-8.9694967000000005</c:v>
                </c:pt>
                <c:pt idx="95">
                  <c:v>-9.1291112999999999</c:v>
                </c:pt>
                <c:pt idx="96">
                  <c:v>-9.1608161999999993</c:v>
                </c:pt>
                <c:pt idx="97">
                  <c:v>-9.0006371000000005</c:v>
                </c:pt>
                <c:pt idx="98">
                  <c:v>-8.8787365000000005</c:v>
                </c:pt>
                <c:pt idx="99">
                  <c:v>-9.0216683999999994</c:v>
                </c:pt>
                <c:pt idx="100">
                  <c:v>-9.2705134999999999</c:v>
                </c:pt>
                <c:pt idx="101">
                  <c:v>-9.2270898999999993</c:v>
                </c:pt>
                <c:pt idx="102">
                  <c:v>-9.2775879000000003</c:v>
                </c:pt>
                <c:pt idx="103">
                  <c:v>-9.2886895999999997</c:v>
                </c:pt>
                <c:pt idx="104">
                  <c:v>-9.3470849999999999</c:v>
                </c:pt>
                <c:pt idx="105">
                  <c:v>-9.7803068</c:v>
                </c:pt>
                <c:pt idx="106">
                  <c:v>-9.8669910000000005</c:v>
                </c:pt>
                <c:pt idx="107">
                  <c:v>-9.9866171000000001</c:v>
                </c:pt>
                <c:pt idx="108">
                  <c:v>-9.9364366999999998</c:v>
                </c:pt>
                <c:pt idx="109">
                  <c:v>-9.7525653999999999</c:v>
                </c:pt>
                <c:pt idx="110">
                  <c:v>-9.8634844000000008</c:v>
                </c:pt>
                <c:pt idx="111">
                  <c:v>-9.9333533999999997</c:v>
                </c:pt>
                <c:pt idx="112">
                  <c:v>-10.021022</c:v>
                </c:pt>
                <c:pt idx="113">
                  <c:v>-9.8087625999999997</c:v>
                </c:pt>
                <c:pt idx="114">
                  <c:v>-9.5942421000000007</c:v>
                </c:pt>
                <c:pt idx="115">
                  <c:v>-9.6130800000000001</c:v>
                </c:pt>
                <c:pt idx="116">
                  <c:v>-9.3613280999999997</c:v>
                </c:pt>
                <c:pt idx="117">
                  <c:v>-9.3820762999999996</c:v>
                </c:pt>
                <c:pt idx="118">
                  <c:v>-9.2610434999999995</c:v>
                </c:pt>
                <c:pt idx="119">
                  <c:v>-9.0489119999999996</c:v>
                </c:pt>
                <c:pt idx="120">
                  <c:v>-8.9045248000000008</c:v>
                </c:pt>
                <c:pt idx="121">
                  <c:v>-8.9030275000000003</c:v>
                </c:pt>
                <c:pt idx="122">
                  <c:v>-9.0854234999999992</c:v>
                </c:pt>
                <c:pt idx="123">
                  <c:v>-9.0086308000000006</c:v>
                </c:pt>
                <c:pt idx="124">
                  <c:v>-9.0312280999999999</c:v>
                </c:pt>
                <c:pt idx="125">
                  <c:v>-9.0871840000000006</c:v>
                </c:pt>
                <c:pt idx="126">
                  <c:v>-9.0225638999999997</c:v>
                </c:pt>
                <c:pt idx="127">
                  <c:v>-9.1993197999999996</c:v>
                </c:pt>
                <c:pt idx="128">
                  <c:v>-9.3604249999999993</c:v>
                </c:pt>
                <c:pt idx="129">
                  <c:v>-9.5218390999999993</c:v>
                </c:pt>
                <c:pt idx="130">
                  <c:v>-9.4949531999999994</c:v>
                </c:pt>
                <c:pt idx="131">
                  <c:v>-9.5586251999999998</c:v>
                </c:pt>
                <c:pt idx="132">
                  <c:v>-9.6953373000000003</c:v>
                </c:pt>
                <c:pt idx="133">
                  <c:v>-9.8572044000000005</c:v>
                </c:pt>
                <c:pt idx="134">
                  <c:v>-9.8854275000000005</c:v>
                </c:pt>
                <c:pt idx="135">
                  <c:v>-9.9402761000000002</c:v>
                </c:pt>
                <c:pt idx="136">
                  <c:v>-9.8143367999999995</c:v>
                </c:pt>
                <c:pt idx="137">
                  <c:v>-9.8005504999999999</c:v>
                </c:pt>
                <c:pt idx="138">
                  <c:v>-10.045959999999999</c:v>
                </c:pt>
                <c:pt idx="139">
                  <c:v>-9.8208026999999998</c:v>
                </c:pt>
                <c:pt idx="140">
                  <c:v>-9.9330130000000008</c:v>
                </c:pt>
                <c:pt idx="141">
                  <c:v>-9.9898243000000004</c:v>
                </c:pt>
                <c:pt idx="142">
                  <c:v>-10.023072000000001</c:v>
                </c:pt>
                <c:pt idx="143">
                  <c:v>-10.171241</c:v>
                </c:pt>
                <c:pt idx="144">
                  <c:v>-10.16081</c:v>
                </c:pt>
                <c:pt idx="145">
                  <c:v>-10.560297</c:v>
                </c:pt>
                <c:pt idx="146">
                  <c:v>-10.641859999999999</c:v>
                </c:pt>
                <c:pt idx="147">
                  <c:v>-10.865235999999999</c:v>
                </c:pt>
                <c:pt idx="148">
                  <c:v>-11.250346</c:v>
                </c:pt>
                <c:pt idx="149">
                  <c:v>-11.423387999999999</c:v>
                </c:pt>
                <c:pt idx="150">
                  <c:v>-11.679658</c:v>
                </c:pt>
                <c:pt idx="151">
                  <c:v>-12.108893999999999</c:v>
                </c:pt>
                <c:pt idx="152">
                  <c:v>-12.461228999999999</c:v>
                </c:pt>
                <c:pt idx="153">
                  <c:v>-12.734441</c:v>
                </c:pt>
                <c:pt idx="154">
                  <c:v>-13.014559</c:v>
                </c:pt>
                <c:pt idx="155">
                  <c:v>-13.400747000000001</c:v>
                </c:pt>
                <c:pt idx="156">
                  <c:v>-13.67088</c:v>
                </c:pt>
                <c:pt idx="157">
                  <c:v>-14.043323000000001</c:v>
                </c:pt>
                <c:pt idx="158">
                  <c:v>-14.454041999999999</c:v>
                </c:pt>
                <c:pt idx="159">
                  <c:v>-14.734499</c:v>
                </c:pt>
                <c:pt idx="160">
                  <c:v>-15.067278999999999</c:v>
                </c:pt>
                <c:pt idx="161">
                  <c:v>-15.548306</c:v>
                </c:pt>
                <c:pt idx="162">
                  <c:v>-16.066319</c:v>
                </c:pt>
                <c:pt idx="163">
                  <c:v>-16.440024999999999</c:v>
                </c:pt>
                <c:pt idx="164">
                  <c:v>-17.010719000000002</c:v>
                </c:pt>
                <c:pt idx="165">
                  <c:v>-17.589023999999998</c:v>
                </c:pt>
                <c:pt idx="166">
                  <c:v>-18.200348000000002</c:v>
                </c:pt>
                <c:pt idx="167">
                  <c:v>-18.854780000000002</c:v>
                </c:pt>
                <c:pt idx="168">
                  <c:v>-19.591379</c:v>
                </c:pt>
                <c:pt idx="169">
                  <c:v>-20.273844</c:v>
                </c:pt>
                <c:pt idx="170">
                  <c:v>-21.1052</c:v>
                </c:pt>
                <c:pt idx="171">
                  <c:v>-21.891344</c:v>
                </c:pt>
                <c:pt idx="172">
                  <c:v>-22.678255</c:v>
                </c:pt>
                <c:pt idx="173">
                  <c:v>-23.503025000000001</c:v>
                </c:pt>
                <c:pt idx="174">
                  <c:v>-24.267340000000001</c:v>
                </c:pt>
                <c:pt idx="175">
                  <c:v>-24.761213000000001</c:v>
                </c:pt>
                <c:pt idx="176">
                  <c:v>-25.389208</c:v>
                </c:pt>
                <c:pt idx="177">
                  <c:v>-25.640115999999999</c:v>
                </c:pt>
                <c:pt idx="178">
                  <c:v>-25.576248</c:v>
                </c:pt>
                <c:pt idx="179">
                  <c:v>-25.404646</c:v>
                </c:pt>
                <c:pt idx="180">
                  <c:v>-25.306532000000001</c:v>
                </c:pt>
                <c:pt idx="181">
                  <c:v>-24.687916000000001</c:v>
                </c:pt>
                <c:pt idx="182">
                  <c:v>-24.361702000000001</c:v>
                </c:pt>
                <c:pt idx="183">
                  <c:v>-23.885324000000001</c:v>
                </c:pt>
                <c:pt idx="184">
                  <c:v>-23.356770000000001</c:v>
                </c:pt>
                <c:pt idx="185">
                  <c:v>-22.588345</c:v>
                </c:pt>
                <c:pt idx="186">
                  <c:v>-21.620991</c:v>
                </c:pt>
                <c:pt idx="187">
                  <c:v>-20.697063</c:v>
                </c:pt>
                <c:pt idx="188">
                  <c:v>-19.870180000000001</c:v>
                </c:pt>
                <c:pt idx="189">
                  <c:v>-19.391621000000001</c:v>
                </c:pt>
                <c:pt idx="190">
                  <c:v>-18.926051999999999</c:v>
                </c:pt>
                <c:pt idx="191">
                  <c:v>-18.459720999999998</c:v>
                </c:pt>
                <c:pt idx="192">
                  <c:v>-19.334686000000001</c:v>
                </c:pt>
                <c:pt idx="193">
                  <c:v>-22.106401000000002</c:v>
                </c:pt>
                <c:pt idx="194">
                  <c:v>-25.136692</c:v>
                </c:pt>
                <c:pt idx="195">
                  <c:v>-35.387875000000001</c:v>
                </c:pt>
                <c:pt idx="196">
                  <c:v>-51.224949000000002</c:v>
                </c:pt>
                <c:pt idx="197">
                  <c:v>-57.867012000000003</c:v>
                </c:pt>
                <c:pt idx="198">
                  <c:v>-59.563904000000001</c:v>
                </c:pt>
                <c:pt idx="199">
                  <c:v>-59.600990000000003</c:v>
                </c:pt>
                <c:pt idx="200">
                  <c:v>-59.073321999999997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1-437B-BA1D-4849937C91C3}"/>
            </c:ext>
          </c:extLst>
        </c:ser>
        <c:ser>
          <c:idx val="2"/>
          <c:order val="1"/>
          <c:tx>
            <c:strRef>
              <c:f>CLvsLO!$G$2</c:f>
              <c:strCache>
                <c:ptCount val="1"/>
                <c:pt idx="0">
                  <c:v>+18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CLvsLO!$G$5:$G$205</c:f>
              <c:numCache>
                <c:formatCode>General</c:formatCode>
                <c:ptCount val="201"/>
                <c:pt idx="0">
                  <c:v>-70.524947999999995</c:v>
                </c:pt>
                <c:pt idx="1">
                  <c:v>-71.380775</c:v>
                </c:pt>
                <c:pt idx="2">
                  <c:v>-86.937507999999994</c:v>
                </c:pt>
                <c:pt idx="3">
                  <c:v>-79.090744000000001</c:v>
                </c:pt>
                <c:pt idx="4">
                  <c:v>-73.065849</c:v>
                </c:pt>
                <c:pt idx="5">
                  <c:v>-84.647437999999994</c:v>
                </c:pt>
                <c:pt idx="6">
                  <c:v>-75.114609000000002</c:v>
                </c:pt>
                <c:pt idx="7">
                  <c:v>-76.077049000000002</c:v>
                </c:pt>
                <c:pt idx="8">
                  <c:v>-81.861641000000006</c:v>
                </c:pt>
                <c:pt idx="9">
                  <c:v>-72.325271999999998</c:v>
                </c:pt>
                <c:pt idx="10">
                  <c:v>-71.641593999999998</c:v>
                </c:pt>
                <c:pt idx="11">
                  <c:v>-65.292479999999998</c:v>
                </c:pt>
                <c:pt idx="12">
                  <c:v>-44.121315000000003</c:v>
                </c:pt>
                <c:pt idx="13">
                  <c:v>-43.988197</c:v>
                </c:pt>
                <c:pt idx="14">
                  <c:v>-31.747319999999998</c:v>
                </c:pt>
                <c:pt idx="15">
                  <c:v>-32.810226</c:v>
                </c:pt>
                <c:pt idx="16">
                  <c:v>-25.519396</c:v>
                </c:pt>
                <c:pt idx="17">
                  <c:v>-23.912600999999999</c:v>
                </c:pt>
                <c:pt idx="18">
                  <c:v>-19.723583000000001</c:v>
                </c:pt>
                <c:pt idx="19">
                  <c:v>-20.924372000000002</c:v>
                </c:pt>
                <c:pt idx="20">
                  <c:v>-17.448907999999999</c:v>
                </c:pt>
                <c:pt idx="21">
                  <c:v>-17.681719000000001</c:v>
                </c:pt>
                <c:pt idx="22">
                  <c:v>-14.647128</c:v>
                </c:pt>
                <c:pt idx="23">
                  <c:v>-9.6514053000000004</c:v>
                </c:pt>
                <c:pt idx="24">
                  <c:v>-7.5059562</c:v>
                </c:pt>
                <c:pt idx="25">
                  <c:v>-7.0919065000000003</c:v>
                </c:pt>
                <c:pt idx="26">
                  <c:v>-7.4509802000000001</c:v>
                </c:pt>
                <c:pt idx="27">
                  <c:v>-7.9399528999999998</c:v>
                </c:pt>
                <c:pt idx="28">
                  <c:v>-8.7751608000000001</c:v>
                </c:pt>
                <c:pt idx="29">
                  <c:v>-8.9134349999999998</c:v>
                </c:pt>
                <c:pt idx="30">
                  <c:v>-9.0350093999999999</c:v>
                </c:pt>
                <c:pt idx="31">
                  <c:v>-8.8508624999999999</c:v>
                </c:pt>
                <c:pt idx="32">
                  <c:v>-8.8262938999999996</c:v>
                </c:pt>
                <c:pt idx="33">
                  <c:v>-8.7814884000000006</c:v>
                </c:pt>
                <c:pt idx="34">
                  <c:v>-8.8441725000000009</c:v>
                </c:pt>
                <c:pt idx="35">
                  <c:v>-8.8243121999999996</c:v>
                </c:pt>
                <c:pt idx="36">
                  <c:v>-8.8236313000000006</c:v>
                </c:pt>
                <c:pt idx="37">
                  <c:v>-8.6753902000000007</c:v>
                </c:pt>
                <c:pt idx="38">
                  <c:v>-8.5767269000000006</c:v>
                </c:pt>
                <c:pt idx="39">
                  <c:v>-8.5705785999999993</c:v>
                </c:pt>
                <c:pt idx="40">
                  <c:v>-8.8473863999999995</c:v>
                </c:pt>
                <c:pt idx="41">
                  <c:v>-8.7540730999999994</c:v>
                </c:pt>
                <c:pt idx="42">
                  <c:v>-8.6524839</c:v>
                </c:pt>
                <c:pt idx="43">
                  <c:v>-8.4791278999999999</c:v>
                </c:pt>
                <c:pt idx="44">
                  <c:v>-8.3675823000000005</c:v>
                </c:pt>
                <c:pt idx="45">
                  <c:v>-8.3224067999999995</c:v>
                </c:pt>
                <c:pt idx="46">
                  <c:v>-8.4117031000000004</c:v>
                </c:pt>
                <c:pt idx="47">
                  <c:v>-8.3400393000000008</c:v>
                </c:pt>
                <c:pt idx="48">
                  <c:v>-8.2767572000000005</c:v>
                </c:pt>
                <c:pt idx="49">
                  <c:v>-8.3011026000000001</c:v>
                </c:pt>
                <c:pt idx="50">
                  <c:v>-8.2034301999999997</c:v>
                </c:pt>
                <c:pt idx="51">
                  <c:v>-8.1215515000000007</c:v>
                </c:pt>
                <c:pt idx="52">
                  <c:v>-8.0641107999999999</c:v>
                </c:pt>
                <c:pt idx="53">
                  <c:v>-8.0768404</c:v>
                </c:pt>
                <c:pt idx="54">
                  <c:v>-8.0602550999999991</c:v>
                </c:pt>
                <c:pt idx="55">
                  <c:v>-8.0869006999999993</c:v>
                </c:pt>
                <c:pt idx="56">
                  <c:v>-7.9773354999999997</c:v>
                </c:pt>
                <c:pt idx="57">
                  <c:v>-7.8307976999999998</c:v>
                </c:pt>
                <c:pt idx="58">
                  <c:v>-7.7853851000000001</c:v>
                </c:pt>
                <c:pt idx="59">
                  <c:v>-7.8510546999999997</c:v>
                </c:pt>
                <c:pt idx="60">
                  <c:v>-7.7380127999999999</c:v>
                </c:pt>
                <c:pt idx="61">
                  <c:v>-7.7131929000000001</c:v>
                </c:pt>
                <c:pt idx="62">
                  <c:v>-7.8936099999999998</c:v>
                </c:pt>
                <c:pt idx="63">
                  <c:v>-7.8745465000000001</c:v>
                </c:pt>
                <c:pt idx="64">
                  <c:v>-7.8958969000000003</c:v>
                </c:pt>
                <c:pt idx="65">
                  <c:v>-8.0623807999999997</c:v>
                </c:pt>
                <c:pt idx="66">
                  <c:v>-8.2410507000000006</c:v>
                </c:pt>
                <c:pt idx="67">
                  <c:v>-8.4500998999999997</c:v>
                </c:pt>
                <c:pt idx="68">
                  <c:v>-8.5173615999999992</c:v>
                </c:pt>
                <c:pt idx="69">
                  <c:v>-8.6384153000000001</c:v>
                </c:pt>
                <c:pt idx="70">
                  <c:v>-8.7732963999999996</c:v>
                </c:pt>
                <c:pt idx="71">
                  <c:v>-8.9613762000000001</c:v>
                </c:pt>
                <c:pt idx="72">
                  <c:v>-9.1714821000000004</c:v>
                </c:pt>
                <c:pt idx="73">
                  <c:v>-9.2683601000000007</c:v>
                </c:pt>
                <c:pt idx="74">
                  <c:v>-9.2277670000000001</c:v>
                </c:pt>
                <c:pt idx="75">
                  <c:v>-9.2976121999999997</c:v>
                </c:pt>
                <c:pt idx="76">
                  <c:v>-9.4460277999999995</c:v>
                </c:pt>
                <c:pt idx="77">
                  <c:v>-9.5844840999999992</c:v>
                </c:pt>
                <c:pt idx="78">
                  <c:v>-9.6086998000000001</c:v>
                </c:pt>
                <c:pt idx="79">
                  <c:v>-9.6303406000000003</c:v>
                </c:pt>
                <c:pt idx="80">
                  <c:v>-9.4688815999999996</c:v>
                </c:pt>
                <c:pt idx="81">
                  <c:v>-9.2536535000000004</c:v>
                </c:pt>
                <c:pt idx="82">
                  <c:v>-9.3838395999999999</c:v>
                </c:pt>
                <c:pt idx="83">
                  <c:v>-9.5719261000000007</c:v>
                </c:pt>
                <c:pt idx="84">
                  <c:v>-9.5767498</c:v>
                </c:pt>
                <c:pt idx="85">
                  <c:v>-9.3496512999999997</c:v>
                </c:pt>
                <c:pt idx="86">
                  <c:v>-9.2347145000000008</c:v>
                </c:pt>
                <c:pt idx="87">
                  <c:v>-9.3745518000000008</c:v>
                </c:pt>
                <c:pt idx="88">
                  <c:v>-9.4504023000000004</c:v>
                </c:pt>
                <c:pt idx="89">
                  <c:v>-9.5209016999999996</c:v>
                </c:pt>
                <c:pt idx="90">
                  <c:v>-9.5491151999999992</c:v>
                </c:pt>
                <c:pt idx="91">
                  <c:v>-9.3432549999999992</c:v>
                </c:pt>
                <c:pt idx="92">
                  <c:v>-9.3812674999999999</c:v>
                </c:pt>
                <c:pt idx="93">
                  <c:v>-9.5598907000000004</c:v>
                </c:pt>
                <c:pt idx="94">
                  <c:v>-9.5644168999999994</c:v>
                </c:pt>
                <c:pt idx="95">
                  <c:v>-9.7298106999999998</c:v>
                </c:pt>
                <c:pt idx="96">
                  <c:v>-9.9684410000000003</c:v>
                </c:pt>
                <c:pt idx="97">
                  <c:v>-9.8112992999999999</c:v>
                </c:pt>
                <c:pt idx="98">
                  <c:v>-9.5705794999999991</c:v>
                </c:pt>
                <c:pt idx="99">
                  <c:v>-9.7841176999999995</c:v>
                </c:pt>
                <c:pt idx="100">
                  <c:v>-10.324802999999999</c:v>
                </c:pt>
                <c:pt idx="101">
                  <c:v>-10.279607</c:v>
                </c:pt>
                <c:pt idx="102">
                  <c:v>-10.353697</c:v>
                </c:pt>
                <c:pt idx="103">
                  <c:v>-10.524642999999999</c:v>
                </c:pt>
                <c:pt idx="104">
                  <c:v>-10.451354</c:v>
                </c:pt>
                <c:pt idx="105">
                  <c:v>-11.077728</c:v>
                </c:pt>
                <c:pt idx="106">
                  <c:v>-11.464686</c:v>
                </c:pt>
                <c:pt idx="107">
                  <c:v>-11.432858</c:v>
                </c:pt>
                <c:pt idx="108">
                  <c:v>-11.298489999999999</c:v>
                </c:pt>
                <c:pt idx="109">
                  <c:v>-11.214804000000001</c:v>
                </c:pt>
                <c:pt idx="110">
                  <c:v>-11.179551999999999</c:v>
                </c:pt>
                <c:pt idx="111">
                  <c:v>-11.135356</c:v>
                </c:pt>
                <c:pt idx="112">
                  <c:v>-11.298429</c:v>
                </c:pt>
                <c:pt idx="113">
                  <c:v>-11.063283999999999</c:v>
                </c:pt>
                <c:pt idx="114">
                  <c:v>-10.643487</c:v>
                </c:pt>
                <c:pt idx="115">
                  <c:v>-10.623889999999999</c:v>
                </c:pt>
                <c:pt idx="116">
                  <c:v>-10.437763</c:v>
                </c:pt>
                <c:pt idx="117">
                  <c:v>-10.305202</c:v>
                </c:pt>
                <c:pt idx="118">
                  <c:v>-10.185544</c:v>
                </c:pt>
                <c:pt idx="119">
                  <c:v>-10.014056999999999</c:v>
                </c:pt>
                <c:pt idx="120">
                  <c:v>-9.6639365999999995</c:v>
                </c:pt>
                <c:pt idx="121">
                  <c:v>-9.6647920999999997</c:v>
                </c:pt>
                <c:pt idx="122">
                  <c:v>-9.9300698999999994</c:v>
                </c:pt>
                <c:pt idx="123">
                  <c:v>-9.7129621999999998</c:v>
                </c:pt>
                <c:pt idx="124">
                  <c:v>-9.7074546999999995</c:v>
                </c:pt>
                <c:pt idx="125">
                  <c:v>-9.8740597000000001</c:v>
                </c:pt>
                <c:pt idx="126">
                  <c:v>-9.7083960000000005</c:v>
                </c:pt>
                <c:pt idx="127">
                  <c:v>-9.8293990999999998</c:v>
                </c:pt>
                <c:pt idx="128">
                  <c:v>-10.164186000000001</c:v>
                </c:pt>
                <c:pt idx="129">
                  <c:v>-10.372901000000001</c:v>
                </c:pt>
                <c:pt idx="130">
                  <c:v>-10.223898</c:v>
                </c:pt>
                <c:pt idx="131">
                  <c:v>-10.384662000000001</c:v>
                </c:pt>
                <c:pt idx="132">
                  <c:v>-10.570008</c:v>
                </c:pt>
                <c:pt idx="133">
                  <c:v>-10.622525</c:v>
                </c:pt>
                <c:pt idx="134">
                  <c:v>-10.65047</c:v>
                </c:pt>
                <c:pt idx="135">
                  <c:v>-10.719835</c:v>
                </c:pt>
                <c:pt idx="136">
                  <c:v>-10.529897999999999</c:v>
                </c:pt>
                <c:pt idx="137">
                  <c:v>-10.5145</c:v>
                </c:pt>
                <c:pt idx="138">
                  <c:v>-10.759320000000001</c:v>
                </c:pt>
                <c:pt idx="139">
                  <c:v>-10.449598999999999</c:v>
                </c:pt>
                <c:pt idx="140">
                  <c:v>-10.511082999999999</c:v>
                </c:pt>
                <c:pt idx="141">
                  <c:v>-10.585081000000001</c:v>
                </c:pt>
                <c:pt idx="142">
                  <c:v>-10.556303</c:v>
                </c:pt>
                <c:pt idx="143">
                  <c:v>-10.648878</c:v>
                </c:pt>
                <c:pt idx="144">
                  <c:v>-10.668331999999999</c:v>
                </c:pt>
                <c:pt idx="145">
                  <c:v>-11.026975</c:v>
                </c:pt>
                <c:pt idx="146">
                  <c:v>-11.034298</c:v>
                </c:pt>
                <c:pt idx="147">
                  <c:v>-11.290611</c:v>
                </c:pt>
                <c:pt idx="148">
                  <c:v>-11.652381</c:v>
                </c:pt>
                <c:pt idx="149">
                  <c:v>-11.791601999999999</c:v>
                </c:pt>
                <c:pt idx="150">
                  <c:v>-12.049056</c:v>
                </c:pt>
                <c:pt idx="151">
                  <c:v>-12.479217999999999</c:v>
                </c:pt>
                <c:pt idx="152">
                  <c:v>-12.814137000000001</c:v>
                </c:pt>
                <c:pt idx="153">
                  <c:v>-13.073783000000001</c:v>
                </c:pt>
                <c:pt idx="154">
                  <c:v>-13.359730000000001</c:v>
                </c:pt>
                <c:pt idx="155">
                  <c:v>-13.733999000000001</c:v>
                </c:pt>
                <c:pt idx="156">
                  <c:v>-14.008190000000001</c:v>
                </c:pt>
                <c:pt idx="157">
                  <c:v>-14.399984999999999</c:v>
                </c:pt>
                <c:pt idx="158">
                  <c:v>-14.784898</c:v>
                </c:pt>
                <c:pt idx="159">
                  <c:v>-15.067764</c:v>
                </c:pt>
                <c:pt idx="160">
                  <c:v>-15.416334000000001</c:v>
                </c:pt>
                <c:pt idx="161">
                  <c:v>-15.856140999999999</c:v>
                </c:pt>
                <c:pt idx="162">
                  <c:v>-16.420456000000001</c:v>
                </c:pt>
                <c:pt idx="163">
                  <c:v>-16.821010999999999</c:v>
                </c:pt>
                <c:pt idx="164">
                  <c:v>-17.337730000000001</c:v>
                </c:pt>
                <c:pt idx="165">
                  <c:v>-17.941670999999999</c:v>
                </c:pt>
                <c:pt idx="166">
                  <c:v>-18.580185</c:v>
                </c:pt>
                <c:pt idx="167">
                  <c:v>-19.236170000000001</c:v>
                </c:pt>
                <c:pt idx="168">
                  <c:v>-20.019472</c:v>
                </c:pt>
                <c:pt idx="169">
                  <c:v>-20.746361</c:v>
                </c:pt>
                <c:pt idx="170">
                  <c:v>-21.49493</c:v>
                </c:pt>
                <c:pt idx="171">
                  <c:v>-22.361919</c:v>
                </c:pt>
                <c:pt idx="172">
                  <c:v>-23.189316000000002</c:v>
                </c:pt>
                <c:pt idx="173">
                  <c:v>-24.018719000000001</c:v>
                </c:pt>
                <c:pt idx="174">
                  <c:v>-24.799675000000001</c:v>
                </c:pt>
                <c:pt idx="175">
                  <c:v>-25.387173000000001</c:v>
                </c:pt>
                <c:pt idx="176">
                  <c:v>-26.019591999999999</c:v>
                </c:pt>
                <c:pt idx="177">
                  <c:v>-26.262243000000002</c:v>
                </c:pt>
                <c:pt idx="178">
                  <c:v>-26.176569000000001</c:v>
                </c:pt>
                <c:pt idx="179">
                  <c:v>-26.591571999999999</c:v>
                </c:pt>
                <c:pt idx="180">
                  <c:v>-26.739547999999999</c:v>
                </c:pt>
                <c:pt idx="181">
                  <c:v>-26.409141999999999</c:v>
                </c:pt>
                <c:pt idx="182">
                  <c:v>-26.477271999999999</c:v>
                </c:pt>
                <c:pt idx="183">
                  <c:v>-26.921596999999998</c:v>
                </c:pt>
                <c:pt idx="184">
                  <c:v>-26.303253000000002</c:v>
                </c:pt>
                <c:pt idx="185">
                  <c:v>-26.314053999999999</c:v>
                </c:pt>
                <c:pt idx="186">
                  <c:v>-25.155462</c:v>
                </c:pt>
                <c:pt idx="187">
                  <c:v>-24.442202000000002</c:v>
                </c:pt>
                <c:pt idx="188">
                  <c:v>-24.096309999999999</c:v>
                </c:pt>
                <c:pt idx="189">
                  <c:v>-25.562069000000001</c:v>
                </c:pt>
                <c:pt idx="190">
                  <c:v>-26.618649999999999</c:v>
                </c:pt>
                <c:pt idx="191">
                  <c:v>-27.763403</c:v>
                </c:pt>
                <c:pt idx="192">
                  <c:v>-35.264094999999998</c:v>
                </c:pt>
                <c:pt idx="193">
                  <c:v>-45.484512000000002</c:v>
                </c:pt>
                <c:pt idx="194">
                  <c:v>-50.553925</c:v>
                </c:pt>
                <c:pt idx="195">
                  <c:v>-57.256165000000003</c:v>
                </c:pt>
                <c:pt idx="196">
                  <c:v>-60.330356999999999</c:v>
                </c:pt>
                <c:pt idx="197">
                  <c:v>-58.941380000000002</c:v>
                </c:pt>
                <c:pt idx="198">
                  <c:v>-59.145313000000002</c:v>
                </c:pt>
                <c:pt idx="199">
                  <c:v>-61.911552</c:v>
                </c:pt>
                <c:pt idx="200">
                  <c:v>-61.051895000000002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61-437B-BA1D-4849937C91C3}"/>
            </c:ext>
          </c:extLst>
        </c:ser>
        <c:ser>
          <c:idx val="0"/>
          <c:order val="2"/>
          <c:tx>
            <c:strRef>
              <c:f>CLvsLO!$H$2</c:f>
              <c:strCache>
                <c:ptCount val="1"/>
                <c:pt idx="0">
                  <c:v>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CLvsLO!$H$5:$H$205</c:f>
              <c:numCache>
                <c:formatCode>General</c:formatCode>
                <c:ptCount val="201"/>
                <c:pt idx="0">
                  <c:v>-85.921317999999999</c:v>
                </c:pt>
                <c:pt idx="1">
                  <c:v>-83.294692999999995</c:v>
                </c:pt>
                <c:pt idx="2">
                  <c:v>-81.106491000000005</c:v>
                </c:pt>
                <c:pt idx="3">
                  <c:v>-78.750998999999993</c:v>
                </c:pt>
                <c:pt idx="4">
                  <c:v>-75.927695999999997</c:v>
                </c:pt>
                <c:pt idx="5">
                  <c:v>-74.713027999999994</c:v>
                </c:pt>
                <c:pt idx="6">
                  <c:v>-74.695007000000004</c:v>
                </c:pt>
                <c:pt idx="7">
                  <c:v>-75.489220000000003</c:v>
                </c:pt>
                <c:pt idx="8">
                  <c:v>-76.502846000000005</c:v>
                </c:pt>
                <c:pt idx="9">
                  <c:v>-76.703384</c:v>
                </c:pt>
                <c:pt idx="10">
                  <c:v>-74.846374999999995</c:v>
                </c:pt>
                <c:pt idx="11">
                  <c:v>-72.418700999999999</c:v>
                </c:pt>
                <c:pt idx="12">
                  <c:v>-67.879951000000005</c:v>
                </c:pt>
                <c:pt idx="13">
                  <c:v>-63.676909999999999</c:v>
                </c:pt>
                <c:pt idx="14">
                  <c:v>-58.929862999999997</c:v>
                </c:pt>
                <c:pt idx="15">
                  <c:v>-54.757027000000001</c:v>
                </c:pt>
                <c:pt idx="16">
                  <c:v>-49.740082000000001</c:v>
                </c:pt>
                <c:pt idx="17">
                  <c:v>-46.100456000000001</c:v>
                </c:pt>
                <c:pt idx="18">
                  <c:v>-38.370102000000003</c:v>
                </c:pt>
                <c:pt idx="19">
                  <c:v>-33.325710000000001</c:v>
                </c:pt>
                <c:pt idx="20">
                  <c:v>-28.058392999999999</c:v>
                </c:pt>
                <c:pt idx="21">
                  <c:v>-23.477886000000002</c:v>
                </c:pt>
                <c:pt idx="22">
                  <c:v>-17.580881000000002</c:v>
                </c:pt>
                <c:pt idx="23">
                  <c:v>-15.295832000000001</c:v>
                </c:pt>
                <c:pt idx="24">
                  <c:v>-12.469761999999999</c:v>
                </c:pt>
                <c:pt idx="25">
                  <c:v>-9.9381857</c:v>
                </c:pt>
                <c:pt idx="26">
                  <c:v>-9.1508550999999994</c:v>
                </c:pt>
                <c:pt idx="27">
                  <c:v>-9.1915188000000008</c:v>
                </c:pt>
                <c:pt idx="28">
                  <c:v>-9.3359927999999996</c:v>
                </c:pt>
                <c:pt idx="29">
                  <c:v>-9.4983330000000006</c:v>
                </c:pt>
                <c:pt idx="30">
                  <c:v>-9.5874634000000007</c:v>
                </c:pt>
                <c:pt idx="31">
                  <c:v>-9.5448523000000005</c:v>
                </c:pt>
                <c:pt idx="32">
                  <c:v>-9.4744167000000008</c:v>
                </c:pt>
                <c:pt idx="33">
                  <c:v>-9.3800726000000001</c:v>
                </c:pt>
                <c:pt idx="34">
                  <c:v>-9.3322143999999998</c:v>
                </c:pt>
                <c:pt idx="35">
                  <c:v>-9.2632131999999991</c:v>
                </c:pt>
                <c:pt idx="36">
                  <c:v>-9.1897459000000001</c:v>
                </c:pt>
                <c:pt idx="37">
                  <c:v>-9.1064013999999993</c:v>
                </c:pt>
                <c:pt idx="38">
                  <c:v>-9.0905065999999994</c:v>
                </c:pt>
                <c:pt idx="39">
                  <c:v>-9.0582457000000005</c:v>
                </c:pt>
                <c:pt idx="40">
                  <c:v>-9.0495710000000003</c:v>
                </c:pt>
                <c:pt idx="41">
                  <c:v>-9.0134363000000004</c:v>
                </c:pt>
                <c:pt idx="42">
                  <c:v>-8.9696683999999998</c:v>
                </c:pt>
                <c:pt idx="43">
                  <c:v>-8.8532591000000007</c:v>
                </c:pt>
                <c:pt idx="44">
                  <c:v>-8.7814464999999995</c:v>
                </c:pt>
                <c:pt idx="45">
                  <c:v>-8.7165651000000004</c:v>
                </c:pt>
                <c:pt idx="46">
                  <c:v>-8.6916180000000001</c:v>
                </c:pt>
                <c:pt idx="47">
                  <c:v>-8.6874485000000004</c:v>
                </c:pt>
                <c:pt idx="48">
                  <c:v>-8.6888409000000006</c:v>
                </c:pt>
                <c:pt idx="49">
                  <c:v>-8.6431264999999993</c:v>
                </c:pt>
                <c:pt idx="50">
                  <c:v>-8.5957527000000002</c:v>
                </c:pt>
                <c:pt idx="51">
                  <c:v>-8.5643711000000007</c:v>
                </c:pt>
                <c:pt idx="52">
                  <c:v>-8.5219851000000002</c:v>
                </c:pt>
                <c:pt idx="53">
                  <c:v>-8.5080547000000006</c:v>
                </c:pt>
                <c:pt idx="54">
                  <c:v>-8.5036544999999997</c:v>
                </c:pt>
                <c:pt idx="55">
                  <c:v>-8.4755468</c:v>
                </c:pt>
                <c:pt idx="56">
                  <c:v>-8.4265937999999991</c:v>
                </c:pt>
                <c:pt idx="57">
                  <c:v>-8.4083308999999993</c:v>
                </c:pt>
                <c:pt idx="58">
                  <c:v>-8.3457918000000006</c:v>
                </c:pt>
                <c:pt idx="59">
                  <c:v>-8.2963790999999993</c:v>
                </c:pt>
                <c:pt idx="60">
                  <c:v>-8.3361692000000005</c:v>
                </c:pt>
                <c:pt idx="61">
                  <c:v>-8.3981314000000005</c:v>
                </c:pt>
                <c:pt idx="62">
                  <c:v>-8.4563293000000002</c:v>
                </c:pt>
                <c:pt idx="63">
                  <c:v>-8.5827475</c:v>
                </c:pt>
                <c:pt idx="64">
                  <c:v>-8.7673243999999997</c:v>
                </c:pt>
                <c:pt idx="65">
                  <c:v>-8.9597587999999995</c:v>
                </c:pt>
                <c:pt idx="66">
                  <c:v>-9.1780214000000004</c:v>
                </c:pt>
                <c:pt idx="67">
                  <c:v>-9.3909645000000008</c:v>
                </c:pt>
                <c:pt idx="68">
                  <c:v>-9.5654038999999997</c:v>
                </c:pt>
                <c:pt idx="69">
                  <c:v>-9.7301292000000004</c:v>
                </c:pt>
                <c:pt idx="70">
                  <c:v>-9.8830957000000001</c:v>
                </c:pt>
                <c:pt idx="71">
                  <c:v>-10.010713000000001</c:v>
                </c:pt>
                <c:pt idx="72">
                  <c:v>-10.134715</c:v>
                </c:pt>
                <c:pt idx="73">
                  <c:v>-10.257863</c:v>
                </c:pt>
                <c:pt idx="74">
                  <c:v>-10.339665</c:v>
                </c:pt>
                <c:pt idx="75">
                  <c:v>-10.380451000000001</c:v>
                </c:pt>
                <c:pt idx="76">
                  <c:v>-10.413527</c:v>
                </c:pt>
                <c:pt idx="77">
                  <c:v>-10.446434999999999</c:v>
                </c:pt>
                <c:pt idx="78">
                  <c:v>-10.43149</c:v>
                </c:pt>
                <c:pt idx="79">
                  <c:v>-10.370976000000001</c:v>
                </c:pt>
                <c:pt idx="80">
                  <c:v>-10.330344999999999</c:v>
                </c:pt>
                <c:pt idx="81">
                  <c:v>-10.337732000000001</c:v>
                </c:pt>
                <c:pt idx="82">
                  <c:v>-10.383819000000001</c:v>
                </c:pt>
                <c:pt idx="83">
                  <c:v>-10.393876000000001</c:v>
                </c:pt>
                <c:pt idx="84">
                  <c:v>-10.418984</c:v>
                </c:pt>
                <c:pt idx="85">
                  <c:v>-10.513959</c:v>
                </c:pt>
                <c:pt idx="86">
                  <c:v>-10.577529</c:v>
                </c:pt>
                <c:pt idx="87">
                  <c:v>-10.593824</c:v>
                </c:pt>
                <c:pt idx="88">
                  <c:v>-10.754291</c:v>
                </c:pt>
                <c:pt idx="89">
                  <c:v>-10.91818</c:v>
                </c:pt>
                <c:pt idx="90">
                  <c:v>-11.076957</c:v>
                </c:pt>
                <c:pt idx="91">
                  <c:v>-11.442311</c:v>
                </c:pt>
                <c:pt idx="92">
                  <c:v>-11.642371000000001</c:v>
                </c:pt>
                <c:pt idx="93">
                  <c:v>-11.828253</c:v>
                </c:pt>
                <c:pt idx="94">
                  <c:v>-12.478132</c:v>
                </c:pt>
                <c:pt idx="95">
                  <c:v>-13.176175000000001</c:v>
                </c:pt>
                <c:pt idx="96">
                  <c:v>-13.288257</c:v>
                </c:pt>
                <c:pt idx="97">
                  <c:v>-13.621361</c:v>
                </c:pt>
                <c:pt idx="98">
                  <c:v>-14.560632</c:v>
                </c:pt>
                <c:pt idx="99">
                  <c:v>-14.979139999999999</c:v>
                </c:pt>
                <c:pt idx="100">
                  <c:v>-15.313165</c:v>
                </c:pt>
                <c:pt idx="101">
                  <c:v>-16.340729</c:v>
                </c:pt>
                <c:pt idx="102">
                  <c:v>-16.951384000000001</c:v>
                </c:pt>
                <c:pt idx="103">
                  <c:v>-17.291363</c:v>
                </c:pt>
                <c:pt idx="104">
                  <c:v>-18.352207</c:v>
                </c:pt>
                <c:pt idx="105">
                  <c:v>-18.965515</c:v>
                </c:pt>
                <c:pt idx="106">
                  <c:v>-19.128702000000001</c:v>
                </c:pt>
                <c:pt idx="107">
                  <c:v>-20.019922000000001</c:v>
                </c:pt>
                <c:pt idx="108">
                  <c:v>-20.186883999999999</c:v>
                </c:pt>
                <c:pt idx="109">
                  <c:v>-19.428170999999999</c:v>
                </c:pt>
                <c:pt idx="110">
                  <c:v>-19.596867</c:v>
                </c:pt>
                <c:pt idx="111">
                  <c:v>-19.907046999999999</c:v>
                </c:pt>
                <c:pt idx="112">
                  <c:v>-19.16037</c:v>
                </c:pt>
                <c:pt idx="113">
                  <c:v>-18.866689999999998</c:v>
                </c:pt>
                <c:pt idx="114">
                  <c:v>-19.101224999999999</c:v>
                </c:pt>
                <c:pt idx="115">
                  <c:v>-18.298110999999999</c:v>
                </c:pt>
                <c:pt idx="116">
                  <c:v>-17.461183999999999</c:v>
                </c:pt>
                <c:pt idx="117">
                  <c:v>-17.679687999999999</c:v>
                </c:pt>
                <c:pt idx="118">
                  <c:v>-17.140771999999998</c:v>
                </c:pt>
                <c:pt idx="119">
                  <c:v>-16.313697999999999</c:v>
                </c:pt>
                <c:pt idx="120">
                  <c:v>-16.374238999999999</c:v>
                </c:pt>
                <c:pt idx="121">
                  <c:v>-16.021540000000002</c:v>
                </c:pt>
                <c:pt idx="122">
                  <c:v>-15.199025000000001</c:v>
                </c:pt>
                <c:pt idx="123">
                  <c:v>-15.496229</c:v>
                </c:pt>
                <c:pt idx="124">
                  <c:v>-15.465615</c:v>
                </c:pt>
                <c:pt idx="125">
                  <c:v>-14.766441</c:v>
                </c:pt>
                <c:pt idx="126">
                  <c:v>-14.962724</c:v>
                </c:pt>
                <c:pt idx="127">
                  <c:v>-15.307406</c:v>
                </c:pt>
                <c:pt idx="128">
                  <c:v>-14.689078</c:v>
                </c:pt>
                <c:pt idx="129">
                  <c:v>-14.677365999999999</c:v>
                </c:pt>
                <c:pt idx="130">
                  <c:v>-15.083246000000001</c:v>
                </c:pt>
                <c:pt idx="131">
                  <c:v>-14.674675000000001</c:v>
                </c:pt>
                <c:pt idx="132">
                  <c:v>-14.266813000000001</c:v>
                </c:pt>
                <c:pt idx="133">
                  <c:v>-14.379682000000001</c:v>
                </c:pt>
                <c:pt idx="134">
                  <c:v>-14.089985</c:v>
                </c:pt>
                <c:pt idx="135">
                  <c:v>-13.709491</c:v>
                </c:pt>
                <c:pt idx="136">
                  <c:v>-13.705403</c:v>
                </c:pt>
                <c:pt idx="137">
                  <c:v>-13.416181999999999</c:v>
                </c:pt>
                <c:pt idx="138">
                  <c:v>-13.080676</c:v>
                </c:pt>
                <c:pt idx="139">
                  <c:v>-13.011258</c:v>
                </c:pt>
                <c:pt idx="140">
                  <c:v>-12.784318000000001</c:v>
                </c:pt>
                <c:pt idx="141">
                  <c:v>-12.457694999999999</c:v>
                </c:pt>
                <c:pt idx="142">
                  <c:v>-12.433992</c:v>
                </c:pt>
                <c:pt idx="143">
                  <c:v>-12.447877</c:v>
                </c:pt>
                <c:pt idx="144">
                  <c:v>-12.275522</c:v>
                </c:pt>
                <c:pt idx="145">
                  <c:v>-12.295287999999999</c:v>
                </c:pt>
                <c:pt idx="146">
                  <c:v>-12.465894</c:v>
                </c:pt>
                <c:pt idx="147">
                  <c:v>-12.538708</c:v>
                </c:pt>
                <c:pt idx="148">
                  <c:v>-12.646452999999999</c:v>
                </c:pt>
                <c:pt idx="149">
                  <c:v>-12.923883</c:v>
                </c:pt>
                <c:pt idx="150">
                  <c:v>-13.180547000000001</c:v>
                </c:pt>
                <c:pt idx="151">
                  <c:v>-13.400304</c:v>
                </c:pt>
                <c:pt idx="152">
                  <c:v>-13.707155</c:v>
                </c:pt>
                <c:pt idx="153">
                  <c:v>-14.022617</c:v>
                </c:pt>
                <c:pt idx="154">
                  <c:v>-14.323349</c:v>
                </c:pt>
                <c:pt idx="155">
                  <c:v>-14.652931000000001</c:v>
                </c:pt>
                <c:pt idx="156">
                  <c:v>-15.004899</c:v>
                </c:pt>
                <c:pt idx="157">
                  <c:v>-15.378147999999999</c:v>
                </c:pt>
                <c:pt idx="158">
                  <c:v>-15.76221</c:v>
                </c:pt>
                <c:pt idx="159">
                  <c:v>-16.13448</c:v>
                </c:pt>
                <c:pt idx="160">
                  <c:v>-16.589565</c:v>
                </c:pt>
                <c:pt idx="161">
                  <c:v>-17.098246</c:v>
                </c:pt>
                <c:pt idx="162">
                  <c:v>-17.570639</c:v>
                </c:pt>
                <c:pt idx="163">
                  <c:v>-18.098665</c:v>
                </c:pt>
                <c:pt idx="164">
                  <c:v>-18.745445</c:v>
                </c:pt>
                <c:pt idx="165">
                  <c:v>-19.328657</c:v>
                </c:pt>
                <c:pt idx="166">
                  <c:v>-19.994553</c:v>
                </c:pt>
                <c:pt idx="167">
                  <c:v>-20.793088999999998</c:v>
                </c:pt>
                <c:pt idx="168">
                  <c:v>-21.556446000000001</c:v>
                </c:pt>
                <c:pt idx="169">
                  <c:v>-22.343541999999999</c:v>
                </c:pt>
                <c:pt idx="170">
                  <c:v>-23.230281999999999</c:v>
                </c:pt>
                <c:pt idx="171">
                  <c:v>-24.071341</c:v>
                </c:pt>
                <c:pt idx="172">
                  <c:v>-24.921776000000001</c:v>
                </c:pt>
                <c:pt idx="173">
                  <c:v>-25.851006000000002</c:v>
                </c:pt>
                <c:pt idx="174">
                  <c:v>-26.756710000000002</c:v>
                </c:pt>
                <c:pt idx="175">
                  <c:v>-27.486167999999999</c:v>
                </c:pt>
                <c:pt idx="176">
                  <c:v>-28.19116</c:v>
                </c:pt>
                <c:pt idx="177">
                  <c:v>-29.140062</c:v>
                </c:pt>
                <c:pt idx="178">
                  <c:v>-30.235600000000002</c:v>
                </c:pt>
                <c:pt idx="179">
                  <c:v>-31.289639999999999</c:v>
                </c:pt>
                <c:pt idx="180">
                  <c:v>-32.923717000000003</c:v>
                </c:pt>
                <c:pt idx="181">
                  <c:v>-35.537528999999999</c:v>
                </c:pt>
                <c:pt idx="182">
                  <c:v>-37.668022000000001</c:v>
                </c:pt>
                <c:pt idx="183">
                  <c:v>-40.200992999999997</c:v>
                </c:pt>
                <c:pt idx="184">
                  <c:v>-42.189551999999999</c:v>
                </c:pt>
                <c:pt idx="185">
                  <c:v>-43.667727999999997</c:v>
                </c:pt>
                <c:pt idx="186">
                  <c:v>-44.094872000000002</c:v>
                </c:pt>
                <c:pt idx="187">
                  <c:v>-45.573521</c:v>
                </c:pt>
                <c:pt idx="188">
                  <c:v>-46.649535999999998</c:v>
                </c:pt>
                <c:pt idx="189">
                  <c:v>-48.779941999999998</c:v>
                </c:pt>
                <c:pt idx="190">
                  <c:v>-51.902214000000001</c:v>
                </c:pt>
                <c:pt idx="191">
                  <c:v>-55.175452999999997</c:v>
                </c:pt>
                <c:pt idx="192">
                  <c:v>-57.451827999999999</c:v>
                </c:pt>
                <c:pt idx="193">
                  <c:v>-59.482773000000002</c:v>
                </c:pt>
                <c:pt idx="194">
                  <c:v>-60.670681000000002</c:v>
                </c:pt>
                <c:pt idx="195">
                  <c:v>-61.228625999999998</c:v>
                </c:pt>
                <c:pt idx="196">
                  <c:v>-61.938403999999998</c:v>
                </c:pt>
                <c:pt idx="197">
                  <c:v>-62.913955999999999</c:v>
                </c:pt>
                <c:pt idx="198">
                  <c:v>-63.223224999999999</c:v>
                </c:pt>
                <c:pt idx="199">
                  <c:v>-63.733414000000003</c:v>
                </c:pt>
                <c:pt idx="200">
                  <c:v>-63.781005999999998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61-437B-BA1D-4849937C9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73376"/>
        <c:axId val="1147837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CLvsLO!$I$2</c15:sqref>
                        </c15:formulaRef>
                      </c:ext>
                    </c:extLst>
                    <c:strCache>
                      <c:ptCount val="1"/>
                      <c:pt idx="0">
                        <c:v>+14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CLvsLO!$I$5:$I$205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-73.622001999999995</c:v>
                      </c:pt>
                      <c:pt idx="1">
                        <c:v>-73.624984999999995</c:v>
                      </c:pt>
                      <c:pt idx="2">
                        <c:v>-75.640784999999994</c:v>
                      </c:pt>
                      <c:pt idx="3">
                        <c:v>-76.826926999999998</c:v>
                      </c:pt>
                      <c:pt idx="4">
                        <c:v>-77.386832999999996</c:v>
                      </c:pt>
                      <c:pt idx="5">
                        <c:v>-78.300323000000006</c:v>
                      </c:pt>
                      <c:pt idx="6">
                        <c:v>-80.255943000000002</c:v>
                      </c:pt>
                      <c:pt idx="7">
                        <c:v>-77.813796999999994</c:v>
                      </c:pt>
                      <c:pt idx="8">
                        <c:v>-77.150702999999993</c:v>
                      </c:pt>
                      <c:pt idx="9">
                        <c:v>-77.061874000000003</c:v>
                      </c:pt>
                      <c:pt idx="10">
                        <c:v>-75.394408999999996</c:v>
                      </c:pt>
                      <c:pt idx="11">
                        <c:v>-72.429703000000003</c:v>
                      </c:pt>
                      <c:pt idx="12">
                        <c:v>-70.955207999999999</c:v>
                      </c:pt>
                      <c:pt idx="13">
                        <c:v>-68.846824999999995</c:v>
                      </c:pt>
                      <c:pt idx="14">
                        <c:v>-66.353438999999995</c:v>
                      </c:pt>
                      <c:pt idx="15">
                        <c:v>-65.156966999999995</c:v>
                      </c:pt>
                      <c:pt idx="16">
                        <c:v>-62.803783000000003</c:v>
                      </c:pt>
                      <c:pt idx="17">
                        <c:v>-60.873947000000001</c:v>
                      </c:pt>
                      <c:pt idx="18">
                        <c:v>-56.108100999999998</c:v>
                      </c:pt>
                      <c:pt idx="19">
                        <c:v>-51.245776999999997</c:v>
                      </c:pt>
                      <c:pt idx="20">
                        <c:v>-45.919296000000003</c:v>
                      </c:pt>
                      <c:pt idx="21">
                        <c:v>-38.38176</c:v>
                      </c:pt>
                      <c:pt idx="22">
                        <c:v>-30.633068000000002</c:v>
                      </c:pt>
                      <c:pt idx="23">
                        <c:v>-24.540627000000001</c:v>
                      </c:pt>
                      <c:pt idx="24">
                        <c:v>-18.829530999999999</c:v>
                      </c:pt>
                      <c:pt idx="25">
                        <c:v>-13.529123</c:v>
                      </c:pt>
                      <c:pt idx="26">
                        <c:v>-11.616868</c:v>
                      </c:pt>
                      <c:pt idx="27">
                        <c:v>-10.388301999999999</c:v>
                      </c:pt>
                      <c:pt idx="28">
                        <c:v>-10.031174999999999</c:v>
                      </c:pt>
                      <c:pt idx="29">
                        <c:v>-9.9588394000000005</c:v>
                      </c:pt>
                      <c:pt idx="30">
                        <c:v>-9.9509068000000003</c:v>
                      </c:pt>
                      <c:pt idx="31">
                        <c:v>-9.8996276999999999</c:v>
                      </c:pt>
                      <c:pt idx="32">
                        <c:v>-9.8357676999999999</c:v>
                      </c:pt>
                      <c:pt idx="33">
                        <c:v>-9.7382345000000008</c:v>
                      </c:pt>
                      <c:pt idx="34">
                        <c:v>-9.6413965000000008</c:v>
                      </c:pt>
                      <c:pt idx="35">
                        <c:v>-9.5663414000000007</c:v>
                      </c:pt>
                      <c:pt idx="36">
                        <c:v>-9.5120325000000001</c:v>
                      </c:pt>
                      <c:pt idx="37">
                        <c:v>-9.4601488000000007</c:v>
                      </c:pt>
                      <c:pt idx="38">
                        <c:v>-9.3782844999999995</c:v>
                      </c:pt>
                      <c:pt idx="39">
                        <c:v>-9.2666606999999992</c:v>
                      </c:pt>
                      <c:pt idx="40">
                        <c:v>-9.1638012</c:v>
                      </c:pt>
                      <c:pt idx="41">
                        <c:v>-9.0662260000000003</c:v>
                      </c:pt>
                      <c:pt idx="42">
                        <c:v>-8.9740848999999994</c:v>
                      </c:pt>
                      <c:pt idx="43">
                        <c:v>-8.9305058000000006</c:v>
                      </c:pt>
                      <c:pt idx="44">
                        <c:v>-8.8957023999999993</c:v>
                      </c:pt>
                      <c:pt idx="45">
                        <c:v>-8.8544044</c:v>
                      </c:pt>
                      <c:pt idx="46">
                        <c:v>-8.8128109000000006</c:v>
                      </c:pt>
                      <c:pt idx="47">
                        <c:v>-8.7260389000000007</c:v>
                      </c:pt>
                      <c:pt idx="48">
                        <c:v>-8.6570482000000002</c:v>
                      </c:pt>
                      <c:pt idx="49">
                        <c:v>-8.6130037000000002</c:v>
                      </c:pt>
                      <c:pt idx="50">
                        <c:v>-8.6055259999999993</c:v>
                      </c:pt>
                      <c:pt idx="51">
                        <c:v>-8.6195021000000001</c:v>
                      </c:pt>
                      <c:pt idx="52">
                        <c:v>-8.6984738999999998</c:v>
                      </c:pt>
                      <c:pt idx="53">
                        <c:v>-8.7779865000000008</c:v>
                      </c:pt>
                      <c:pt idx="54">
                        <c:v>-8.8476514999999996</c:v>
                      </c:pt>
                      <c:pt idx="55">
                        <c:v>-8.9055490000000006</c:v>
                      </c:pt>
                      <c:pt idx="56">
                        <c:v>-8.9065513999999997</c:v>
                      </c:pt>
                      <c:pt idx="57">
                        <c:v>-8.9463463000000001</c:v>
                      </c:pt>
                      <c:pt idx="58">
                        <c:v>-9.0410309000000009</c:v>
                      </c:pt>
                      <c:pt idx="59">
                        <c:v>-9.1471623999999991</c:v>
                      </c:pt>
                      <c:pt idx="60">
                        <c:v>-9.2420168</c:v>
                      </c:pt>
                      <c:pt idx="61">
                        <c:v>-9.3934783999999993</c:v>
                      </c:pt>
                      <c:pt idx="62">
                        <c:v>-9.5894355999999998</c:v>
                      </c:pt>
                      <c:pt idx="63">
                        <c:v>-9.8095502999999997</c:v>
                      </c:pt>
                      <c:pt idx="64">
                        <c:v>-10.090109999999999</c:v>
                      </c:pt>
                      <c:pt idx="65">
                        <c:v>-10.382937</c:v>
                      </c:pt>
                      <c:pt idx="66">
                        <c:v>-10.659964</c:v>
                      </c:pt>
                      <c:pt idx="67">
                        <c:v>-10.959993000000001</c:v>
                      </c:pt>
                      <c:pt idx="68">
                        <c:v>-11.223119000000001</c:v>
                      </c:pt>
                      <c:pt idx="69">
                        <c:v>-11.317717999999999</c:v>
                      </c:pt>
                      <c:pt idx="70">
                        <c:v>-11.465538</c:v>
                      </c:pt>
                      <c:pt idx="71">
                        <c:v>-11.600863</c:v>
                      </c:pt>
                      <c:pt idx="72">
                        <c:v>-11.548306999999999</c:v>
                      </c:pt>
                      <c:pt idx="73">
                        <c:v>-11.76239</c:v>
                      </c:pt>
                      <c:pt idx="74">
                        <c:v>-12.322803</c:v>
                      </c:pt>
                      <c:pt idx="75">
                        <c:v>-12.786080999999999</c:v>
                      </c:pt>
                      <c:pt idx="76">
                        <c:v>-13.129462</c:v>
                      </c:pt>
                      <c:pt idx="77">
                        <c:v>-13.587607</c:v>
                      </c:pt>
                      <c:pt idx="78">
                        <c:v>-14.476426999999999</c:v>
                      </c:pt>
                      <c:pt idx="79">
                        <c:v>-15.144062999999999</c:v>
                      </c:pt>
                      <c:pt idx="80">
                        <c:v>-16.169547999999999</c:v>
                      </c:pt>
                      <c:pt idx="81">
                        <c:v>-17.090857</c:v>
                      </c:pt>
                      <c:pt idx="82">
                        <c:v>-17.264303000000002</c:v>
                      </c:pt>
                      <c:pt idx="83">
                        <c:v>-18.137447000000002</c:v>
                      </c:pt>
                      <c:pt idx="84">
                        <c:v>-19.362373000000002</c:v>
                      </c:pt>
                      <c:pt idx="85">
                        <c:v>-18.967666999999999</c:v>
                      </c:pt>
                      <c:pt idx="86">
                        <c:v>-19.37574</c:v>
                      </c:pt>
                      <c:pt idx="87">
                        <c:v>-21.098403999999999</c:v>
                      </c:pt>
                      <c:pt idx="88">
                        <c:v>-21.374314999999999</c:v>
                      </c:pt>
                      <c:pt idx="89">
                        <c:v>-21.736687</c:v>
                      </c:pt>
                      <c:pt idx="90">
                        <c:v>-23.103024000000001</c:v>
                      </c:pt>
                      <c:pt idx="91">
                        <c:v>-23.506564999999998</c:v>
                      </c:pt>
                      <c:pt idx="92">
                        <c:v>-24.441155999999999</c:v>
                      </c:pt>
                      <c:pt idx="93">
                        <c:v>-26.104500000000002</c:v>
                      </c:pt>
                      <c:pt idx="94">
                        <c:v>-26.334114</c:v>
                      </c:pt>
                      <c:pt idx="95">
                        <c:v>-26.466152000000001</c:v>
                      </c:pt>
                      <c:pt idx="96">
                        <c:v>-28.445606000000002</c:v>
                      </c:pt>
                      <c:pt idx="97">
                        <c:v>-29.610043000000001</c:v>
                      </c:pt>
                      <c:pt idx="98">
                        <c:v>-29.141162999999999</c:v>
                      </c:pt>
                      <c:pt idx="99">
                        <c:v>-30.000043999999999</c:v>
                      </c:pt>
                      <c:pt idx="100">
                        <c:v>-31.435368</c:v>
                      </c:pt>
                      <c:pt idx="101">
                        <c:v>-31.401653</c:v>
                      </c:pt>
                      <c:pt idx="102">
                        <c:v>-32.095837000000003</c:v>
                      </c:pt>
                      <c:pt idx="103">
                        <c:v>-33.377780999999999</c:v>
                      </c:pt>
                      <c:pt idx="104">
                        <c:v>-33.591785000000002</c:v>
                      </c:pt>
                      <c:pt idx="105">
                        <c:v>-34.601807000000001</c:v>
                      </c:pt>
                      <c:pt idx="106">
                        <c:v>-35.968463999999997</c:v>
                      </c:pt>
                      <c:pt idx="107">
                        <c:v>-35.746422000000003</c:v>
                      </c:pt>
                      <c:pt idx="108">
                        <c:v>-36.378166</c:v>
                      </c:pt>
                      <c:pt idx="109">
                        <c:v>-38.44717</c:v>
                      </c:pt>
                      <c:pt idx="110">
                        <c:v>-38.660125999999998</c:v>
                      </c:pt>
                      <c:pt idx="111">
                        <c:v>-38.117576999999997</c:v>
                      </c:pt>
                      <c:pt idx="112">
                        <c:v>-39.552906</c:v>
                      </c:pt>
                      <c:pt idx="113">
                        <c:v>-40.534163999999997</c:v>
                      </c:pt>
                      <c:pt idx="114">
                        <c:v>-40.004803000000003</c:v>
                      </c:pt>
                      <c:pt idx="115">
                        <c:v>-41.144221999999999</c:v>
                      </c:pt>
                      <c:pt idx="116">
                        <c:v>-42.852581000000001</c:v>
                      </c:pt>
                      <c:pt idx="117">
                        <c:v>-42.394801999999999</c:v>
                      </c:pt>
                      <c:pt idx="118">
                        <c:v>-42.684291999999999</c:v>
                      </c:pt>
                      <c:pt idx="119">
                        <c:v>-44.059131999999998</c:v>
                      </c:pt>
                      <c:pt idx="120">
                        <c:v>-43.812637000000002</c:v>
                      </c:pt>
                      <c:pt idx="121">
                        <c:v>-43.807448999999998</c:v>
                      </c:pt>
                      <c:pt idx="122">
                        <c:v>-45.140777999999997</c:v>
                      </c:pt>
                      <c:pt idx="123">
                        <c:v>-44.410263</c:v>
                      </c:pt>
                      <c:pt idx="124">
                        <c:v>-43.229897000000001</c:v>
                      </c:pt>
                      <c:pt idx="125">
                        <c:v>-44.129776</c:v>
                      </c:pt>
                      <c:pt idx="126">
                        <c:v>-43.751784999999998</c:v>
                      </c:pt>
                      <c:pt idx="127">
                        <c:v>-41.347712999999999</c:v>
                      </c:pt>
                      <c:pt idx="128">
                        <c:v>-41.454329999999999</c:v>
                      </c:pt>
                      <c:pt idx="129">
                        <c:v>-41.687953999999998</c:v>
                      </c:pt>
                      <c:pt idx="130">
                        <c:v>-38.999901000000001</c:v>
                      </c:pt>
                      <c:pt idx="131">
                        <c:v>-37.726044000000002</c:v>
                      </c:pt>
                      <c:pt idx="132">
                        <c:v>-38.003394999999998</c:v>
                      </c:pt>
                      <c:pt idx="133">
                        <c:v>-36.032753</c:v>
                      </c:pt>
                      <c:pt idx="134">
                        <c:v>-34.225273000000001</c:v>
                      </c:pt>
                      <c:pt idx="135">
                        <c:v>-33.855339000000001</c:v>
                      </c:pt>
                      <c:pt idx="136">
                        <c:v>-31.946522000000002</c:v>
                      </c:pt>
                      <c:pt idx="137">
                        <c:v>-30.090268999999999</c:v>
                      </c:pt>
                      <c:pt idx="138">
                        <c:v>-29.653561</c:v>
                      </c:pt>
                      <c:pt idx="139">
                        <c:v>-28.213695999999999</c:v>
                      </c:pt>
                      <c:pt idx="140">
                        <c:v>-26.199134999999998</c:v>
                      </c:pt>
                      <c:pt idx="141">
                        <c:v>-25.748466000000001</c:v>
                      </c:pt>
                      <c:pt idx="142">
                        <c:v>-24.677954</c:v>
                      </c:pt>
                      <c:pt idx="143">
                        <c:v>-22.280462</c:v>
                      </c:pt>
                      <c:pt idx="144">
                        <c:v>-21.481677999999999</c:v>
                      </c:pt>
                      <c:pt idx="145">
                        <c:v>-21.720255000000002</c:v>
                      </c:pt>
                      <c:pt idx="146">
                        <c:v>-20.484188</c:v>
                      </c:pt>
                      <c:pt idx="147">
                        <c:v>-19.793955</c:v>
                      </c:pt>
                      <c:pt idx="148">
                        <c:v>-20.269112</c:v>
                      </c:pt>
                      <c:pt idx="149">
                        <c:v>-19.845065999999999</c:v>
                      </c:pt>
                      <c:pt idx="150">
                        <c:v>-19.376850000000001</c:v>
                      </c:pt>
                      <c:pt idx="151">
                        <c:v>-19.826049999999999</c:v>
                      </c:pt>
                      <c:pt idx="152">
                        <c:v>-19.911673</c:v>
                      </c:pt>
                      <c:pt idx="153">
                        <c:v>-19.880649999999999</c:v>
                      </c:pt>
                      <c:pt idx="154">
                        <c:v>-20.179554</c:v>
                      </c:pt>
                      <c:pt idx="155">
                        <c:v>-20.177797000000002</c:v>
                      </c:pt>
                      <c:pt idx="156">
                        <c:v>-20.222034000000001</c:v>
                      </c:pt>
                      <c:pt idx="157">
                        <c:v>-20.778461</c:v>
                      </c:pt>
                      <c:pt idx="158">
                        <c:v>-20.994888</c:v>
                      </c:pt>
                      <c:pt idx="159">
                        <c:v>-20.992037</c:v>
                      </c:pt>
                      <c:pt idx="160">
                        <c:v>-21.79318</c:v>
                      </c:pt>
                      <c:pt idx="161">
                        <c:v>-22.479921000000001</c:v>
                      </c:pt>
                      <c:pt idx="162">
                        <c:v>-22.546011</c:v>
                      </c:pt>
                      <c:pt idx="163">
                        <c:v>-23.254438</c:v>
                      </c:pt>
                      <c:pt idx="164">
                        <c:v>-24.219828</c:v>
                      </c:pt>
                      <c:pt idx="165">
                        <c:v>-24.634685999999999</c:v>
                      </c:pt>
                      <c:pt idx="166">
                        <c:v>-25.596537000000001</c:v>
                      </c:pt>
                      <c:pt idx="167">
                        <c:v>-26.681213</c:v>
                      </c:pt>
                      <c:pt idx="168">
                        <c:v>-27.351203999999999</c:v>
                      </c:pt>
                      <c:pt idx="169">
                        <c:v>-28.349008999999999</c:v>
                      </c:pt>
                      <c:pt idx="170">
                        <c:v>-29.493980000000001</c:v>
                      </c:pt>
                      <c:pt idx="171">
                        <c:v>-30.236094999999999</c:v>
                      </c:pt>
                      <c:pt idx="172">
                        <c:v>-31.413231</c:v>
                      </c:pt>
                      <c:pt idx="173">
                        <c:v>-32.723717000000001</c:v>
                      </c:pt>
                      <c:pt idx="174">
                        <c:v>-33.433185999999999</c:v>
                      </c:pt>
                      <c:pt idx="175">
                        <c:v>-34.302959000000001</c:v>
                      </c:pt>
                      <c:pt idx="176">
                        <c:v>-36.677174000000001</c:v>
                      </c:pt>
                      <c:pt idx="177">
                        <c:v>-38.718074999999999</c:v>
                      </c:pt>
                      <c:pt idx="178">
                        <c:v>-40.435367999999997</c:v>
                      </c:pt>
                      <c:pt idx="179">
                        <c:v>-44.002955999999998</c:v>
                      </c:pt>
                      <c:pt idx="180">
                        <c:v>-47.345160999999997</c:v>
                      </c:pt>
                      <c:pt idx="181">
                        <c:v>-50.416943000000003</c:v>
                      </c:pt>
                      <c:pt idx="182">
                        <c:v>-53.097546000000001</c:v>
                      </c:pt>
                      <c:pt idx="183">
                        <c:v>-56.810313999999998</c:v>
                      </c:pt>
                      <c:pt idx="184">
                        <c:v>-61.001888000000001</c:v>
                      </c:pt>
                      <c:pt idx="185">
                        <c:v>-64.766272999999998</c:v>
                      </c:pt>
                      <c:pt idx="186">
                        <c:v>-67.029967999999997</c:v>
                      </c:pt>
                      <c:pt idx="187">
                        <c:v>-68.084305000000001</c:v>
                      </c:pt>
                      <c:pt idx="188">
                        <c:v>-67.594261000000003</c:v>
                      </c:pt>
                      <c:pt idx="189">
                        <c:v>-64.791068999999993</c:v>
                      </c:pt>
                      <c:pt idx="190">
                        <c:v>-62.287514000000002</c:v>
                      </c:pt>
                      <c:pt idx="191">
                        <c:v>-59.954906000000001</c:v>
                      </c:pt>
                      <c:pt idx="192">
                        <c:v>-59.504635</c:v>
                      </c:pt>
                      <c:pt idx="193">
                        <c:v>-59.715763000000003</c:v>
                      </c:pt>
                      <c:pt idx="194">
                        <c:v>-60.193466000000001</c:v>
                      </c:pt>
                      <c:pt idx="195">
                        <c:v>-60.690472</c:v>
                      </c:pt>
                      <c:pt idx="196">
                        <c:v>-61.456637999999998</c:v>
                      </c:pt>
                      <c:pt idx="197">
                        <c:v>-62.532832999999997</c:v>
                      </c:pt>
                      <c:pt idx="198">
                        <c:v>-63.300583000000003</c:v>
                      </c:pt>
                      <c:pt idx="199">
                        <c:v>-63.852921000000002</c:v>
                      </c:pt>
                      <c:pt idx="200">
                        <c:v>-64.286902999999995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261-437B-BA1D-4849937C91C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CLvsLO!$J$2</c15:sqref>
                        </c15:formulaRef>
                      </c:ext>
                    </c:extLst>
                    <c:strCache>
                      <c:ptCount val="1"/>
                      <c:pt idx="0">
                        <c:v>+9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CLvsLO!$J$5:$J$205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261-437B-BA1D-4849937C91C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CLvsLO!$K$2</c15:sqref>
                        </c15:formulaRef>
                      </c:ext>
                    </c:extLst>
                    <c:strCache>
                      <c:ptCount val="1"/>
                      <c:pt idx="0">
                        <c:v>+3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CLvsLO!$K$5:$K$205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6B9-4CC2-BEBB-F32677BC522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CLvsLO!$L$2</c15:sqref>
                        </c15:formulaRef>
                      </c:ext>
                    </c:extLst>
                    <c:strCache>
                      <c:ptCount val="1"/>
                      <c:pt idx="0">
                        <c:v>+1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CLvsLO!$L$5:$L$205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67A-4091-901C-1C9CD52818A9}"/>
                  </c:ext>
                </c:extLst>
              </c15:ser>
            </c15:filteredScatterSeries>
          </c:ext>
        </c:extLst>
      </c:scatterChart>
      <c:valAx>
        <c:axId val="11477337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783744"/>
        <c:crosses val="autoZero"/>
        <c:crossBetween val="midCat"/>
        <c:majorUnit val="2"/>
      </c:valAx>
      <c:valAx>
        <c:axId val="114783744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77337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26039883032108585"/>
          <c:y val="0.5905333187518228"/>
          <c:w val="0.22318129805043338"/>
          <c:h val="0.20951188393117526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RF Isolation (dB)</a:t>
            </a:r>
          </a:p>
        </c:rich>
      </c:tx>
      <c:layout>
        <c:manualLayout>
          <c:xMode val="edge"/>
          <c:yMode val="edge"/>
          <c:x val="0.37405396581655043"/>
          <c:y val="2.7777777777778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0.01</c:v>
                </c:pt>
                <c:pt idx="1">
                  <c:v>8.9950000000000002E-2</c:v>
                </c:pt>
                <c:pt idx="2">
                  <c:v>0.1699</c:v>
                </c:pt>
                <c:pt idx="3">
                  <c:v>0.24984999999999999</c:v>
                </c:pt>
                <c:pt idx="4">
                  <c:v>0.32979999999999998</c:v>
                </c:pt>
                <c:pt idx="5">
                  <c:v>0.40975</c:v>
                </c:pt>
                <c:pt idx="6">
                  <c:v>0.48970000000000002</c:v>
                </c:pt>
                <c:pt idx="7">
                  <c:v>0.56964999999999999</c:v>
                </c:pt>
                <c:pt idx="8">
                  <c:v>0.64959999999999996</c:v>
                </c:pt>
                <c:pt idx="9">
                  <c:v>0.72955000000000003</c:v>
                </c:pt>
                <c:pt idx="10">
                  <c:v>0.8095</c:v>
                </c:pt>
                <c:pt idx="11">
                  <c:v>0.88944999999999996</c:v>
                </c:pt>
                <c:pt idx="12">
                  <c:v>0.96940000000000004</c:v>
                </c:pt>
                <c:pt idx="13">
                  <c:v>1.04935</c:v>
                </c:pt>
                <c:pt idx="14">
                  <c:v>1.1293</c:v>
                </c:pt>
                <c:pt idx="15">
                  <c:v>1.2092499999999999</c:v>
                </c:pt>
                <c:pt idx="16">
                  <c:v>1.2891999999999999</c:v>
                </c:pt>
                <c:pt idx="17">
                  <c:v>1.3691500000000001</c:v>
                </c:pt>
                <c:pt idx="18">
                  <c:v>1.4491000000000001</c:v>
                </c:pt>
                <c:pt idx="19">
                  <c:v>1.52905</c:v>
                </c:pt>
                <c:pt idx="20">
                  <c:v>1.609</c:v>
                </c:pt>
                <c:pt idx="21">
                  <c:v>1.68895</c:v>
                </c:pt>
                <c:pt idx="22">
                  <c:v>1.7688999999999999</c:v>
                </c:pt>
                <c:pt idx="23">
                  <c:v>1.8488500000000001</c:v>
                </c:pt>
                <c:pt idx="24">
                  <c:v>1.9288000000000001</c:v>
                </c:pt>
                <c:pt idx="25">
                  <c:v>2.00875</c:v>
                </c:pt>
                <c:pt idx="26">
                  <c:v>2.0886999999999998</c:v>
                </c:pt>
                <c:pt idx="27">
                  <c:v>2.16865</c:v>
                </c:pt>
                <c:pt idx="28">
                  <c:v>2.2486000000000002</c:v>
                </c:pt>
                <c:pt idx="29">
                  <c:v>2.3285499999999999</c:v>
                </c:pt>
                <c:pt idx="30">
                  <c:v>2.4085000000000001</c:v>
                </c:pt>
                <c:pt idx="31">
                  <c:v>2.4884499999999998</c:v>
                </c:pt>
                <c:pt idx="32">
                  <c:v>2.5684</c:v>
                </c:pt>
                <c:pt idx="33">
                  <c:v>2.6483500000000002</c:v>
                </c:pt>
                <c:pt idx="34">
                  <c:v>2.7282999999999999</c:v>
                </c:pt>
                <c:pt idx="35">
                  <c:v>2.8082500000000001</c:v>
                </c:pt>
                <c:pt idx="36">
                  <c:v>2.8881999999999999</c:v>
                </c:pt>
                <c:pt idx="37">
                  <c:v>2.9681500000000001</c:v>
                </c:pt>
                <c:pt idx="38">
                  <c:v>3.0480999999999998</c:v>
                </c:pt>
                <c:pt idx="39">
                  <c:v>3.12805</c:v>
                </c:pt>
                <c:pt idx="40">
                  <c:v>3.2080000000000002</c:v>
                </c:pt>
                <c:pt idx="41">
                  <c:v>3.2879499999999999</c:v>
                </c:pt>
                <c:pt idx="42">
                  <c:v>3.3679000000000001</c:v>
                </c:pt>
                <c:pt idx="43">
                  <c:v>3.4478499999999999</c:v>
                </c:pt>
                <c:pt idx="44">
                  <c:v>3.5278</c:v>
                </c:pt>
                <c:pt idx="45">
                  <c:v>3.6077499999999998</c:v>
                </c:pt>
                <c:pt idx="46">
                  <c:v>3.6877</c:v>
                </c:pt>
                <c:pt idx="47">
                  <c:v>3.7676500000000002</c:v>
                </c:pt>
                <c:pt idx="48">
                  <c:v>3.8475999999999999</c:v>
                </c:pt>
                <c:pt idx="49">
                  <c:v>3.9275500000000001</c:v>
                </c:pt>
                <c:pt idx="50">
                  <c:v>4.0075000000000003</c:v>
                </c:pt>
                <c:pt idx="51">
                  <c:v>4.0874499999999996</c:v>
                </c:pt>
                <c:pt idx="52">
                  <c:v>4.1673999999999998</c:v>
                </c:pt>
                <c:pt idx="53">
                  <c:v>4.24735</c:v>
                </c:pt>
                <c:pt idx="54">
                  <c:v>4.3273000000000001</c:v>
                </c:pt>
                <c:pt idx="55">
                  <c:v>4.4072500000000003</c:v>
                </c:pt>
                <c:pt idx="56">
                  <c:v>4.4871999999999996</c:v>
                </c:pt>
                <c:pt idx="57">
                  <c:v>4.5671499999999998</c:v>
                </c:pt>
                <c:pt idx="58">
                  <c:v>4.6471</c:v>
                </c:pt>
                <c:pt idx="59">
                  <c:v>4.7270500000000002</c:v>
                </c:pt>
                <c:pt idx="60">
                  <c:v>4.8070000000000004</c:v>
                </c:pt>
                <c:pt idx="61">
                  <c:v>4.8869499999999997</c:v>
                </c:pt>
                <c:pt idx="62">
                  <c:v>4.9668999999999999</c:v>
                </c:pt>
                <c:pt idx="63">
                  <c:v>5.0468500000000001</c:v>
                </c:pt>
                <c:pt idx="64">
                  <c:v>5.1268000000000002</c:v>
                </c:pt>
                <c:pt idx="65">
                  <c:v>5.2067500000000004</c:v>
                </c:pt>
                <c:pt idx="66">
                  <c:v>5.2866999999999997</c:v>
                </c:pt>
                <c:pt idx="67">
                  <c:v>5.3666499999999999</c:v>
                </c:pt>
                <c:pt idx="68">
                  <c:v>5.4466000000000001</c:v>
                </c:pt>
                <c:pt idx="69">
                  <c:v>5.5265500000000003</c:v>
                </c:pt>
                <c:pt idx="70">
                  <c:v>5.6064999999999996</c:v>
                </c:pt>
                <c:pt idx="71">
                  <c:v>5.6864499999999998</c:v>
                </c:pt>
                <c:pt idx="72">
                  <c:v>5.7664</c:v>
                </c:pt>
                <c:pt idx="73">
                  <c:v>5.8463500000000002</c:v>
                </c:pt>
                <c:pt idx="74">
                  <c:v>5.9263000000000003</c:v>
                </c:pt>
                <c:pt idx="75">
                  <c:v>6.0062499999999996</c:v>
                </c:pt>
                <c:pt idx="76">
                  <c:v>6.0861999999999998</c:v>
                </c:pt>
                <c:pt idx="77">
                  <c:v>6.16615</c:v>
                </c:pt>
                <c:pt idx="78">
                  <c:v>6.2461000000000002</c:v>
                </c:pt>
                <c:pt idx="79">
                  <c:v>6.3260500000000004</c:v>
                </c:pt>
                <c:pt idx="80">
                  <c:v>6.4059999999999997</c:v>
                </c:pt>
                <c:pt idx="81">
                  <c:v>6.4859499999999999</c:v>
                </c:pt>
                <c:pt idx="82">
                  <c:v>6.5659000000000001</c:v>
                </c:pt>
                <c:pt idx="83">
                  <c:v>6.6458500000000003</c:v>
                </c:pt>
                <c:pt idx="84">
                  <c:v>6.7257999999999996</c:v>
                </c:pt>
                <c:pt idx="85">
                  <c:v>6.8057499999999997</c:v>
                </c:pt>
                <c:pt idx="86">
                  <c:v>6.8856999999999999</c:v>
                </c:pt>
                <c:pt idx="87">
                  <c:v>6.9656500000000001</c:v>
                </c:pt>
                <c:pt idx="88">
                  <c:v>7.0456000000000003</c:v>
                </c:pt>
                <c:pt idx="89">
                  <c:v>7.1255499999999996</c:v>
                </c:pt>
                <c:pt idx="90">
                  <c:v>7.2054999999999998</c:v>
                </c:pt>
                <c:pt idx="91">
                  <c:v>7.28545</c:v>
                </c:pt>
                <c:pt idx="92">
                  <c:v>7.3654000000000002</c:v>
                </c:pt>
                <c:pt idx="93">
                  <c:v>7.4453500000000004</c:v>
                </c:pt>
                <c:pt idx="94">
                  <c:v>7.5252999999999997</c:v>
                </c:pt>
                <c:pt idx="95">
                  <c:v>7.6052499999999998</c:v>
                </c:pt>
                <c:pt idx="96">
                  <c:v>7.6852</c:v>
                </c:pt>
                <c:pt idx="97">
                  <c:v>7.7651500000000002</c:v>
                </c:pt>
                <c:pt idx="98">
                  <c:v>7.8451000000000004</c:v>
                </c:pt>
                <c:pt idx="99">
                  <c:v>7.9250499999999997</c:v>
                </c:pt>
                <c:pt idx="100">
                  <c:v>8.0050000000000008</c:v>
                </c:pt>
                <c:pt idx="101">
                  <c:v>8.0849499999999992</c:v>
                </c:pt>
                <c:pt idx="102">
                  <c:v>8.1648999999999994</c:v>
                </c:pt>
                <c:pt idx="103">
                  <c:v>8.2448499999999996</c:v>
                </c:pt>
                <c:pt idx="104">
                  <c:v>8.3247999999999998</c:v>
                </c:pt>
                <c:pt idx="105">
                  <c:v>8.4047499999999999</c:v>
                </c:pt>
                <c:pt idx="106">
                  <c:v>8.4847000000000001</c:v>
                </c:pt>
                <c:pt idx="107">
                  <c:v>8.5646500000000003</c:v>
                </c:pt>
                <c:pt idx="108">
                  <c:v>8.6446000000000005</c:v>
                </c:pt>
                <c:pt idx="109">
                  <c:v>8.7245500000000007</c:v>
                </c:pt>
                <c:pt idx="110">
                  <c:v>8.8045000000000009</c:v>
                </c:pt>
                <c:pt idx="111">
                  <c:v>8.8844499999999993</c:v>
                </c:pt>
                <c:pt idx="112">
                  <c:v>8.9643999999999995</c:v>
                </c:pt>
                <c:pt idx="113">
                  <c:v>9.0443499999999997</c:v>
                </c:pt>
                <c:pt idx="114">
                  <c:v>9.1242999999999999</c:v>
                </c:pt>
                <c:pt idx="115">
                  <c:v>9.20425</c:v>
                </c:pt>
                <c:pt idx="116">
                  <c:v>9.2842000000000002</c:v>
                </c:pt>
                <c:pt idx="117">
                  <c:v>9.3641500000000004</c:v>
                </c:pt>
                <c:pt idx="118">
                  <c:v>9.4441000000000006</c:v>
                </c:pt>
                <c:pt idx="119">
                  <c:v>9.5240500000000008</c:v>
                </c:pt>
                <c:pt idx="120">
                  <c:v>9.6039999999999992</c:v>
                </c:pt>
                <c:pt idx="121">
                  <c:v>9.6839499999999994</c:v>
                </c:pt>
                <c:pt idx="122">
                  <c:v>9.7638999999999996</c:v>
                </c:pt>
                <c:pt idx="123">
                  <c:v>9.8438499999999998</c:v>
                </c:pt>
                <c:pt idx="124">
                  <c:v>9.9238</c:v>
                </c:pt>
                <c:pt idx="125">
                  <c:v>10.00375</c:v>
                </c:pt>
                <c:pt idx="126">
                  <c:v>10.0837</c:v>
                </c:pt>
                <c:pt idx="127">
                  <c:v>10.163650000000001</c:v>
                </c:pt>
                <c:pt idx="128">
                  <c:v>10.243600000000001</c:v>
                </c:pt>
                <c:pt idx="129">
                  <c:v>10.323549999999999</c:v>
                </c:pt>
                <c:pt idx="130">
                  <c:v>10.403499999999999</c:v>
                </c:pt>
                <c:pt idx="131">
                  <c:v>10.483449999999999</c:v>
                </c:pt>
                <c:pt idx="132">
                  <c:v>10.5634</c:v>
                </c:pt>
                <c:pt idx="133">
                  <c:v>10.64335</c:v>
                </c:pt>
                <c:pt idx="134">
                  <c:v>10.7233</c:v>
                </c:pt>
                <c:pt idx="135">
                  <c:v>10.80325</c:v>
                </c:pt>
                <c:pt idx="136">
                  <c:v>10.8832</c:v>
                </c:pt>
                <c:pt idx="137">
                  <c:v>10.963150000000001</c:v>
                </c:pt>
                <c:pt idx="138">
                  <c:v>11.043100000000001</c:v>
                </c:pt>
                <c:pt idx="139">
                  <c:v>11.123049999999999</c:v>
                </c:pt>
                <c:pt idx="140">
                  <c:v>11.202999999999999</c:v>
                </c:pt>
                <c:pt idx="141">
                  <c:v>11.28295</c:v>
                </c:pt>
                <c:pt idx="142">
                  <c:v>11.3629</c:v>
                </c:pt>
                <c:pt idx="143">
                  <c:v>11.44285</c:v>
                </c:pt>
                <c:pt idx="144">
                  <c:v>11.5228</c:v>
                </c:pt>
                <c:pt idx="145">
                  <c:v>11.60275</c:v>
                </c:pt>
                <c:pt idx="146">
                  <c:v>11.682700000000001</c:v>
                </c:pt>
                <c:pt idx="147">
                  <c:v>11.762650000000001</c:v>
                </c:pt>
                <c:pt idx="148">
                  <c:v>11.842599999999999</c:v>
                </c:pt>
                <c:pt idx="149">
                  <c:v>11.922549999999999</c:v>
                </c:pt>
                <c:pt idx="150">
                  <c:v>12.0025</c:v>
                </c:pt>
                <c:pt idx="151">
                  <c:v>12.08245</c:v>
                </c:pt>
                <c:pt idx="152">
                  <c:v>12.1624</c:v>
                </c:pt>
                <c:pt idx="153">
                  <c:v>12.24235</c:v>
                </c:pt>
                <c:pt idx="154">
                  <c:v>12.3223</c:v>
                </c:pt>
                <c:pt idx="155">
                  <c:v>12.40225</c:v>
                </c:pt>
                <c:pt idx="156">
                  <c:v>12.482200000000001</c:v>
                </c:pt>
                <c:pt idx="157">
                  <c:v>12.562150000000001</c:v>
                </c:pt>
                <c:pt idx="158">
                  <c:v>12.642099999999999</c:v>
                </c:pt>
                <c:pt idx="159">
                  <c:v>12.722049999999999</c:v>
                </c:pt>
                <c:pt idx="160">
                  <c:v>12.802</c:v>
                </c:pt>
                <c:pt idx="161">
                  <c:v>12.88195</c:v>
                </c:pt>
                <c:pt idx="162">
                  <c:v>12.9619</c:v>
                </c:pt>
                <c:pt idx="163">
                  <c:v>13.04185</c:v>
                </c:pt>
                <c:pt idx="164">
                  <c:v>13.1218</c:v>
                </c:pt>
                <c:pt idx="165">
                  <c:v>13.201750000000001</c:v>
                </c:pt>
                <c:pt idx="166">
                  <c:v>13.281700000000001</c:v>
                </c:pt>
                <c:pt idx="167">
                  <c:v>13.361649999999999</c:v>
                </c:pt>
                <c:pt idx="168">
                  <c:v>13.441599999999999</c:v>
                </c:pt>
                <c:pt idx="169">
                  <c:v>13.52155</c:v>
                </c:pt>
                <c:pt idx="170">
                  <c:v>13.6015</c:v>
                </c:pt>
                <c:pt idx="171">
                  <c:v>13.68145</c:v>
                </c:pt>
                <c:pt idx="172">
                  <c:v>13.7614</c:v>
                </c:pt>
                <c:pt idx="173">
                  <c:v>13.84135</c:v>
                </c:pt>
                <c:pt idx="174">
                  <c:v>13.9213</c:v>
                </c:pt>
                <c:pt idx="175">
                  <c:v>14.001250000000001</c:v>
                </c:pt>
                <c:pt idx="176">
                  <c:v>14.081200000000001</c:v>
                </c:pt>
                <c:pt idx="177">
                  <c:v>14.161149999999999</c:v>
                </c:pt>
                <c:pt idx="178">
                  <c:v>14.241099999999999</c:v>
                </c:pt>
                <c:pt idx="179">
                  <c:v>14.32105</c:v>
                </c:pt>
                <c:pt idx="180">
                  <c:v>14.401</c:v>
                </c:pt>
                <c:pt idx="181">
                  <c:v>14.48095</c:v>
                </c:pt>
                <c:pt idx="182">
                  <c:v>14.5609</c:v>
                </c:pt>
                <c:pt idx="183">
                  <c:v>14.64085</c:v>
                </c:pt>
                <c:pt idx="184">
                  <c:v>14.720800000000001</c:v>
                </c:pt>
                <c:pt idx="185">
                  <c:v>14.800750000000001</c:v>
                </c:pt>
                <c:pt idx="186">
                  <c:v>14.880699999999999</c:v>
                </c:pt>
                <c:pt idx="187">
                  <c:v>14.960649999999999</c:v>
                </c:pt>
                <c:pt idx="188">
                  <c:v>15.0406</c:v>
                </c:pt>
                <c:pt idx="189">
                  <c:v>15.12055</c:v>
                </c:pt>
                <c:pt idx="190">
                  <c:v>15.2005</c:v>
                </c:pt>
                <c:pt idx="191">
                  <c:v>15.28045</c:v>
                </c:pt>
                <c:pt idx="192">
                  <c:v>15.3604</c:v>
                </c:pt>
                <c:pt idx="193">
                  <c:v>15.44035</c:v>
                </c:pt>
                <c:pt idx="194">
                  <c:v>15.520300000000001</c:v>
                </c:pt>
                <c:pt idx="195">
                  <c:v>15.600250000000001</c:v>
                </c:pt>
                <c:pt idx="196">
                  <c:v>15.680199999999999</c:v>
                </c:pt>
                <c:pt idx="197">
                  <c:v>15.760149999999999</c:v>
                </c:pt>
                <c:pt idx="198">
                  <c:v>15.8401</c:v>
                </c:pt>
                <c:pt idx="199">
                  <c:v>15.92005</c:v>
                </c:pt>
                <c:pt idx="200">
                  <c:v>16</c:v>
                </c:pt>
              </c:numCache>
            </c:numRef>
          </c:xVal>
          <c:yVal>
            <c:numRef>
              <c:f>Isolations!$F$5:$F$205</c:f>
              <c:numCache>
                <c:formatCode>General</c:formatCode>
                <c:ptCount val="201"/>
                <c:pt idx="0">
                  <c:v>-88.462967000000006</c:v>
                </c:pt>
                <c:pt idx="1">
                  <c:v>-91.507277999999999</c:v>
                </c:pt>
                <c:pt idx="2">
                  <c:v>-95.387703000000002</c:v>
                </c:pt>
                <c:pt idx="3">
                  <c:v>-97.839584000000002</c:v>
                </c:pt>
                <c:pt idx="4">
                  <c:v>-96.957451000000006</c:v>
                </c:pt>
                <c:pt idx="5">
                  <c:v>-96.755629999999996</c:v>
                </c:pt>
                <c:pt idx="6">
                  <c:v>-95.225525000000005</c:v>
                </c:pt>
                <c:pt idx="7">
                  <c:v>-93.706458999999995</c:v>
                </c:pt>
                <c:pt idx="8">
                  <c:v>-92.982071000000005</c:v>
                </c:pt>
                <c:pt idx="9">
                  <c:v>-88.595817999999994</c:v>
                </c:pt>
                <c:pt idx="10">
                  <c:v>-83.715500000000006</c:v>
                </c:pt>
                <c:pt idx="11">
                  <c:v>-80.637405000000001</c:v>
                </c:pt>
                <c:pt idx="12">
                  <c:v>-75.921135000000007</c:v>
                </c:pt>
                <c:pt idx="13">
                  <c:v>-71.951401000000004</c:v>
                </c:pt>
                <c:pt idx="14">
                  <c:v>-70.159156999999993</c:v>
                </c:pt>
                <c:pt idx="15">
                  <c:v>-67.636962999999994</c:v>
                </c:pt>
                <c:pt idx="16">
                  <c:v>-65.970177000000007</c:v>
                </c:pt>
                <c:pt idx="17">
                  <c:v>-64.726050999999998</c:v>
                </c:pt>
                <c:pt idx="18">
                  <c:v>-63.039555</c:v>
                </c:pt>
                <c:pt idx="19">
                  <c:v>-61.662098</c:v>
                </c:pt>
                <c:pt idx="20">
                  <c:v>-60.678466999999998</c:v>
                </c:pt>
                <c:pt idx="21">
                  <c:v>-59.103428000000001</c:v>
                </c:pt>
                <c:pt idx="22">
                  <c:v>-57.460438000000003</c:v>
                </c:pt>
                <c:pt idx="23">
                  <c:v>-55.643391000000001</c:v>
                </c:pt>
                <c:pt idx="24">
                  <c:v>-53.778255000000001</c:v>
                </c:pt>
                <c:pt idx="25">
                  <c:v>-52.052914000000001</c:v>
                </c:pt>
                <c:pt idx="26">
                  <c:v>-50.483531999999997</c:v>
                </c:pt>
                <c:pt idx="27">
                  <c:v>-49.435253000000003</c:v>
                </c:pt>
                <c:pt idx="28">
                  <c:v>-48.855637000000002</c:v>
                </c:pt>
                <c:pt idx="29">
                  <c:v>-48.668998999999999</c:v>
                </c:pt>
                <c:pt idx="30">
                  <c:v>-48.833075999999998</c:v>
                </c:pt>
                <c:pt idx="31">
                  <c:v>-49.203372999999999</c:v>
                </c:pt>
                <c:pt idx="32">
                  <c:v>-49.749966000000001</c:v>
                </c:pt>
                <c:pt idx="33">
                  <c:v>-50.454121000000001</c:v>
                </c:pt>
                <c:pt idx="34">
                  <c:v>-51.213352</c:v>
                </c:pt>
                <c:pt idx="35">
                  <c:v>-51.968204</c:v>
                </c:pt>
                <c:pt idx="36">
                  <c:v>-52.737685999999997</c:v>
                </c:pt>
                <c:pt idx="37">
                  <c:v>-53.356524999999998</c:v>
                </c:pt>
                <c:pt idx="38">
                  <c:v>-54.165543</c:v>
                </c:pt>
                <c:pt idx="39">
                  <c:v>-55.005538999999999</c:v>
                </c:pt>
                <c:pt idx="40">
                  <c:v>-55.977668999999999</c:v>
                </c:pt>
                <c:pt idx="41">
                  <c:v>-56.770358999999999</c:v>
                </c:pt>
                <c:pt idx="42">
                  <c:v>-57.481811999999998</c:v>
                </c:pt>
                <c:pt idx="43">
                  <c:v>-57.963200000000001</c:v>
                </c:pt>
                <c:pt idx="44">
                  <c:v>-58.434364000000002</c:v>
                </c:pt>
                <c:pt idx="45">
                  <c:v>-58.468330000000002</c:v>
                </c:pt>
                <c:pt idx="46">
                  <c:v>-58.815165999999998</c:v>
                </c:pt>
                <c:pt idx="47">
                  <c:v>-58.984183999999999</c:v>
                </c:pt>
                <c:pt idx="48">
                  <c:v>-58.912663000000002</c:v>
                </c:pt>
                <c:pt idx="49">
                  <c:v>-58.722473000000001</c:v>
                </c:pt>
                <c:pt idx="50">
                  <c:v>-58.625205999999999</c:v>
                </c:pt>
                <c:pt idx="51">
                  <c:v>-58.084797000000002</c:v>
                </c:pt>
                <c:pt idx="52">
                  <c:v>-57.706963000000002</c:v>
                </c:pt>
                <c:pt idx="53">
                  <c:v>-57.318747999999999</c:v>
                </c:pt>
                <c:pt idx="54">
                  <c:v>-56.859413000000004</c:v>
                </c:pt>
                <c:pt idx="55">
                  <c:v>-56.317534999999999</c:v>
                </c:pt>
                <c:pt idx="56">
                  <c:v>-55.704517000000003</c:v>
                </c:pt>
                <c:pt idx="57">
                  <c:v>-55.064556000000003</c:v>
                </c:pt>
                <c:pt idx="58">
                  <c:v>-54.462944</c:v>
                </c:pt>
                <c:pt idx="59">
                  <c:v>-53.917392999999997</c:v>
                </c:pt>
                <c:pt idx="60">
                  <c:v>-53.411403999999997</c:v>
                </c:pt>
                <c:pt idx="61">
                  <c:v>-52.743645000000001</c:v>
                </c:pt>
                <c:pt idx="62">
                  <c:v>-51.957290999999998</c:v>
                </c:pt>
                <c:pt idx="63">
                  <c:v>-51.08202</c:v>
                </c:pt>
                <c:pt idx="64">
                  <c:v>-50.026893999999999</c:v>
                </c:pt>
                <c:pt idx="65">
                  <c:v>-49.077540999999997</c:v>
                </c:pt>
                <c:pt idx="66">
                  <c:v>-48.484005000000003</c:v>
                </c:pt>
                <c:pt idx="67">
                  <c:v>-48.063170999999997</c:v>
                </c:pt>
                <c:pt idx="68">
                  <c:v>-47.991314000000003</c:v>
                </c:pt>
                <c:pt idx="69">
                  <c:v>-48.180092000000002</c:v>
                </c:pt>
                <c:pt idx="70">
                  <c:v>-48.542800999999997</c:v>
                </c:pt>
                <c:pt idx="71">
                  <c:v>-48.947670000000002</c:v>
                </c:pt>
                <c:pt idx="72">
                  <c:v>-49.323753000000004</c:v>
                </c:pt>
                <c:pt idx="73">
                  <c:v>-49.525996999999997</c:v>
                </c:pt>
                <c:pt idx="74">
                  <c:v>-49.674090999999997</c:v>
                </c:pt>
                <c:pt idx="75">
                  <c:v>-49.695236000000001</c:v>
                </c:pt>
                <c:pt idx="76">
                  <c:v>-49.668213000000002</c:v>
                </c:pt>
                <c:pt idx="77">
                  <c:v>-49.675719999999998</c:v>
                </c:pt>
                <c:pt idx="78">
                  <c:v>-49.590381999999998</c:v>
                </c:pt>
                <c:pt idx="79">
                  <c:v>-49.485782999999998</c:v>
                </c:pt>
                <c:pt idx="80">
                  <c:v>-49.478518999999999</c:v>
                </c:pt>
                <c:pt idx="81">
                  <c:v>-49.282744999999998</c:v>
                </c:pt>
                <c:pt idx="82">
                  <c:v>-49.244106000000002</c:v>
                </c:pt>
                <c:pt idx="83">
                  <c:v>-49.371192999999998</c:v>
                </c:pt>
                <c:pt idx="84">
                  <c:v>-49.222251999999997</c:v>
                </c:pt>
                <c:pt idx="85">
                  <c:v>-49.186610999999999</c:v>
                </c:pt>
                <c:pt idx="86">
                  <c:v>-49.393363999999998</c:v>
                </c:pt>
                <c:pt idx="87">
                  <c:v>-49.378239000000001</c:v>
                </c:pt>
                <c:pt idx="88">
                  <c:v>-49.555183</c:v>
                </c:pt>
                <c:pt idx="89">
                  <c:v>-50.168498999999997</c:v>
                </c:pt>
                <c:pt idx="90">
                  <c:v>-51.123375000000003</c:v>
                </c:pt>
                <c:pt idx="91">
                  <c:v>-52.335022000000002</c:v>
                </c:pt>
                <c:pt idx="92">
                  <c:v>-53.737869000000003</c:v>
                </c:pt>
                <c:pt idx="93">
                  <c:v>-54.789352000000001</c:v>
                </c:pt>
                <c:pt idx="94">
                  <c:v>-55.945171000000002</c:v>
                </c:pt>
                <c:pt idx="95">
                  <c:v>-56.390148000000003</c:v>
                </c:pt>
                <c:pt idx="96">
                  <c:v>-56.082802000000001</c:v>
                </c:pt>
                <c:pt idx="97">
                  <c:v>-55.693072999999998</c:v>
                </c:pt>
                <c:pt idx="98">
                  <c:v>-55.283821000000003</c:v>
                </c:pt>
                <c:pt idx="99">
                  <c:v>-54.667102999999997</c:v>
                </c:pt>
                <c:pt idx="100">
                  <c:v>-54.317172999999997</c:v>
                </c:pt>
                <c:pt idx="101">
                  <c:v>-54.125712999999998</c:v>
                </c:pt>
                <c:pt idx="102">
                  <c:v>-53.803016999999997</c:v>
                </c:pt>
                <c:pt idx="103">
                  <c:v>-53.467860999999999</c:v>
                </c:pt>
                <c:pt idx="104">
                  <c:v>-53.007182999999998</c:v>
                </c:pt>
                <c:pt idx="105">
                  <c:v>-52.388756000000001</c:v>
                </c:pt>
                <c:pt idx="106">
                  <c:v>-52.133743000000003</c:v>
                </c:pt>
                <c:pt idx="107">
                  <c:v>-51.913338000000003</c:v>
                </c:pt>
                <c:pt idx="108">
                  <c:v>-51.878554999999999</c:v>
                </c:pt>
                <c:pt idx="109">
                  <c:v>-52.020606999999998</c:v>
                </c:pt>
                <c:pt idx="110">
                  <c:v>-52.390213000000003</c:v>
                </c:pt>
                <c:pt idx="111">
                  <c:v>-52.881675999999999</c:v>
                </c:pt>
                <c:pt idx="112">
                  <c:v>-53.413189000000003</c:v>
                </c:pt>
                <c:pt idx="113">
                  <c:v>-53.684981999999998</c:v>
                </c:pt>
                <c:pt idx="114">
                  <c:v>-53.765182000000003</c:v>
                </c:pt>
                <c:pt idx="115">
                  <c:v>-53.605953</c:v>
                </c:pt>
                <c:pt idx="116">
                  <c:v>-53.337409999999998</c:v>
                </c:pt>
                <c:pt idx="117">
                  <c:v>-52.966479999999997</c:v>
                </c:pt>
                <c:pt idx="118">
                  <c:v>-52.788040000000002</c:v>
                </c:pt>
                <c:pt idx="119">
                  <c:v>-52.570067999999999</c:v>
                </c:pt>
                <c:pt idx="120">
                  <c:v>-52.379620000000003</c:v>
                </c:pt>
                <c:pt idx="121">
                  <c:v>-52.138190999999999</c:v>
                </c:pt>
                <c:pt idx="122">
                  <c:v>-52.096043000000002</c:v>
                </c:pt>
                <c:pt idx="123">
                  <c:v>-52.102989000000001</c:v>
                </c:pt>
                <c:pt idx="124">
                  <c:v>-51.944946000000002</c:v>
                </c:pt>
                <c:pt idx="125">
                  <c:v>-51.742457999999999</c:v>
                </c:pt>
                <c:pt idx="126">
                  <c:v>-51.454369</c:v>
                </c:pt>
                <c:pt idx="127">
                  <c:v>-51.095978000000002</c:v>
                </c:pt>
                <c:pt idx="128">
                  <c:v>-50.698985999999998</c:v>
                </c:pt>
                <c:pt idx="129">
                  <c:v>-50.490540000000003</c:v>
                </c:pt>
                <c:pt idx="130">
                  <c:v>-50.315617000000003</c:v>
                </c:pt>
                <c:pt idx="131">
                  <c:v>-50.159542000000002</c:v>
                </c:pt>
                <c:pt idx="132">
                  <c:v>-49.903080000000003</c:v>
                </c:pt>
                <c:pt idx="133">
                  <c:v>-49.690303999999998</c:v>
                </c:pt>
                <c:pt idx="134">
                  <c:v>-49.566799000000003</c:v>
                </c:pt>
                <c:pt idx="135">
                  <c:v>-49.428863999999997</c:v>
                </c:pt>
                <c:pt idx="136">
                  <c:v>-49.296711000000002</c:v>
                </c:pt>
                <c:pt idx="137">
                  <c:v>-49.166553</c:v>
                </c:pt>
                <c:pt idx="138">
                  <c:v>-49.015202000000002</c:v>
                </c:pt>
                <c:pt idx="139">
                  <c:v>-48.965828000000002</c:v>
                </c:pt>
                <c:pt idx="140">
                  <c:v>-48.886955</c:v>
                </c:pt>
                <c:pt idx="141">
                  <c:v>-48.795341000000001</c:v>
                </c:pt>
                <c:pt idx="142">
                  <c:v>-48.803288000000002</c:v>
                </c:pt>
                <c:pt idx="143">
                  <c:v>-48.764876999999998</c:v>
                </c:pt>
                <c:pt idx="144">
                  <c:v>-48.860087999999998</c:v>
                </c:pt>
                <c:pt idx="145">
                  <c:v>-49.270240999999999</c:v>
                </c:pt>
                <c:pt idx="146">
                  <c:v>-49.793059999999997</c:v>
                </c:pt>
                <c:pt idx="147">
                  <c:v>-50.312679000000003</c:v>
                </c:pt>
                <c:pt idx="148">
                  <c:v>-50.761051000000002</c:v>
                </c:pt>
                <c:pt idx="149">
                  <c:v>-51.221882000000001</c:v>
                </c:pt>
                <c:pt idx="150">
                  <c:v>-51.372093</c:v>
                </c:pt>
                <c:pt idx="151">
                  <c:v>-51.594692000000002</c:v>
                </c:pt>
                <c:pt idx="152">
                  <c:v>-51.810561999999997</c:v>
                </c:pt>
                <c:pt idx="153">
                  <c:v>-52.222904</c:v>
                </c:pt>
                <c:pt idx="154">
                  <c:v>-52.322341999999999</c:v>
                </c:pt>
                <c:pt idx="155">
                  <c:v>-52.519337</c:v>
                </c:pt>
                <c:pt idx="156">
                  <c:v>-52.630833000000003</c:v>
                </c:pt>
                <c:pt idx="157">
                  <c:v>-52.581305999999998</c:v>
                </c:pt>
                <c:pt idx="158">
                  <c:v>-52.362040999999998</c:v>
                </c:pt>
                <c:pt idx="159">
                  <c:v>-52.124713999999997</c:v>
                </c:pt>
                <c:pt idx="160">
                  <c:v>-51.820819999999998</c:v>
                </c:pt>
                <c:pt idx="161">
                  <c:v>-51.372967000000003</c:v>
                </c:pt>
                <c:pt idx="162">
                  <c:v>-50.950409000000001</c:v>
                </c:pt>
                <c:pt idx="163">
                  <c:v>-50.510719000000002</c:v>
                </c:pt>
                <c:pt idx="164">
                  <c:v>-50.046436</c:v>
                </c:pt>
                <c:pt idx="165">
                  <c:v>-49.546391</c:v>
                </c:pt>
                <c:pt idx="166">
                  <c:v>-49.053542999999998</c:v>
                </c:pt>
                <c:pt idx="167">
                  <c:v>-48.546309999999998</c:v>
                </c:pt>
                <c:pt idx="168">
                  <c:v>-48.072952000000001</c:v>
                </c:pt>
                <c:pt idx="169">
                  <c:v>-47.61562</c:v>
                </c:pt>
                <c:pt idx="170">
                  <c:v>-47.191733999999997</c:v>
                </c:pt>
                <c:pt idx="171">
                  <c:v>-46.749580000000002</c:v>
                </c:pt>
                <c:pt idx="172">
                  <c:v>-46.303702999999999</c:v>
                </c:pt>
                <c:pt idx="173">
                  <c:v>-45.830115999999997</c:v>
                </c:pt>
                <c:pt idx="174">
                  <c:v>-45.312697999999997</c:v>
                </c:pt>
                <c:pt idx="175">
                  <c:v>-44.735027000000002</c:v>
                </c:pt>
                <c:pt idx="176">
                  <c:v>-44.119759000000002</c:v>
                </c:pt>
                <c:pt idx="177">
                  <c:v>-43.495567000000001</c:v>
                </c:pt>
                <c:pt idx="178">
                  <c:v>-42.888519000000002</c:v>
                </c:pt>
                <c:pt idx="179">
                  <c:v>-42.356895000000002</c:v>
                </c:pt>
                <c:pt idx="180">
                  <c:v>-41.955215000000003</c:v>
                </c:pt>
                <c:pt idx="181">
                  <c:v>-41.696198000000003</c:v>
                </c:pt>
                <c:pt idx="182">
                  <c:v>-41.612178999999998</c:v>
                </c:pt>
                <c:pt idx="183">
                  <c:v>-41.720379000000001</c:v>
                </c:pt>
                <c:pt idx="184">
                  <c:v>-42.015770000000003</c:v>
                </c:pt>
                <c:pt idx="185">
                  <c:v>-42.513328999999999</c:v>
                </c:pt>
                <c:pt idx="186">
                  <c:v>-43.242237000000003</c:v>
                </c:pt>
                <c:pt idx="187">
                  <c:v>-44.219585000000002</c:v>
                </c:pt>
                <c:pt idx="188">
                  <c:v>-45.519340999999997</c:v>
                </c:pt>
                <c:pt idx="189">
                  <c:v>-47.225490999999998</c:v>
                </c:pt>
                <c:pt idx="190">
                  <c:v>-49.406139000000003</c:v>
                </c:pt>
                <c:pt idx="191">
                  <c:v>-51.756335999999997</c:v>
                </c:pt>
                <c:pt idx="192">
                  <c:v>-53.295971000000002</c:v>
                </c:pt>
                <c:pt idx="193">
                  <c:v>-53.701168000000003</c:v>
                </c:pt>
                <c:pt idx="194">
                  <c:v>-52.978127000000001</c:v>
                </c:pt>
                <c:pt idx="195">
                  <c:v>-51.085030000000003</c:v>
                </c:pt>
                <c:pt idx="196">
                  <c:v>-48.383614000000001</c:v>
                </c:pt>
                <c:pt idx="197">
                  <c:v>-45.847968999999999</c:v>
                </c:pt>
                <c:pt idx="198">
                  <c:v>-43.750965000000001</c:v>
                </c:pt>
                <c:pt idx="199">
                  <c:v>-42.241573000000002</c:v>
                </c:pt>
                <c:pt idx="200">
                  <c:v>-41.235492999999998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F7-45D6-B4B9-71A4D64BE1D9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0.01</c:v>
                </c:pt>
                <c:pt idx="1">
                  <c:v>8.9950000000000002E-2</c:v>
                </c:pt>
                <c:pt idx="2">
                  <c:v>0.1699</c:v>
                </c:pt>
                <c:pt idx="3">
                  <c:v>0.24984999999999999</c:v>
                </c:pt>
                <c:pt idx="4">
                  <c:v>0.32979999999999998</c:v>
                </c:pt>
                <c:pt idx="5">
                  <c:v>0.40975</c:v>
                </c:pt>
                <c:pt idx="6">
                  <c:v>0.48970000000000002</c:v>
                </c:pt>
                <c:pt idx="7">
                  <c:v>0.56964999999999999</c:v>
                </c:pt>
                <c:pt idx="8">
                  <c:v>0.64959999999999996</c:v>
                </c:pt>
                <c:pt idx="9">
                  <c:v>0.72955000000000003</c:v>
                </c:pt>
                <c:pt idx="10">
                  <c:v>0.8095</c:v>
                </c:pt>
                <c:pt idx="11">
                  <c:v>0.88944999999999996</c:v>
                </c:pt>
                <c:pt idx="12">
                  <c:v>0.96940000000000004</c:v>
                </c:pt>
                <c:pt idx="13">
                  <c:v>1.04935</c:v>
                </c:pt>
                <c:pt idx="14">
                  <c:v>1.1293</c:v>
                </c:pt>
                <c:pt idx="15">
                  <c:v>1.2092499999999999</c:v>
                </c:pt>
                <c:pt idx="16">
                  <c:v>1.2891999999999999</c:v>
                </c:pt>
                <c:pt idx="17">
                  <c:v>1.3691500000000001</c:v>
                </c:pt>
                <c:pt idx="18">
                  <c:v>1.4491000000000001</c:v>
                </c:pt>
                <c:pt idx="19">
                  <c:v>1.52905</c:v>
                </c:pt>
                <c:pt idx="20">
                  <c:v>1.609</c:v>
                </c:pt>
                <c:pt idx="21">
                  <c:v>1.68895</c:v>
                </c:pt>
                <c:pt idx="22">
                  <c:v>1.7688999999999999</c:v>
                </c:pt>
                <c:pt idx="23">
                  <c:v>1.8488500000000001</c:v>
                </c:pt>
                <c:pt idx="24">
                  <c:v>1.9288000000000001</c:v>
                </c:pt>
                <c:pt idx="25">
                  <c:v>2.00875</c:v>
                </c:pt>
                <c:pt idx="26">
                  <c:v>2.0886999999999998</c:v>
                </c:pt>
                <c:pt idx="27">
                  <c:v>2.16865</c:v>
                </c:pt>
                <c:pt idx="28">
                  <c:v>2.2486000000000002</c:v>
                </c:pt>
                <c:pt idx="29">
                  <c:v>2.3285499999999999</c:v>
                </c:pt>
                <c:pt idx="30">
                  <c:v>2.4085000000000001</c:v>
                </c:pt>
                <c:pt idx="31">
                  <c:v>2.4884499999999998</c:v>
                </c:pt>
                <c:pt idx="32">
                  <c:v>2.5684</c:v>
                </c:pt>
                <c:pt idx="33">
                  <c:v>2.6483500000000002</c:v>
                </c:pt>
                <c:pt idx="34">
                  <c:v>2.7282999999999999</c:v>
                </c:pt>
                <c:pt idx="35">
                  <c:v>2.8082500000000001</c:v>
                </c:pt>
                <c:pt idx="36">
                  <c:v>2.8881999999999999</c:v>
                </c:pt>
                <c:pt idx="37">
                  <c:v>2.9681500000000001</c:v>
                </c:pt>
                <c:pt idx="38">
                  <c:v>3.0480999999999998</c:v>
                </c:pt>
                <c:pt idx="39">
                  <c:v>3.12805</c:v>
                </c:pt>
                <c:pt idx="40">
                  <c:v>3.2080000000000002</c:v>
                </c:pt>
                <c:pt idx="41">
                  <c:v>3.2879499999999999</c:v>
                </c:pt>
                <c:pt idx="42">
                  <c:v>3.3679000000000001</c:v>
                </c:pt>
                <c:pt idx="43">
                  <c:v>3.4478499999999999</c:v>
                </c:pt>
                <c:pt idx="44">
                  <c:v>3.5278</c:v>
                </c:pt>
                <c:pt idx="45">
                  <c:v>3.6077499999999998</c:v>
                </c:pt>
                <c:pt idx="46">
                  <c:v>3.6877</c:v>
                </c:pt>
                <c:pt idx="47">
                  <c:v>3.7676500000000002</c:v>
                </c:pt>
                <c:pt idx="48">
                  <c:v>3.8475999999999999</c:v>
                </c:pt>
                <c:pt idx="49">
                  <c:v>3.9275500000000001</c:v>
                </c:pt>
                <c:pt idx="50">
                  <c:v>4.0075000000000003</c:v>
                </c:pt>
                <c:pt idx="51">
                  <c:v>4.0874499999999996</c:v>
                </c:pt>
                <c:pt idx="52">
                  <c:v>4.1673999999999998</c:v>
                </c:pt>
                <c:pt idx="53">
                  <c:v>4.24735</c:v>
                </c:pt>
                <c:pt idx="54">
                  <c:v>4.3273000000000001</c:v>
                </c:pt>
                <c:pt idx="55">
                  <c:v>4.4072500000000003</c:v>
                </c:pt>
                <c:pt idx="56">
                  <c:v>4.4871999999999996</c:v>
                </c:pt>
                <c:pt idx="57">
                  <c:v>4.5671499999999998</c:v>
                </c:pt>
                <c:pt idx="58">
                  <c:v>4.6471</c:v>
                </c:pt>
                <c:pt idx="59">
                  <c:v>4.7270500000000002</c:v>
                </c:pt>
                <c:pt idx="60">
                  <c:v>4.8070000000000004</c:v>
                </c:pt>
                <c:pt idx="61">
                  <c:v>4.8869499999999997</c:v>
                </c:pt>
                <c:pt idx="62">
                  <c:v>4.9668999999999999</c:v>
                </c:pt>
                <c:pt idx="63">
                  <c:v>5.0468500000000001</c:v>
                </c:pt>
                <c:pt idx="64">
                  <c:v>5.1268000000000002</c:v>
                </c:pt>
                <c:pt idx="65">
                  <c:v>5.2067500000000004</c:v>
                </c:pt>
                <c:pt idx="66">
                  <c:v>5.2866999999999997</c:v>
                </c:pt>
                <c:pt idx="67">
                  <c:v>5.3666499999999999</c:v>
                </c:pt>
                <c:pt idx="68">
                  <c:v>5.4466000000000001</c:v>
                </c:pt>
                <c:pt idx="69">
                  <c:v>5.5265500000000003</c:v>
                </c:pt>
                <c:pt idx="70">
                  <c:v>5.6064999999999996</c:v>
                </c:pt>
                <c:pt idx="71">
                  <c:v>5.6864499999999998</c:v>
                </c:pt>
                <c:pt idx="72">
                  <c:v>5.7664</c:v>
                </c:pt>
                <c:pt idx="73">
                  <c:v>5.8463500000000002</c:v>
                </c:pt>
                <c:pt idx="74">
                  <c:v>5.9263000000000003</c:v>
                </c:pt>
                <c:pt idx="75">
                  <c:v>6.0062499999999996</c:v>
                </c:pt>
                <c:pt idx="76">
                  <c:v>6.0861999999999998</c:v>
                </c:pt>
                <c:pt idx="77">
                  <c:v>6.16615</c:v>
                </c:pt>
                <c:pt idx="78">
                  <c:v>6.2461000000000002</c:v>
                </c:pt>
                <c:pt idx="79">
                  <c:v>6.3260500000000004</c:v>
                </c:pt>
                <c:pt idx="80">
                  <c:v>6.4059999999999997</c:v>
                </c:pt>
                <c:pt idx="81">
                  <c:v>6.4859499999999999</c:v>
                </c:pt>
                <c:pt idx="82">
                  <c:v>6.5659000000000001</c:v>
                </c:pt>
                <c:pt idx="83">
                  <c:v>6.6458500000000003</c:v>
                </c:pt>
                <c:pt idx="84">
                  <c:v>6.7257999999999996</c:v>
                </c:pt>
                <c:pt idx="85">
                  <c:v>6.8057499999999997</c:v>
                </c:pt>
                <c:pt idx="86">
                  <c:v>6.8856999999999999</c:v>
                </c:pt>
                <c:pt idx="87">
                  <c:v>6.9656500000000001</c:v>
                </c:pt>
                <c:pt idx="88">
                  <c:v>7.0456000000000003</c:v>
                </c:pt>
                <c:pt idx="89">
                  <c:v>7.1255499999999996</c:v>
                </c:pt>
                <c:pt idx="90">
                  <c:v>7.2054999999999998</c:v>
                </c:pt>
                <c:pt idx="91">
                  <c:v>7.28545</c:v>
                </c:pt>
                <c:pt idx="92">
                  <c:v>7.3654000000000002</c:v>
                </c:pt>
                <c:pt idx="93">
                  <c:v>7.4453500000000004</c:v>
                </c:pt>
                <c:pt idx="94">
                  <c:v>7.5252999999999997</c:v>
                </c:pt>
                <c:pt idx="95">
                  <c:v>7.6052499999999998</c:v>
                </c:pt>
                <c:pt idx="96">
                  <c:v>7.6852</c:v>
                </c:pt>
                <c:pt idx="97">
                  <c:v>7.7651500000000002</c:v>
                </c:pt>
                <c:pt idx="98">
                  <c:v>7.8451000000000004</c:v>
                </c:pt>
                <c:pt idx="99">
                  <c:v>7.9250499999999997</c:v>
                </c:pt>
                <c:pt idx="100">
                  <c:v>8.0050000000000008</c:v>
                </c:pt>
                <c:pt idx="101">
                  <c:v>8.0849499999999992</c:v>
                </c:pt>
                <c:pt idx="102">
                  <c:v>8.1648999999999994</c:v>
                </c:pt>
                <c:pt idx="103">
                  <c:v>8.2448499999999996</c:v>
                </c:pt>
                <c:pt idx="104">
                  <c:v>8.3247999999999998</c:v>
                </c:pt>
                <c:pt idx="105">
                  <c:v>8.4047499999999999</c:v>
                </c:pt>
                <c:pt idx="106">
                  <c:v>8.4847000000000001</c:v>
                </c:pt>
                <c:pt idx="107">
                  <c:v>8.5646500000000003</c:v>
                </c:pt>
                <c:pt idx="108">
                  <c:v>8.6446000000000005</c:v>
                </c:pt>
                <c:pt idx="109">
                  <c:v>8.7245500000000007</c:v>
                </c:pt>
                <c:pt idx="110">
                  <c:v>8.8045000000000009</c:v>
                </c:pt>
                <c:pt idx="111">
                  <c:v>8.8844499999999993</c:v>
                </c:pt>
                <c:pt idx="112">
                  <c:v>8.9643999999999995</c:v>
                </c:pt>
                <c:pt idx="113">
                  <c:v>9.0443499999999997</c:v>
                </c:pt>
                <c:pt idx="114">
                  <c:v>9.1242999999999999</c:v>
                </c:pt>
                <c:pt idx="115">
                  <c:v>9.20425</c:v>
                </c:pt>
                <c:pt idx="116">
                  <c:v>9.2842000000000002</c:v>
                </c:pt>
                <c:pt idx="117">
                  <c:v>9.3641500000000004</c:v>
                </c:pt>
                <c:pt idx="118">
                  <c:v>9.4441000000000006</c:v>
                </c:pt>
                <c:pt idx="119">
                  <c:v>9.5240500000000008</c:v>
                </c:pt>
                <c:pt idx="120">
                  <c:v>9.6039999999999992</c:v>
                </c:pt>
                <c:pt idx="121">
                  <c:v>9.6839499999999994</c:v>
                </c:pt>
                <c:pt idx="122">
                  <c:v>9.7638999999999996</c:v>
                </c:pt>
                <c:pt idx="123">
                  <c:v>9.8438499999999998</c:v>
                </c:pt>
                <c:pt idx="124">
                  <c:v>9.9238</c:v>
                </c:pt>
                <c:pt idx="125">
                  <c:v>10.00375</c:v>
                </c:pt>
                <c:pt idx="126">
                  <c:v>10.0837</c:v>
                </c:pt>
                <c:pt idx="127">
                  <c:v>10.163650000000001</c:v>
                </c:pt>
                <c:pt idx="128">
                  <c:v>10.243600000000001</c:v>
                </c:pt>
                <c:pt idx="129">
                  <c:v>10.323549999999999</c:v>
                </c:pt>
                <c:pt idx="130">
                  <c:v>10.403499999999999</c:v>
                </c:pt>
                <c:pt idx="131">
                  <c:v>10.483449999999999</c:v>
                </c:pt>
                <c:pt idx="132">
                  <c:v>10.5634</c:v>
                </c:pt>
                <c:pt idx="133">
                  <c:v>10.64335</c:v>
                </c:pt>
                <c:pt idx="134">
                  <c:v>10.7233</c:v>
                </c:pt>
                <c:pt idx="135">
                  <c:v>10.80325</c:v>
                </c:pt>
                <c:pt idx="136">
                  <c:v>10.8832</c:v>
                </c:pt>
                <c:pt idx="137">
                  <c:v>10.963150000000001</c:v>
                </c:pt>
                <c:pt idx="138">
                  <c:v>11.043100000000001</c:v>
                </c:pt>
                <c:pt idx="139">
                  <c:v>11.123049999999999</c:v>
                </c:pt>
                <c:pt idx="140">
                  <c:v>11.202999999999999</c:v>
                </c:pt>
                <c:pt idx="141">
                  <c:v>11.28295</c:v>
                </c:pt>
                <c:pt idx="142">
                  <c:v>11.3629</c:v>
                </c:pt>
                <c:pt idx="143">
                  <c:v>11.44285</c:v>
                </c:pt>
                <c:pt idx="144">
                  <c:v>11.5228</c:v>
                </c:pt>
                <c:pt idx="145">
                  <c:v>11.60275</c:v>
                </c:pt>
                <c:pt idx="146">
                  <c:v>11.682700000000001</c:v>
                </c:pt>
                <c:pt idx="147">
                  <c:v>11.762650000000001</c:v>
                </c:pt>
                <c:pt idx="148">
                  <c:v>11.842599999999999</c:v>
                </c:pt>
                <c:pt idx="149">
                  <c:v>11.922549999999999</c:v>
                </c:pt>
                <c:pt idx="150">
                  <c:v>12.0025</c:v>
                </c:pt>
                <c:pt idx="151">
                  <c:v>12.08245</c:v>
                </c:pt>
                <c:pt idx="152">
                  <c:v>12.1624</c:v>
                </c:pt>
                <c:pt idx="153">
                  <c:v>12.24235</c:v>
                </c:pt>
                <c:pt idx="154">
                  <c:v>12.3223</c:v>
                </c:pt>
                <c:pt idx="155">
                  <c:v>12.40225</c:v>
                </c:pt>
                <c:pt idx="156">
                  <c:v>12.482200000000001</c:v>
                </c:pt>
                <c:pt idx="157">
                  <c:v>12.562150000000001</c:v>
                </c:pt>
                <c:pt idx="158">
                  <c:v>12.642099999999999</c:v>
                </c:pt>
                <c:pt idx="159">
                  <c:v>12.722049999999999</c:v>
                </c:pt>
                <c:pt idx="160">
                  <c:v>12.802</c:v>
                </c:pt>
                <c:pt idx="161">
                  <c:v>12.88195</c:v>
                </c:pt>
                <c:pt idx="162">
                  <c:v>12.9619</c:v>
                </c:pt>
                <c:pt idx="163">
                  <c:v>13.04185</c:v>
                </c:pt>
                <c:pt idx="164">
                  <c:v>13.1218</c:v>
                </c:pt>
                <c:pt idx="165">
                  <c:v>13.201750000000001</c:v>
                </c:pt>
                <c:pt idx="166">
                  <c:v>13.281700000000001</c:v>
                </c:pt>
                <c:pt idx="167">
                  <c:v>13.361649999999999</c:v>
                </c:pt>
                <c:pt idx="168">
                  <c:v>13.441599999999999</c:v>
                </c:pt>
                <c:pt idx="169">
                  <c:v>13.52155</c:v>
                </c:pt>
                <c:pt idx="170">
                  <c:v>13.6015</c:v>
                </c:pt>
                <c:pt idx="171">
                  <c:v>13.68145</c:v>
                </c:pt>
                <c:pt idx="172">
                  <c:v>13.7614</c:v>
                </c:pt>
                <c:pt idx="173">
                  <c:v>13.84135</c:v>
                </c:pt>
                <c:pt idx="174">
                  <c:v>13.9213</c:v>
                </c:pt>
                <c:pt idx="175">
                  <c:v>14.001250000000001</c:v>
                </c:pt>
                <c:pt idx="176">
                  <c:v>14.081200000000001</c:v>
                </c:pt>
                <c:pt idx="177">
                  <c:v>14.161149999999999</c:v>
                </c:pt>
                <c:pt idx="178">
                  <c:v>14.241099999999999</c:v>
                </c:pt>
                <c:pt idx="179">
                  <c:v>14.32105</c:v>
                </c:pt>
                <c:pt idx="180">
                  <c:v>14.401</c:v>
                </c:pt>
                <c:pt idx="181">
                  <c:v>14.48095</c:v>
                </c:pt>
                <c:pt idx="182">
                  <c:v>14.5609</c:v>
                </c:pt>
                <c:pt idx="183">
                  <c:v>14.64085</c:v>
                </c:pt>
                <c:pt idx="184">
                  <c:v>14.720800000000001</c:v>
                </c:pt>
                <c:pt idx="185">
                  <c:v>14.800750000000001</c:v>
                </c:pt>
                <c:pt idx="186">
                  <c:v>14.880699999999999</c:v>
                </c:pt>
                <c:pt idx="187">
                  <c:v>14.960649999999999</c:v>
                </c:pt>
                <c:pt idx="188">
                  <c:v>15.0406</c:v>
                </c:pt>
                <c:pt idx="189">
                  <c:v>15.12055</c:v>
                </c:pt>
                <c:pt idx="190">
                  <c:v>15.2005</c:v>
                </c:pt>
                <c:pt idx="191">
                  <c:v>15.28045</c:v>
                </c:pt>
                <c:pt idx="192">
                  <c:v>15.3604</c:v>
                </c:pt>
                <c:pt idx="193">
                  <c:v>15.44035</c:v>
                </c:pt>
                <c:pt idx="194">
                  <c:v>15.520300000000001</c:v>
                </c:pt>
                <c:pt idx="195">
                  <c:v>15.600250000000001</c:v>
                </c:pt>
                <c:pt idx="196">
                  <c:v>15.680199999999999</c:v>
                </c:pt>
                <c:pt idx="197">
                  <c:v>15.760149999999999</c:v>
                </c:pt>
                <c:pt idx="198">
                  <c:v>15.8401</c:v>
                </c:pt>
                <c:pt idx="199">
                  <c:v>15.92005</c:v>
                </c:pt>
                <c:pt idx="200">
                  <c:v>16</c:v>
                </c:pt>
              </c:numCache>
            </c:numRef>
          </c:xVal>
          <c:yVal>
            <c:numRef>
              <c:f>Isolations!$P$5:$P$205</c:f>
              <c:numCache>
                <c:formatCode>General</c:formatCode>
                <c:ptCount val="201"/>
                <c:pt idx="0">
                  <c:v>-87.502837999999997</c:v>
                </c:pt>
                <c:pt idx="1">
                  <c:v>-91.910117999999997</c:v>
                </c:pt>
                <c:pt idx="2">
                  <c:v>-95.553657999999999</c:v>
                </c:pt>
                <c:pt idx="3">
                  <c:v>-102.18749</c:v>
                </c:pt>
                <c:pt idx="4">
                  <c:v>-101.77443</c:v>
                </c:pt>
                <c:pt idx="5">
                  <c:v>-104.76102</c:v>
                </c:pt>
                <c:pt idx="6">
                  <c:v>-104.1949</c:v>
                </c:pt>
                <c:pt idx="7">
                  <c:v>-101.13545999999999</c:v>
                </c:pt>
                <c:pt idx="8">
                  <c:v>-98.042702000000006</c:v>
                </c:pt>
                <c:pt idx="9">
                  <c:v>-93.648124999999993</c:v>
                </c:pt>
                <c:pt idx="10">
                  <c:v>-87.615723000000003</c:v>
                </c:pt>
                <c:pt idx="11">
                  <c:v>-84.127128999999996</c:v>
                </c:pt>
                <c:pt idx="12">
                  <c:v>-82.925292999999996</c:v>
                </c:pt>
                <c:pt idx="13">
                  <c:v>-77.872275999999999</c:v>
                </c:pt>
                <c:pt idx="14">
                  <c:v>-74.126801</c:v>
                </c:pt>
                <c:pt idx="15">
                  <c:v>-70.133223999999998</c:v>
                </c:pt>
                <c:pt idx="16">
                  <c:v>-66.380188000000004</c:v>
                </c:pt>
                <c:pt idx="17">
                  <c:v>-63.790028</c:v>
                </c:pt>
                <c:pt idx="18">
                  <c:v>-61.929768000000003</c:v>
                </c:pt>
                <c:pt idx="19">
                  <c:v>-60.932774000000002</c:v>
                </c:pt>
                <c:pt idx="20">
                  <c:v>-60.353748000000003</c:v>
                </c:pt>
                <c:pt idx="21">
                  <c:v>-59.998745</c:v>
                </c:pt>
                <c:pt idx="22">
                  <c:v>-59.64761</c:v>
                </c:pt>
                <c:pt idx="23">
                  <c:v>-59.450859000000001</c:v>
                </c:pt>
                <c:pt idx="24">
                  <c:v>-59.072975</c:v>
                </c:pt>
                <c:pt idx="25">
                  <c:v>-58.696564000000002</c:v>
                </c:pt>
                <c:pt idx="26">
                  <c:v>-58.308436999999998</c:v>
                </c:pt>
                <c:pt idx="27">
                  <c:v>-57.968822000000003</c:v>
                </c:pt>
                <c:pt idx="28">
                  <c:v>-57.83596</c:v>
                </c:pt>
                <c:pt idx="29">
                  <c:v>-57.975788000000001</c:v>
                </c:pt>
                <c:pt idx="30">
                  <c:v>-58.326926999999998</c:v>
                </c:pt>
                <c:pt idx="31">
                  <c:v>-59.328167000000001</c:v>
                </c:pt>
                <c:pt idx="32">
                  <c:v>-60.098849999999999</c:v>
                </c:pt>
                <c:pt idx="33">
                  <c:v>-61.683315</c:v>
                </c:pt>
                <c:pt idx="34">
                  <c:v>-63.291069</c:v>
                </c:pt>
                <c:pt idx="35">
                  <c:v>-64.507835</c:v>
                </c:pt>
                <c:pt idx="36">
                  <c:v>-65.478378000000006</c:v>
                </c:pt>
                <c:pt idx="37">
                  <c:v>-67.492446999999999</c:v>
                </c:pt>
                <c:pt idx="38">
                  <c:v>-68.852654000000001</c:v>
                </c:pt>
                <c:pt idx="39">
                  <c:v>-69.285827999999995</c:v>
                </c:pt>
                <c:pt idx="40">
                  <c:v>-69.756209999999996</c:v>
                </c:pt>
                <c:pt idx="41">
                  <c:v>-69.715980999999999</c:v>
                </c:pt>
                <c:pt idx="42">
                  <c:v>-68.219688000000005</c:v>
                </c:pt>
                <c:pt idx="43">
                  <c:v>-67.343886999999995</c:v>
                </c:pt>
                <c:pt idx="44">
                  <c:v>-66.505202999999995</c:v>
                </c:pt>
                <c:pt idx="45">
                  <c:v>-66.395477</c:v>
                </c:pt>
                <c:pt idx="46">
                  <c:v>-66.841674999999995</c:v>
                </c:pt>
                <c:pt idx="47">
                  <c:v>-67.346312999999995</c:v>
                </c:pt>
                <c:pt idx="48">
                  <c:v>-67.023819000000003</c:v>
                </c:pt>
                <c:pt idx="49">
                  <c:v>-67.561667999999997</c:v>
                </c:pt>
                <c:pt idx="50">
                  <c:v>-66.770904999999999</c:v>
                </c:pt>
                <c:pt idx="51">
                  <c:v>-65.906234999999995</c:v>
                </c:pt>
                <c:pt idx="52">
                  <c:v>-65.059073999999995</c:v>
                </c:pt>
                <c:pt idx="53">
                  <c:v>-63.839989000000003</c:v>
                </c:pt>
                <c:pt idx="54">
                  <c:v>-62.674560999999997</c:v>
                </c:pt>
                <c:pt idx="55">
                  <c:v>-62.097991999999998</c:v>
                </c:pt>
                <c:pt idx="56">
                  <c:v>-61.372379000000002</c:v>
                </c:pt>
                <c:pt idx="57">
                  <c:v>-61.307727999999997</c:v>
                </c:pt>
                <c:pt idx="58">
                  <c:v>-61.729503999999999</c:v>
                </c:pt>
                <c:pt idx="59">
                  <c:v>-62.703887999999999</c:v>
                </c:pt>
                <c:pt idx="60">
                  <c:v>-63.988667</c:v>
                </c:pt>
                <c:pt idx="61">
                  <c:v>-64.235129999999998</c:v>
                </c:pt>
                <c:pt idx="62">
                  <c:v>-63.713695999999999</c:v>
                </c:pt>
                <c:pt idx="63">
                  <c:v>-62.721310000000003</c:v>
                </c:pt>
                <c:pt idx="64">
                  <c:v>-61.012058000000003</c:v>
                </c:pt>
                <c:pt idx="65">
                  <c:v>-58.822201</c:v>
                </c:pt>
                <c:pt idx="66">
                  <c:v>-57.780974999999998</c:v>
                </c:pt>
                <c:pt idx="67">
                  <c:v>-57.172336999999999</c:v>
                </c:pt>
                <c:pt idx="68">
                  <c:v>-56.587502000000001</c:v>
                </c:pt>
                <c:pt idx="69">
                  <c:v>-56.140141</c:v>
                </c:pt>
                <c:pt idx="70">
                  <c:v>-56.132103000000001</c:v>
                </c:pt>
                <c:pt idx="71">
                  <c:v>-56.114204000000001</c:v>
                </c:pt>
                <c:pt idx="72">
                  <c:v>-56.276088999999999</c:v>
                </c:pt>
                <c:pt idx="73">
                  <c:v>-56.767498000000003</c:v>
                </c:pt>
                <c:pt idx="74">
                  <c:v>-56.932170999999997</c:v>
                </c:pt>
                <c:pt idx="75">
                  <c:v>-56.882420000000003</c:v>
                </c:pt>
                <c:pt idx="76">
                  <c:v>-56.428375000000003</c:v>
                </c:pt>
                <c:pt idx="77">
                  <c:v>-55.499851</c:v>
                </c:pt>
                <c:pt idx="78">
                  <c:v>-54.429020000000001</c:v>
                </c:pt>
                <c:pt idx="79">
                  <c:v>-53.499310000000001</c:v>
                </c:pt>
                <c:pt idx="80">
                  <c:v>-52.757095</c:v>
                </c:pt>
                <c:pt idx="81">
                  <c:v>-52.721496999999999</c:v>
                </c:pt>
                <c:pt idx="82">
                  <c:v>-53.232052000000003</c:v>
                </c:pt>
                <c:pt idx="83">
                  <c:v>-53.909702000000003</c:v>
                </c:pt>
                <c:pt idx="84">
                  <c:v>-55.106921999999997</c:v>
                </c:pt>
                <c:pt idx="85">
                  <c:v>-56.301670000000001</c:v>
                </c:pt>
                <c:pt idx="86">
                  <c:v>-57.329262</c:v>
                </c:pt>
                <c:pt idx="87">
                  <c:v>-57.746143000000004</c:v>
                </c:pt>
                <c:pt idx="88">
                  <c:v>-57.655247000000003</c:v>
                </c:pt>
                <c:pt idx="89">
                  <c:v>-56.971367000000001</c:v>
                </c:pt>
                <c:pt idx="90">
                  <c:v>-56.247115999999998</c:v>
                </c:pt>
                <c:pt idx="91">
                  <c:v>-55.274146999999999</c:v>
                </c:pt>
                <c:pt idx="92">
                  <c:v>-54.692616000000001</c:v>
                </c:pt>
                <c:pt idx="93">
                  <c:v>-54.414444000000003</c:v>
                </c:pt>
                <c:pt idx="94">
                  <c:v>-54.315703999999997</c:v>
                </c:pt>
                <c:pt idx="95">
                  <c:v>-54.437793999999997</c:v>
                </c:pt>
                <c:pt idx="96">
                  <c:v>-54.543582999999998</c:v>
                </c:pt>
                <c:pt idx="97">
                  <c:v>-55.172584999999998</c:v>
                </c:pt>
                <c:pt idx="98">
                  <c:v>-56.149273000000001</c:v>
                </c:pt>
                <c:pt idx="99">
                  <c:v>-56.983749000000003</c:v>
                </c:pt>
                <c:pt idx="100">
                  <c:v>-58.956749000000002</c:v>
                </c:pt>
                <c:pt idx="101">
                  <c:v>-60.919609000000001</c:v>
                </c:pt>
                <c:pt idx="102">
                  <c:v>-61.710456999999998</c:v>
                </c:pt>
                <c:pt idx="103">
                  <c:v>-62.021183000000001</c:v>
                </c:pt>
                <c:pt idx="104">
                  <c:v>-62.245995000000001</c:v>
                </c:pt>
                <c:pt idx="105">
                  <c:v>-60.121006000000001</c:v>
                </c:pt>
                <c:pt idx="106">
                  <c:v>-59.242085000000003</c:v>
                </c:pt>
                <c:pt idx="107">
                  <c:v>-61.401535000000003</c:v>
                </c:pt>
                <c:pt idx="108">
                  <c:v>-61.612639999999999</c:v>
                </c:pt>
                <c:pt idx="109">
                  <c:v>-63.789164999999997</c:v>
                </c:pt>
                <c:pt idx="110">
                  <c:v>-65.477455000000006</c:v>
                </c:pt>
                <c:pt idx="111">
                  <c:v>-65.379149999999996</c:v>
                </c:pt>
                <c:pt idx="112">
                  <c:v>-63.869827000000001</c:v>
                </c:pt>
                <c:pt idx="113">
                  <c:v>-63.600493999999998</c:v>
                </c:pt>
                <c:pt idx="114">
                  <c:v>-61.362777999999999</c:v>
                </c:pt>
                <c:pt idx="115">
                  <c:v>-60.264473000000002</c:v>
                </c:pt>
                <c:pt idx="116">
                  <c:v>-59.771991999999997</c:v>
                </c:pt>
                <c:pt idx="117">
                  <c:v>-58.823723000000001</c:v>
                </c:pt>
                <c:pt idx="118">
                  <c:v>-58.303866999999997</c:v>
                </c:pt>
                <c:pt idx="119">
                  <c:v>-57.635390999999998</c:v>
                </c:pt>
                <c:pt idx="120">
                  <c:v>-57.302979000000001</c:v>
                </c:pt>
                <c:pt idx="121">
                  <c:v>-57.029972000000001</c:v>
                </c:pt>
                <c:pt idx="122">
                  <c:v>-56.523121000000003</c:v>
                </c:pt>
                <c:pt idx="123">
                  <c:v>-56.183681</c:v>
                </c:pt>
                <c:pt idx="124">
                  <c:v>-55.830826000000002</c:v>
                </c:pt>
                <c:pt idx="125">
                  <c:v>-55.439315999999998</c:v>
                </c:pt>
                <c:pt idx="126">
                  <c:v>-55.085087000000001</c:v>
                </c:pt>
                <c:pt idx="127">
                  <c:v>-54.664017000000001</c:v>
                </c:pt>
                <c:pt idx="128">
                  <c:v>-54.550812000000001</c:v>
                </c:pt>
                <c:pt idx="129">
                  <c:v>-54.494118</c:v>
                </c:pt>
                <c:pt idx="130">
                  <c:v>-54.256126000000002</c:v>
                </c:pt>
                <c:pt idx="131">
                  <c:v>-54.075755999999998</c:v>
                </c:pt>
                <c:pt idx="132">
                  <c:v>-53.585662999999997</c:v>
                </c:pt>
                <c:pt idx="133">
                  <c:v>-53.116630999999998</c:v>
                </c:pt>
                <c:pt idx="134">
                  <c:v>-52.964995999999999</c:v>
                </c:pt>
                <c:pt idx="135">
                  <c:v>-53.068699000000002</c:v>
                </c:pt>
                <c:pt idx="136">
                  <c:v>-53.162028999999997</c:v>
                </c:pt>
                <c:pt idx="137">
                  <c:v>-53.421748999999998</c:v>
                </c:pt>
                <c:pt idx="138">
                  <c:v>-53.624870000000001</c:v>
                </c:pt>
                <c:pt idx="139">
                  <c:v>-53.838115999999999</c:v>
                </c:pt>
                <c:pt idx="140">
                  <c:v>-54.169539999999998</c:v>
                </c:pt>
                <c:pt idx="141">
                  <c:v>-54.586117000000002</c:v>
                </c:pt>
                <c:pt idx="142">
                  <c:v>-54.906719000000002</c:v>
                </c:pt>
                <c:pt idx="143">
                  <c:v>-55.124706000000003</c:v>
                </c:pt>
                <c:pt idx="144">
                  <c:v>-55.440337999999997</c:v>
                </c:pt>
                <c:pt idx="145">
                  <c:v>-55.845134999999999</c:v>
                </c:pt>
                <c:pt idx="146">
                  <c:v>-56.431804999999997</c:v>
                </c:pt>
                <c:pt idx="147">
                  <c:v>-56.874462000000001</c:v>
                </c:pt>
                <c:pt idx="148">
                  <c:v>-57.776465999999999</c:v>
                </c:pt>
                <c:pt idx="149">
                  <c:v>-58.573138999999998</c:v>
                </c:pt>
                <c:pt idx="150">
                  <c:v>-58.897239999999996</c:v>
                </c:pt>
                <c:pt idx="151">
                  <c:v>-58.883606</c:v>
                </c:pt>
                <c:pt idx="152">
                  <c:v>-58.754696000000003</c:v>
                </c:pt>
                <c:pt idx="153">
                  <c:v>-57.983868000000001</c:v>
                </c:pt>
                <c:pt idx="154">
                  <c:v>-56.923198999999997</c:v>
                </c:pt>
                <c:pt idx="155">
                  <c:v>-55.894413</c:v>
                </c:pt>
                <c:pt idx="156">
                  <c:v>-54.762123000000003</c:v>
                </c:pt>
                <c:pt idx="157">
                  <c:v>-53.717936999999999</c:v>
                </c:pt>
                <c:pt idx="158">
                  <c:v>-52.802692</c:v>
                </c:pt>
                <c:pt idx="159">
                  <c:v>-51.953471999999998</c:v>
                </c:pt>
                <c:pt idx="160">
                  <c:v>-51.199795000000002</c:v>
                </c:pt>
                <c:pt idx="161">
                  <c:v>-50.514156</c:v>
                </c:pt>
                <c:pt idx="162">
                  <c:v>-49.869064000000002</c:v>
                </c:pt>
                <c:pt idx="163">
                  <c:v>-49.284557</c:v>
                </c:pt>
                <c:pt idx="164">
                  <c:v>-48.742972999999999</c:v>
                </c:pt>
                <c:pt idx="165">
                  <c:v>-48.255363000000003</c:v>
                </c:pt>
                <c:pt idx="166">
                  <c:v>-47.793106000000002</c:v>
                </c:pt>
                <c:pt idx="167">
                  <c:v>-47.370883999999997</c:v>
                </c:pt>
                <c:pt idx="168">
                  <c:v>-46.971645000000002</c:v>
                </c:pt>
                <c:pt idx="169">
                  <c:v>-46.601008999999998</c:v>
                </c:pt>
                <c:pt idx="170">
                  <c:v>-46.230232000000001</c:v>
                </c:pt>
                <c:pt idx="171">
                  <c:v>-45.870849999999997</c:v>
                </c:pt>
                <c:pt idx="172">
                  <c:v>-45.502735000000001</c:v>
                </c:pt>
                <c:pt idx="173">
                  <c:v>-45.116413000000001</c:v>
                </c:pt>
                <c:pt idx="174">
                  <c:v>-44.696655</c:v>
                </c:pt>
                <c:pt idx="175">
                  <c:v>-44.236656000000004</c:v>
                </c:pt>
                <c:pt idx="176">
                  <c:v>-43.745975000000001</c:v>
                </c:pt>
                <c:pt idx="177">
                  <c:v>-43.239455999999997</c:v>
                </c:pt>
                <c:pt idx="178">
                  <c:v>-42.746971000000002</c:v>
                </c:pt>
                <c:pt idx="179">
                  <c:v>-42.320148000000003</c:v>
                </c:pt>
                <c:pt idx="180">
                  <c:v>-41.996952</c:v>
                </c:pt>
                <c:pt idx="181">
                  <c:v>-41.798248000000001</c:v>
                </c:pt>
                <c:pt idx="182">
                  <c:v>-41.771991999999997</c:v>
                </c:pt>
                <c:pt idx="183">
                  <c:v>-41.937182999999997</c:v>
                </c:pt>
                <c:pt idx="184">
                  <c:v>-42.287765999999998</c:v>
                </c:pt>
                <c:pt idx="185">
                  <c:v>-42.867351999999997</c:v>
                </c:pt>
                <c:pt idx="186">
                  <c:v>-43.682903000000003</c:v>
                </c:pt>
                <c:pt idx="187">
                  <c:v>-44.785857999999998</c:v>
                </c:pt>
                <c:pt idx="188">
                  <c:v>-46.256027000000003</c:v>
                </c:pt>
                <c:pt idx="189">
                  <c:v>-48.214970000000001</c:v>
                </c:pt>
                <c:pt idx="190">
                  <c:v>-50.738838000000001</c:v>
                </c:pt>
                <c:pt idx="191">
                  <c:v>-53.287948999999998</c:v>
                </c:pt>
                <c:pt idx="192">
                  <c:v>-54.715496000000002</c:v>
                </c:pt>
                <c:pt idx="193">
                  <c:v>-54.892887000000002</c:v>
                </c:pt>
                <c:pt idx="194">
                  <c:v>-53.819298000000003</c:v>
                </c:pt>
                <c:pt idx="195">
                  <c:v>-51.473011</c:v>
                </c:pt>
                <c:pt idx="196">
                  <c:v>-48.430607000000002</c:v>
                </c:pt>
                <c:pt idx="197">
                  <c:v>-45.812427999999997</c:v>
                </c:pt>
                <c:pt idx="198">
                  <c:v>-43.685744999999997</c:v>
                </c:pt>
                <c:pt idx="199">
                  <c:v>-42.171188000000001</c:v>
                </c:pt>
                <c:pt idx="200">
                  <c:v>-41.143020999999997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F7-45D6-B4B9-71A4D64BE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45952"/>
        <c:axId val="114868608"/>
      </c:scatterChart>
      <c:valAx>
        <c:axId val="114845952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868608"/>
        <c:crosses val="autoZero"/>
        <c:crossBetween val="midCat"/>
        <c:majorUnit val="2"/>
      </c:valAx>
      <c:valAx>
        <c:axId val="114868608"/>
        <c:scaling>
          <c:orientation val="minMax"/>
          <c:max val="0"/>
          <c:min val="-7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845952"/>
        <c:crosses val="autoZero"/>
        <c:crossBetween val="midCat"/>
        <c:majorUnit val="10"/>
      </c:valAx>
      <c:spPr>
        <a:solidFill>
          <a:schemeClr val="bg1"/>
        </a:solidFill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34995962487561361"/>
          <c:y val="0.12872521143190438"/>
          <c:w val="0.31759907026691891"/>
          <c:h val="0.1074549813999529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0.01</c:v>
                </c:pt>
                <c:pt idx="1">
                  <c:v>8.9950000000000002E-2</c:v>
                </c:pt>
                <c:pt idx="2">
                  <c:v>0.1699</c:v>
                </c:pt>
                <c:pt idx="3">
                  <c:v>0.24984999999999999</c:v>
                </c:pt>
                <c:pt idx="4">
                  <c:v>0.32979999999999998</c:v>
                </c:pt>
                <c:pt idx="5">
                  <c:v>0.40975</c:v>
                </c:pt>
                <c:pt idx="6">
                  <c:v>0.48970000000000002</c:v>
                </c:pt>
                <c:pt idx="7">
                  <c:v>0.56964999999999999</c:v>
                </c:pt>
                <c:pt idx="8">
                  <c:v>0.64959999999999996</c:v>
                </c:pt>
                <c:pt idx="9">
                  <c:v>0.72955000000000003</c:v>
                </c:pt>
                <c:pt idx="10">
                  <c:v>0.8095</c:v>
                </c:pt>
                <c:pt idx="11">
                  <c:v>0.88944999999999996</c:v>
                </c:pt>
                <c:pt idx="12">
                  <c:v>0.96940000000000004</c:v>
                </c:pt>
                <c:pt idx="13">
                  <c:v>1.04935</c:v>
                </c:pt>
                <c:pt idx="14">
                  <c:v>1.1293</c:v>
                </c:pt>
                <c:pt idx="15">
                  <c:v>1.2092499999999999</c:v>
                </c:pt>
                <c:pt idx="16">
                  <c:v>1.2891999999999999</c:v>
                </c:pt>
                <c:pt idx="17">
                  <c:v>1.3691500000000001</c:v>
                </c:pt>
                <c:pt idx="18">
                  <c:v>1.4491000000000001</c:v>
                </c:pt>
                <c:pt idx="19">
                  <c:v>1.52905</c:v>
                </c:pt>
                <c:pt idx="20">
                  <c:v>1.609</c:v>
                </c:pt>
                <c:pt idx="21">
                  <c:v>1.68895</c:v>
                </c:pt>
                <c:pt idx="22">
                  <c:v>1.7688999999999999</c:v>
                </c:pt>
                <c:pt idx="23">
                  <c:v>1.8488500000000001</c:v>
                </c:pt>
                <c:pt idx="24">
                  <c:v>1.9288000000000001</c:v>
                </c:pt>
                <c:pt idx="25">
                  <c:v>2.00875</c:v>
                </c:pt>
                <c:pt idx="26">
                  <c:v>2.0886999999999998</c:v>
                </c:pt>
                <c:pt idx="27">
                  <c:v>2.16865</c:v>
                </c:pt>
                <c:pt idx="28">
                  <c:v>2.2486000000000002</c:v>
                </c:pt>
                <c:pt idx="29">
                  <c:v>2.3285499999999999</c:v>
                </c:pt>
                <c:pt idx="30">
                  <c:v>2.4085000000000001</c:v>
                </c:pt>
                <c:pt idx="31">
                  <c:v>2.4884499999999998</c:v>
                </c:pt>
                <c:pt idx="32">
                  <c:v>2.5684</c:v>
                </c:pt>
                <c:pt idx="33">
                  <c:v>2.6483500000000002</c:v>
                </c:pt>
                <c:pt idx="34">
                  <c:v>2.7282999999999999</c:v>
                </c:pt>
                <c:pt idx="35">
                  <c:v>2.8082500000000001</c:v>
                </c:pt>
                <c:pt idx="36">
                  <c:v>2.8881999999999999</c:v>
                </c:pt>
                <c:pt idx="37">
                  <c:v>2.9681500000000001</c:v>
                </c:pt>
                <c:pt idx="38">
                  <c:v>3.0480999999999998</c:v>
                </c:pt>
                <c:pt idx="39">
                  <c:v>3.12805</c:v>
                </c:pt>
                <c:pt idx="40">
                  <c:v>3.2080000000000002</c:v>
                </c:pt>
                <c:pt idx="41">
                  <c:v>3.2879499999999999</c:v>
                </c:pt>
                <c:pt idx="42">
                  <c:v>3.3679000000000001</c:v>
                </c:pt>
                <c:pt idx="43">
                  <c:v>3.4478499999999999</c:v>
                </c:pt>
                <c:pt idx="44">
                  <c:v>3.5278</c:v>
                </c:pt>
                <c:pt idx="45">
                  <c:v>3.6077499999999998</c:v>
                </c:pt>
                <c:pt idx="46">
                  <c:v>3.6877</c:v>
                </c:pt>
                <c:pt idx="47">
                  <c:v>3.7676500000000002</c:v>
                </c:pt>
                <c:pt idx="48">
                  <c:v>3.8475999999999999</c:v>
                </c:pt>
                <c:pt idx="49">
                  <c:v>3.9275500000000001</c:v>
                </c:pt>
                <c:pt idx="50">
                  <c:v>4.0075000000000003</c:v>
                </c:pt>
                <c:pt idx="51">
                  <c:v>4.0874499999999996</c:v>
                </c:pt>
                <c:pt idx="52">
                  <c:v>4.1673999999999998</c:v>
                </c:pt>
                <c:pt idx="53">
                  <c:v>4.24735</c:v>
                </c:pt>
                <c:pt idx="54">
                  <c:v>4.3273000000000001</c:v>
                </c:pt>
                <c:pt idx="55">
                  <c:v>4.4072500000000003</c:v>
                </c:pt>
                <c:pt idx="56">
                  <c:v>4.4871999999999996</c:v>
                </c:pt>
                <c:pt idx="57">
                  <c:v>4.5671499999999998</c:v>
                </c:pt>
                <c:pt idx="58">
                  <c:v>4.6471</c:v>
                </c:pt>
                <c:pt idx="59">
                  <c:v>4.7270500000000002</c:v>
                </c:pt>
                <c:pt idx="60">
                  <c:v>4.8070000000000004</c:v>
                </c:pt>
                <c:pt idx="61">
                  <c:v>4.8869499999999997</c:v>
                </c:pt>
                <c:pt idx="62">
                  <c:v>4.9668999999999999</c:v>
                </c:pt>
                <c:pt idx="63">
                  <c:v>5.0468500000000001</c:v>
                </c:pt>
                <c:pt idx="64">
                  <c:v>5.1268000000000002</c:v>
                </c:pt>
                <c:pt idx="65">
                  <c:v>5.2067500000000004</c:v>
                </c:pt>
                <c:pt idx="66">
                  <c:v>5.2866999999999997</c:v>
                </c:pt>
                <c:pt idx="67">
                  <c:v>5.3666499999999999</c:v>
                </c:pt>
                <c:pt idx="68">
                  <c:v>5.4466000000000001</c:v>
                </c:pt>
                <c:pt idx="69">
                  <c:v>5.5265500000000003</c:v>
                </c:pt>
                <c:pt idx="70">
                  <c:v>5.6064999999999996</c:v>
                </c:pt>
                <c:pt idx="71">
                  <c:v>5.6864499999999998</c:v>
                </c:pt>
                <c:pt idx="72">
                  <c:v>5.7664</c:v>
                </c:pt>
                <c:pt idx="73">
                  <c:v>5.8463500000000002</c:v>
                </c:pt>
                <c:pt idx="74">
                  <c:v>5.9263000000000003</c:v>
                </c:pt>
                <c:pt idx="75">
                  <c:v>6.0062499999999996</c:v>
                </c:pt>
                <c:pt idx="76">
                  <c:v>6.0861999999999998</c:v>
                </c:pt>
                <c:pt idx="77">
                  <c:v>6.16615</c:v>
                </c:pt>
                <c:pt idx="78">
                  <c:v>6.2461000000000002</c:v>
                </c:pt>
                <c:pt idx="79">
                  <c:v>6.3260500000000004</c:v>
                </c:pt>
                <c:pt idx="80">
                  <c:v>6.4059999999999997</c:v>
                </c:pt>
                <c:pt idx="81">
                  <c:v>6.4859499999999999</c:v>
                </c:pt>
                <c:pt idx="82">
                  <c:v>6.5659000000000001</c:v>
                </c:pt>
                <c:pt idx="83">
                  <c:v>6.6458500000000003</c:v>
                </c:pt>
                <c:pt idx="84">
                  <c:v>6.7257999999999996</c:v>
                </c:pt>
                <c:pt idx="85">
                  <c:v>6.8057499999999997</c:v>
                </c:pt>
                <c:pt idx="86">
                  <c:v>6.8856999999999999</c:v>
                </c:pt>
                <c:pt idx="87">
                  <c:v>6.9656500000000001</c:v>
                </c:pt>
                <c:pt idx="88">
                  <c:v>7.0456000000000003</c:v>
                </c:pt>
                <c:pt idx="89">
                  <c:v>7.1255499999999996</c:v>
                </c:pt>
                <c:pt idx="90">
                  <c:v>7.2054999999999998</c:v>
                </c:pt>
                <c:pt idx="91">
                  <c:v>7.28545</c:v>
                </c:pt>
                <c:pt idx="92">
                  <c:v>7.3654000000000002</c:v>
                </c:pt>
                <c:pt idx="93">
                  <c:v>7.4453500000000004</c:v>
                </c:pt>
                <c:pt idx="94">
                  <c:v>7.5252999999999997</c:v>
                </c:pt>
                <c:pt idx="95">
                  <c:v>7.6052499999999998</c:v>
                </c:pt>
                <c:pt idx="96">
                  <c:v>7.6852</c:v>
                </c:pt>
                <c:pt idx="97">
                  <c:v>7.7651500000000002</c:v>
                </c:pt>
                <c:pt idx="98">
                  <c:v>7.8451000000000004</c:v>
                </c:pt>
                <c:pt idx="99">
                  <c:v>7.9250499999999997</c:v>
                </c:pt>
                <c:pt idx="100">
                  <c:v>8.0050000000000008</c:v>
                </c:pt>
                <c:pt idx="101">
                  <c:v>8.0849499999999992</c:v>
                </c:pt>
                <c:pt idx="102">
                  <c:v>8.1648999999999994</c:v>
                </c:pt>
                <c:pt idx="103">
                  <c:v>8.2448499999999996</c:v>
                </c:pt>
                <c:pt idx="104">
                  <c:v>8.3247999999999998</c:v>
                </c:pt>
                <c:pt idx="105">
                  <c:v>8.4047499999999999</c:v>
                </c:pt>
                <c:pt idx="106">
                  <c:v>8.4847000000000001</c:v>
                </c:pt>
                <c:pt idx="107">
                  <c:v>8.5646500000000003</c:v>
                </c:pt>
                <c:pt idx="108">
                  <c:v>8.6446000000000005</c:v>
                </c:pt>
                <c:pt idx="109">
                  <c:v>8.7245500000000007</c:v>
                </c:pt>
                <c:pt idx="110">
                  <c:v>8.8045000000000009</c:v>
                </c:pt>
                <c:pt idx="111">
                  <c:v>8.8844499999999993</c:v>
                </c:pt>
                <c:pt idx="112">
                  <c:v>8.9643999999999995</c:v>
                </c:pt>
                <c:pt idx="113">
                  <c:v>9.0443499999999997</c:v>
                </c:pt>
                <c:pt idx="114">
                  <c:v>9.1242999999999999</c:v>
                </c:pt>
                <c:pt idx="115">
                  <c:v>9.20425</c:v>
                </c:pt>
                <c:pt idx="116">
                  <c:v>9.2842000000000002</c:v>
                </c:pt>
                <c:pt idx="117">
                  <c:v>9.3641500000000004</c:v>
                </c:pt>
                <c:pt idx="118">
                  <c:v>9.4441000000000006</c:v>
                </c:pt>
                <c:pt idx="119">
                  <c:v>9.5240500000000008</c:v>
                </c:pt>
                <c:pt idx="120">
                  <c:v>9.6039999999999992</c:v>
                </c:pt>
                <c:pt idx="121">
                  <c:v>9.6839499999999994</c:v>
                </c:pt>
                <c:pt idx="122">
                  <c:v>9.7638999999999996</c:v>
                </c:pt>
                <c:pt idx="123">
                  <c:v>9.8438499999999998</c:v>
                </c:pt>
                <c:pt idx="124">
                  <c:v>9.9238</c:v>
                </c:pt>
                <c:pt idx="125">
                  <c:v>10.00375</c:v>
                </c:pt>
                <c:pt idx="126">
                  <c:v>10.0837</c:v>
                </c:pt>
                <c:pt idx="127">
                  <c:v>10.163650000000001</c:v>
                </c:pt>
                <c:pt idx="128">
                  <c:v>10.243600000000001</c:v>
                </c:pt>
                <c:pt idx="129">
                  <c:v>10.323549999999999</c:v>
                </c:pt>
                <c:pt idx="130">
                  <c:v>10.403499999999999</c:v>
                </c:pt>
                <c:pt idx="131">
                  <c:v>10.483449999999999</c:v>
                </c:pt>
                <c:pt idx="132">
                  <c:v>10.5634</c:v>
                </c:pt>
                <c:pt idx="133">
                  <c:v>10.64335</c:v>
                </c:pt>
                <c:pt idx="134">
                  <c:v>10.7233</c:v>
                </c:pt>
                <c:pt idx="135">
                  <c:v>10.80325</c:v>
                </c:pt>
                <c:pt idx="136">
                  <c:v>10.8832</c:v>
                </c:pt>
                <c:pt idx="137">
                  <c:v>10.963150000000001</c:v>
                </c:pt>
                <c:pt idx="138">
                  <c:v>11.043100000000001</c:v>
                </c:pt>
                <c:pt idx="139">
                  <c:v>11.123049999999999</c:v>
                </c:pt>
                <c:pt idx="140">
                  <c:v>11.202999999999999</c:v>
                </c:pt>
                <c:pt idx="141">
                  <c:v>11.28295</c:v>
                </c:pt>
                <c:pt idx="142">
                  <c:v>11.3629</c:v>
                </c:pt>
                <c:pt idx="143">
                  <c:v>11.44285</c:v>
                </c:pt>
                <c:pt idx="144">
                  <c:v>11.5228</c:v>
                </c:pt>
                <c:pt idx="145">
                  <c:v>11.60275</c:v>
                </c:pt>
                <c:pt idx="146">
                  <c:v>11.682700000000001</c:v>
                </c:pt>
                <c:pt idx="147">
                  <c:v>11.762650000000001</c:v>
                </c:pt>
                <c:pt idx="148">
                  <c:v>11.842599999999999</c:v>
                </c:pt>
                <c:pt idx="149">
                  <c:v>11.922549999999999</c:v>
                </c:pt>
                <c:pt idx="150">
                  <c:v>12.0025</c:v>
                </c:pt>
                <c:pt idx="151">
                  <c:v>12.08245</c:v>
                </c:pt>
                <c:pt idx="152">
                  <c:v>12.1624</c:v>
                </c:pt>
                <c:pt idx="153">
                  <c:v>12.24235</c:v>
                </c:pt>
                <c:pt idx="154">
                  <c:v>12.3223</c:v>
                </c:pt>
                <c:pt idx="155">
                  <c:v>12.40225</c:v>
                </c:pt>
                <c:pt idx="156">
                  <c:v>12.482200000000001</c:v>
                </c:pt>
                <c:pt idx="157">
                  <c:v>12.562150000000001</c:v>
                </c:pt>
                <c:pt idx="158">
                  <c:v>12.642099999999999</c:v>
                </c:pt>
                <c:pt idx="159">
                  <c:v>12.722049999999999</c:v>
                </c:pt>
                <c:pt idx="160">
                  <c:v>12.802</c:v>
                </c:pt>
                <c:pt idx="161">
                  <c:v>12.88195</c:v>
                </c:pt>
                <c:pt idx="162">
                  <c:v>12.9619</c:v>
                </c:pt>
                <c:pt idx="163">
                  <c:v>13.04185</c:v>
                </c:pt>
                <c:pt idx="164">
                  <c:v>13.1218</c:v>
                </c:pt>
                <c:pt idx="165">
                  <c:v>13.201750000000001</c:v>
                </c:pt>
                <c:pt idx="166">
                  <c:v>13.281700000000001</c:v>
                </c:pt>
                <c:pt idx="167">
                  <c:v>13.361649999999999</c:v>
                </c:pt>
                <c:pt idx="168">
                  <c:v>13.441599999999999</c:v>
                </c:pt>
                <c:pt idx="169">
                  <c:v>13.52155</c:v>
                </c:pt>
                <c:pt idx="170">
                  <c:v>13.6015</c:v>
                </c:pt>
                <c:pt idx="171">
                  <c:v>13.68145</c:v>
                </c:pt>
                <c:pt idx="172">
                  <c:v>13.7614</c:v>
                </c:pt>
                <c:pt idx="173">
                  <c:v>13.84135</c:v>
                </c:pt>
                <c:pt idx="174">
                  <c:v>13.9213</c:v>
                </c:pt>
                <c:pt idx="175">
                  <c:v>14.001250000000001</c:v>
                </c:pt>
                <c:pt idx="176">
                  <c:v>14.081200000000001</c:v>
                </c:pt>
                <c:pt idx="177">
                  <c:v>14.161149999999999</c:v>
                </c:pt>
                <c:pt idx="178">
                  <c:v>14.241099999999999</c:v>
                </c:pt>
                <c:pt idx="179">
                  <c:v>14.32105</c:v>
                </c:pt>
                <c:pt idx="180">
                  <c:v>14.401</c:v>
                </c:pt>
                <c:pt idx="181">
                  <c:v>14.48095</c:v>
                </c:pt>
                <c:pt idx="182">
                  <c:v>14.5609</c:v>
                </c:pt>
                <c:pt idx="183">
                  <c:v>14.64085</c:v>
                </c:pt>
                <c:pt idx="184">
                  <c:v>14.720800000000001</c:v>
                </c:pt>
                <c:pt idx="185">
                  <c:v>14.800750000000001</c:v>
                </c:pt>
                <c:pt idx="186">
                  <c:v>14.880699999999999</c:v>
                </c:pt>
                <c:pt idx="187">
                  <c:v>14.960649999999999</c:v>
                </c:pt>
                <c:pt idx="188">
                  <c:v>15.0406</c:v>
                </c:pt>
                <c:pt idx="189">
                  <c:v>15.12055</c:v>
                </c:pt>
                <c:pt idx="190">
                  <c:v>15.2005</c:v>
                </c:pt>
                <c:pt idx="191">
                  <c:v>15.28045</c:v>
                </c:pt>
                <c:pt idx="192">
                  <c:v>15.3604</c:v>
                </c:pt>
                <c:pt idx="193">
                  <c:v>15.44035</c:v>
                </c:pt>
                <c:pt idx="194">
                  <c:v>15.520300000000001</c:v>
                </c:pt>
                <c:pt idx="195">
                  <c:v>15.600250000000001</c:v>
                </c:pt>
                <c:pt idx="196">
                  <c:v>15.680199999999999</c:v>
                </c:pt>
                <c:pt idx="197">
                  <c:v>15.760149999999999</c:v>
                </c:pt>
                <c:pt idx="198">
                  <c:v>15.8401</c:v>
                </c:pt>
                <c:pt idx="199">
                  <c:v>15.92005</c:v>
                </c:pt>
                <c:pt idx="200">
                  <c:v>16</c:v>
                </c:pt>
              </c:numCache>
            </c:numRef>
          </c:xVal>
          <c:yVal>
            <c:numRef>
              <c:f>Isolations!$H$5:$H$205</c:f>
              <c:numCache>
                <c:formatCode>General</c:formatCode>
                <c:ptCount val="201"/>
                <c:pt idx="0">
                  <c:v>-68.348686000000001</c:v>
                </c:pt>
                <c:pt idx="1">
                  <c:v>-61.205967000000001</c:v>
                </c:pt>
                <c:pt idx="2">
                  <c:v>-53.045814999999997</c:v>
                </c:pt>
                <c:pt idx="3">
                  <c:v>-43.652576000000003</c:v>
                </c:pt>
                <c:pt idx="4">
                  <c:v>-40.242598999999998</c:v>
                </c:pt>
                <c:pt idx="5">
                  <c:v>-38.353282999999998</c:v>
                </c:pt>
                <c:pt idx="6">
                  <c:v>-35.365882999999997</c:v>
                </c:pt>
                <c:pt idx="7">
                  <c:v>-34.048904</c:v>
                </c:pt>
                <c:pt idx="8">
                  <c:v>-33.737679</c:v>
                </c:pt>
                <c:pt idx="9">
                  <c:v>-32.334023000000002</c:v>
                </c:pt>
                <c:pt idx="10">
                  <c:v>-31.784628000000001</c:v>
                </c:pt>
                <c:pt idx="11">
                  <c:v>-32.226424999999999</c:v>
                </c:pt>
                <c:pt idx="12">
                  <c:v>-31.600821</c:v>
                </c:pt>
                <c:pt idx="13">
                  <c:v>-31.439357999999999</c:v>
                </c:pt>
                <c:pt idx="14">
                  <c:v>-31.528241999999999</c:v>
                </c:pt>
                <c:pt idx="15">
                  <c:v>-31.635504000000001</c:v>
                </c:pt>
                <c:pt idx="16">
                  <c:v>-32.678925</c:v>
                </c:pt>
                <c:pt idx="17">
                  <c:v>-34.314484</c:v>
                </c:pt>
                <c:pt idx="18">
                  <c:v>-35.965065000000003</c:v>
                </c:pt>
                <c:pt idx="19">
                  <c:v>-37.547981</c:v>
                </c:pt>
                <c:pt idx="20">
                  <c:v>-38.437140999999997</c:v>
                </c:pt>
                <c:pt idx="21">
                  <c:v>-39.201526999999999</c:v>
                </c:pt>
                <c:pt idx="22">
                  <c:v>-39.962874999999997</c:v>
                </c:pt>
                <c:pt idx="23">
                  <c:v>-40.155613000000002</c:v>
                </c:pt>
                <c:pt idx="24">
                  <c:v>-40.039116</c:v>
                </c:pt>
                <c:pt idx="25">
                  <c:v>-40.202506999999997</c:v>
                </c:pt>
                <c:pt idx="26">
                  <c:v>-39.524310999999997</c:v>
                </c:pt>
                <c:pt idx="27">
                  <c:v>-38.712524000000002</c:v>
                </c:pt>
                <c:pt idx="28">
                  <c:v>-38.045924999999997</c:v>
                </c:pt>
                <c:pt idx="29">
                  <c:v>-37.661212999999996</c:v>
                </c:pt>
                <c:pt idx="30">
                  <c:v>-36.950412999999998</c:v>
                </c:pt>
                <c:pt idx="31">
                  <c:v>-36.035015000000001</c:v>
                </c:pt>
                <c:pt idx="32">
                  <c:v>-35.058585999999998</c:v>
                </c:pt>
                <c:pt idx="33">
                  <c:v>-34.153632999999999</c:v>
                </c:pt>
                <c:pt idx="34">
                  <c:v>-33.141747000000002</c:v>
                </c:pt>
                <c:pt idx="35">
                  <c:v>-32.408149999999999</c:v>
                </c:pt>
                <c:pt idx="36">
                  <c:v>-31.682789</c:v>
                </c:pt>
                <c:pt idx="37">
                  <c:v>-30.689688</c:v>
                </c:pt>
                <c:pt idx="38">
                  <c:v>-29.802128</c:v>
                </c:pt>
                <c:pt idx="39">
                  <c:v>-29.150030000000001</c:v>
                </c:pt>
                <c:pt idx="40">
                  <c:v>-28.311717999999999</c:v>
                </c:pt>
                <c:pt idx="41">
                  <c:v>-27.693317</c:v>
                </c:pt>
                <c:pt idx="42">
                  <c:v>-27.216196</c:v>
                </c:pt>
                <c:pt idx="43">
                  <c:v>-26.692333000000001</c:v>
                </c:pt>
                <c:pt idx="44">
                  <c:v>-26.196950999999999</c:v>
                </c:pt>
                <c:pt idx="45">
                  <c:v>-25.877662999999998</c:v>
                </c:pt>
                <c:pt idx="46">
                  <c:v>-25.516521000000001</c:v>
                </c:pt>
                <c:pt idx="47">
                  <c:v>-25.27807</c:v>
                </c:pt>
                <c:pt idx="48">
                  <c:v>-25.047750000000001</c:v>
                </c:pt>
                <c:pt idx="49">
                  <c:v>-24.931259000000001</c:v>
                </c:pt>
                <c:pt idx="50">
                  <c:v>-24.833335999999999</c:v>
                </c:pt>
                <c:pt idx="51">
                  <c:v>-24.748139999999999</c:v>
                </c:pt>
                <c:pt idx="52">
                  <c:v>-24.684256000000001</c:v>
                </c:pt>
                <c:pt idx="53">
                  <c:v>-24.649906000000001</c:v>
                </c:pt>
                <c:pt idx="54">
                  <c:v>-24.540098</c:v>
                </c:pt>
                <c:pt idx="55">
                  <c:v>-24.468078999999999</c:v>
                </c:pt>
                <c:pt idx="56">
                  <c:v>-24.443370999999999</c:v>
                </c:pt>
                <c:pt idx="57">
                  <c:v>-24.388836000000001</c:v>
                </c:pt>
                <c:pt idx="58">
                  <c:v>-24.356677999999999</c:v>
                </c:pt>
                <c:pt idx="59">
                  <c:v>-24.386505</c:v>
                </c:pt>
                <c:pt idx="60">
                  <c:v>-24.411261</c:v>
                </c:pt>
                <c:pt idx="61">
                  <c:v>-24.508638000000001</c:v>
                </c:pt>
                <c:pt idx="62">
                  <c:v>-24.609916999999999</c:v>
                </c:pt>
                <c:pt idx="63">
                  <c:v>-24.661204999999999</c:v>
                </c:pt>
                <c:pt idx="64">
                  <c:v>-24.670480999999999</c:v>
                </c:pt>
                <c:pt idx="65">
                  <c:v>-24.709198000000001</c:v>
                </c:pt>
                <c:pt idx="66">
                  <c:v>-24.542950000000001</c:v>
                </c:pt>
                <c:pt idx="67">
                  <c:v>-24.31127</c:v>
                </c:pt>
                <c:pt idx="68">
                  <c:v>-24.247919</c:v>
                </c:pt>
                <c:pt idx="69">
                  <c:v>-24.069583999999999</c:v>
                </c:pt>
                <c:pt idx="70">
                  <c:v>-23.867246999999999</c:v>
                </c:pt>
                <c:pt idx="71">
                  <c:v>-23.765255</c:v>
                </c:pt>
                <c:pt idx="72">
                  <c:v>-23.667349000000002</c:v>
                </c:pt>
                <c:pt idx="73">
                  <c:v>-23.468672000000002</c:v>
                </c:pt>
                <c:pt idx="74">
                  <c:v>-23.355346999999998</c:v>
                </c:pt>
                <c:pt idx="75">
                  <c:v>-23.252327000000001</c:v>
                </c:pt>
                <c:pt idx="76">
                  <c:v>-23.126657000000002</c:v>
                </c:pt>
                <c:pt idx="77">
                  <c:v>-23.064496999999999</c:v>
                </c:pt>
                <c:pt idx="78">
                  <c:v>-23.002348000000001</c:v>
                </c:pt>
                <c:pt idx="79">
                  <c:v>-22.952017000000001</c:v>
                </c:pt>
                <c:pt idx="80">
                  <c:v>-22.887906999999998</c:v>
                </c:pt>
                <c:pt idx="81">
                  <c:v>-22.935707000000001</c:v>
                </c:pt>
                <c:pt idx="82">
                  <c:v>-22.926974999999999</c:v>
                </c:pt>
                <c:pt idx="83">
                  <c:v>-22.854185000000001</c:v>
                </c:pt>
                <c:pt idx="84">
                  <c:v>-22.849900999999999</c:v>
                </c:pt>
                <c:pt idx="85">
                  <c:v>-22.861644999999999</c:v>
                </c:pt>
                <c:pt idx="86">
                  <c:v>-22.770686999999999</c:v>
                </c:pt>
                <c:pt idx="87">
                  <c:v>-22.788729</c:v>
                </c:pt>
                <c:pt idx="88">
                  <c:v>-22.832455</c:v>
                </c:pt>
                <c:pt idx="89">
                  <c:v>-22.819635000000002</c:v>
                </c:pt>
                <c:pt idx="90">
                  <c:v>-22.819365000000001</c:v>
                </c:pt>
                <c:pt idx="91">
                  <c:v>-22.874949999999998</c:v>
                </c:pt>
                <c:pt idx="92">
                  <c:v>-22.909839999999999</c:v>
                </c:pt>
                <c:pt idx="93">
                  <c:v>-22.986156000000001</c:v>
                </c:pt>
                <c:pt idx="94">
                  <c:v>-23.088191999999999</c:v>
                </c:pt>
                <c:pt idx="95">
                  <c:v>-23.214462000000001</c:v>
                </c:pt>
                <c:pt idx="96">
                  <c:v>-23.360638000000002</c:v>
                </c:pt>
                <c:pt idx="97">
                  <c:v>-23.529181999999999</c:v>
                </c:pt>
                <c:pt idx="98">
                  <c:v>-23.701419999999999</c:v>
                </c:pt>
                <c:pt idx="99">
                  <c:v>-23.901938999999999</c:v>
                </c:pt>
                <c:pt idx="100">
                  <c:v>-24.105433999999999</c:v>
                </c:pt>
                <c:pt idx="101">
                  <c:v>-24.282398000000001</c:v>
                </c:pt>
                <c:pt idx="102">
                  <c:v>-24.462918999999999</c:v>
                </c:pt>
                <c:pt idx="103">
                  <c:v>-24.627082999999999</c:v>
                </c:pt>
                <c:pt idx="104">
                  <c:v>-24.787405</c:v>
                </c:pt>
                <c:pt idx="105">
                  <c:v>-24.939530999999999</c:v>
                </c:pt>
                <c:pt idx="106">
                  <c:v>-25.087204</c:v>
                </c:pt>
                <c:pt idx="107">
                  <c:v>-25.208743999999999</c:v>
                </c:pt>
                <c:pt idx="108">
                  <c:v>-25.315092</c:v>
                </c:pt>
                <c:pt idx="109">
                  <c:v>-25.403704000000001</c:v>
                </c:pt>
                <c:pt idx="110">
                  <c:v>-25.485431999999999</c:v>
                </c:pt>
                <c:pt idx="111">
                  <c:v>-25.560091</c:v>
                </c:pt>
                <c:pt idx="112">
                  <c:v>-25.619011</c:v>
                </c:pt>
                <c:pt idx="113">
                  <c:v>-25.627728999999999</c:v>
                </c:pt>
                <c:pt idx="114">
                  <c:v>-25.610461999999998</c:v>
                </c:pt>
                <c:pt idx="115">
                  <c:v>-25.573408000000001</c:v>
                </c:pt>
                <c:pt idx="116">
                  <c:v>-25.525738</c:v>
                </c:pt>
                <c:pt idx="117">
                  <c:v>-25.467155000000002</c:v>
                </c:pt>
                <c:pt idx="118">
                  <c:v>-25.447051999999999</c:v>
                </c:pt>
                <c:pt idx="119">
                  <c:v>-25.423238999999999</c:v>
                </c:pt>
                <c:pt idx="120">
                  <c:v>-25.415997000000001</c:v>
                </c:pt>
                <c:pt idx="121">
                  <c:v>-25.434311000000001</c:v>
                </c:pt>
                <c:pt idx="122">
                  <c:v>-25.569084</c:v>
                </c:pt>
                <c:pt idx="123">
                  <c:v>-25.720662999999998</c:v>
                </c:pt>
                <c:pt idx="124">
                  <c:v>-25.841524</c:v>
                </c:pt>
                <c:pt idx="125">
                  <c:v>-25.987289000000001</c:v>
                </c:pt>
                <c:pt idx="126">
                  <c:v>-26.153372000000001</c:v>
                </c:pt>
                <c:pt idx="127">
                  <c:v>-26.339020000000001</c:v>
                </c:pt>
                <c:pt idx="128">
                  <c:v>-26.607645000000002</c:v>
                </c:pt>
                <c:pt idx="129">
                  <c:v>-26.931725</c:v>
                </c:pt>
                <c:pt idx="130">
                  <c:v>-27.305658000000001</c:v>
                </c:pt>
                <c:pt idx="131">
                  <c:v>-27.692419000000001</c:v>
                </c:pt>
                <c:pt idx="132">
                  <c:v>-28.044844000000001</c:v>
                </c:pt>
                <c:pt idx="133">
                  <c:v>-28.334790999999999</c:v>
                </c:pt>
                <c:pt idx="134">
                  <c:v>-28.685036</c:v>
                </c:pt>
                <c:pt idx="135">
                  <c:v>-28.973547</c:v>
                </c:pt>
                <c:pt idx="136">
                  <c:v>-29.229744</c:v>
                </c:pt>
                <c:pt idx="137">
                  <c:v>-29.395344000000001</c:v>
                </c:pt>
                <c:pt idx="138">
                  <c:v>-29.531293999999999</c:v>
                </c:pt>
                <c:pt idx="139">
                  <c:v>-29.612584999999999</c:v>
                </c:pt>
                <c:pt idx="140">
                  <c:v>-29.624027000000002</c:v>
                </c:pt>
                <c:pt idx="141">
                  <c:v>-29.555399000000001</c:v>
                </c:pt>
                <c:pt idx="142">
                  <c:v>-29.480243999999999</c:v>
                </c:pt>
                <c:pt idx="143">
                  <c:v>-29.341318000000001</c:v>
                </c:pt>
                <c:pt idx="144">
                  <c:v>-29.168028</c:v>
                </c:pt>
                <c:pt idx="145">
                  <c:v>-29.00177</c:v>
                </c:pt>
                <c:pt idx="146">
                  <c:v>-28.816016999999999</c:v>
                </c:pt>
                <c:pt idx="147">
                  <c:v>-28.613119000000001</c:v>
                </c:pt>
                <c:pt idx="148">
                  <c:v>-28.420442999999999</c:v>
                </c:pt>
                <c:pt idx="149">
                  <c:v>-28.228891000000001</c:v>
                </c:pt>
                <c:pt idx="150">
                  <c:v>-28.058805</c:v>
                </c:pt>
                <c:pt idx="151">
                  <c:v>-27.927944</c:v>
                </c:pt>
                <c:pt idx="152">
                  <c:v>-27.824551</c:v>
                </c:pt>
                <c:pt idx="153">
                  <c:v>-27.758993</c:v>
                </c:pt>
                <c:pt idx="154">
                  <c:v>-27.713581000000001</c:v>
                </c:pt>
                <c:pt idx="155">
                  <c:v>-27.680897000000002</c:v>
                </c:pt>
                <c:pt idx="156">
                  <c:v>-27.635286000000001</c:v>
                </c:pt>
                <c:pt idx="157">
                  <c:v>-27.596516000000001</c:v>
                </c:pt>
                <c:pt idx="158">
                  <c:v>-27.585177999999999</c:v>
                </c:pt>
                <c:pt idx="159">
                  <c:v>-27.550042999999999</c:v>
                </c:pt>
                <c:pt idx="160">
                  <c:v>-27.49165</c:v>
                </c:pt>
                <c:pt idx="161">
                  <c:v>-27.420805000000001</c:v>
                </c:pt>
                <c:pt idx="162">
                  <c:v>-27.257539999999999</c:v>
                </c:pt>
                <c:pt idx="163">
                  <c:v>-26.972442999999998</c:v>
                </c:pt>
                <c:pt idx="164">
                  <c:v>-26.596824999999999</c:v>
                </c:pt>
                <c:pt idx="165">
                  <c:v>-26.150669000000001</c:v>
                </c:pt>
                <c:pt idx="166">
                  <c:v>-25.642320999999999</c:v>
                </c:pt>
                <c:pt idx="167">
                  <c:v>-25.085046999999999</c:v>
                </c:pt>
                <c:pt idx="168">
                  <c:v>-24.464922000000001</c:v>
                </c:pt>
                <c:pt idx="169">
                  <c:v>-23.817527999999999</c:v>
                </c:pt>
                <c:pt idx="170">
                  <c:v>-23.019022</c:v>
                </c:pt>
                <c:pt idx="171">
                  <c:v>-22.128896999999998</c:v>
                </c:pt>
                <c:pt idx="172">
                  <c:v>-21.184985999999999</c:v>
                </c:pt>
                <c:pt idx="173">
                  <c:v>-20.195799000000001</c:v>
                </c:pt>
                <c:pt idx="174">
                  <c:v>-19.148893000000001</c:v>
                </c:pt>
                <c:pt idx="175">
                  <c:v>-18.172523000000002</c:v>
                </c:pt>
                <c:pt idx="176">
                  <c:v>-17.229662000000001</c:v>
                </c:pt>
                <c:pt idx="177">
                  <c:v>-16.341698000000001</c:v>
                </c:pt>
                <c:pt idx="178">
                  <c:v>-15.561131</c:v>
                </c:pt>
                <c:pt idx="179">
                  <c:v>-14.932739</c:v>
                </c:pt>
                <c:pt idx="180">
                  <c:v>-14.458534999999999</c:v>
                </c:pt>
                <c:pt idx="181">
                  <c:v>-14.171602999999999</c:v>
                </c:pt>
                <c:pt idx="182">
                  <c:v>-14.096394999999999</c:v>
                </c:pt>
                <c:pt idx="183">
                  <c:v>-14.223903</c:v>
                </c:pt>
                <c:pt idx="184">
                  <c:v>-14.529572</c:v>
                </c:pt>
                <c:pt idx="185">
                  <c:v>-15.023375</c:v>
                </c:pt>
                <c:pt idx="186">
                  <c:v>-15.697765</c:v>
                </c:pt>
                <c:pt idx="187">
                  <c:v>-16.536204999999999</c:v>
                </c:pt>
                <c:pt idx="188">
                  <c:v>-17.54607</c:v>
                </c:pt>
                <c:pt idx="189">
                  <c:v>-18.723870999999999</c:v>
                </c:pt>
                <c:pt idx="190">
                  <c:v>-20.053034</c:v>
                </c:pt>
                <c:pt idx="191">
                  <c:v>-21.525627</c:v>
                </c:pt>
                <c:pt idx="192">
                  <c:v>-23.122202000000001</c:v>
                </c:pt>
                <c:pt idx="193">
                  <c:v>-24.806771999999999</c:v>
                </c:pt>
                <c:pt idx="194">
                  <c:v>-26.542625000000001</c:v>
                </c:pt>
                <c:pt idx="195">
                  <c:v>-28.238410999999999</c:v>
                </c:pt>
                <c:pt idx="196">
                  <c:v>-29.790762000000001</c:v>
                </c:pt>
                <c:pt idx="197">
                  <c:v>-31.077252999999999</c:v>
                </c:pt>
                <c:pt idx="198">
                  <c:v>-32.006236999999999</c:v>
                </c:pt>
                <c:pt idx="199">
                  <c:v>-32.583908000000001</c:v>
                </c:pt>
                <c:pt idx="200">
                  <c:v>-32.881027000000003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71-40F3-8A99-60C24F4C60DB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0.01</c:v>
                </c:pt>
                <c:pt idx="1">
                  <c:v>8.9950000000000002E-2</c:v>
                </c:pt>
                <c:pt idx="2">
                  <c:v>0.1699</c:v>
                </c:pt>
                <c:pt idx="3">
                  <c:v>0.24984999999999999</c:v>
                </c:pt>
                <c:pt idx="4">
                  <c:v>0.32979999999999998</c:v>
                </c:pt>
                <c:pt idx="5">
                  <c:v>0.40975</c:v>
                </c:pt>
                <c:pt idx="6">
                  <c:v>0.48970000000000002</c:v>
                </c:pt>
                <c:pt idx="7">
                  <c:v>0.56964999999999999</c:v>
                </c:pt>
                <c:pt idx="8">
                  <c:v>0.64959999999999996</c:v>
                </c:pt>
                <c:pt idx="9">
                  <c:v>0.72955000000000003</c:v>
                </c:pt>
                <c:pt idx="10">
                  <c:v>0.8095</c:v>
                </c:pt>
                <c:pt idx="11">
                  <c:v>0.88944999999999996</c:v>
                </c:pt>
                <c:pt idx="12">
                  <c:v>0.96940000000000004</c:v>
                </c:pt>
                <c:pt idx="13">
                  <c:v>1.04935</c:v>
                </c:pt>
                <c:pt idx="14">
                  <c:v>1.1293</c:v>
                </c:pt>
                <c:pt idx="15">
                  <c:v>1.2092499999999999</c:v>
                </c:pt>
                <c:pt idx="16">
                  <c:v>1.2891999999999999</c:v>
                </c:pt>
                <c:pt idx="17">
                  <c:v>1.3691500000000001</c:v>
                </c:pt>
                <c:pt idx="18">
                  <c:v>1.4491000000000001</c:v>
                </c:pt>
                <c:pt idx="19">
                  <c:v>1.52905</c:v>
                </c:pt>
                <c:pt idx="20">
                  <c:v>1.609</c:v>
                </c:pt>
                <c:pt idx="21">
                  <c:v>1.68895</c:v>
                </c:pt>
                <c:pt idx="22">
                  <c:v>1.7688999999999999</c:v>
                </c:pt>
                <c:pt idx="23">
                  <c:v>1.8488500000000001</c:v>
                </c:pt>
                <c:pt idx="24">
                  <c:v>1.9288000000000001</c:v>
                </c:pt>
                <c:pt idx="25">
                  <c:v>2.00875</c:v>
                </c:pt>
                <c:pt idx="26">
                  <c:v>2.0886999999999998</c:v>
                </c:pt>
                <c:pt idx="27">
                  <c:v>2.16865</c:v>
                </c:pt>
                <c:pt idx="28">
                  <c:v>2.2486000000000002</c:v>
                </c:pt>
                <c:pt idx="29">
                  <c:v>2.3285499999999999</c:v>
                </c:pt>
                <c:pt idx="30">
                  <c:v>2.4085000000000001</c:v>
                </c:pt>
                <c:pt idx="31">
                  <c:v>2.4884499999999998</c:v>
                </c:pt>
                <c:pt idx="32">
                  <c:v>2.5684</c:v>
                </c:pt>
                <c:pt idx="33">
                  <c:v>2.6483500000000002</c:v>
                </c:pt>
                <c:pt idx="34">
                  <c:v>2.7282999999999999</c:v>
                </c:pt>
                <c:pt idx="35">
                  <c:v>2.8082500000000001</c:v>
                </c:pt>
                <c:pt idx="36">
                  <c:v>2.8881999999999999</c:v>
                </c:pt>
                <c:pt idx="37">
                  <c:v>2.9681500000000001</c:v>
                </c:pt>
                <c:pt idx="38">
                  <c:v>3.0480999999999998</c:v>
                </c:pt>
                <c:pt idx="39">
                  <c:v>3.12805</c:v>
                </c:pt>
                <c:pt idx="40">
                  <c:v>3.2080000000000002</c:v>
                </c:pt>
                <c:pt idx="41">
                  <c:v>3.2879499999999999</c:v>
                </c:pt>
                <c:pt idx="42">
                  <c:v>3.3679000000000001</c:v>
                </c:pt>
                <c:pt idx="43">
                  <c:v>3.4478499999999999</c:v>
                </c:pt>
                <c:pt idx="44">
                  <c:v>3.5278</c:v>
                </c:pt>
                <c:pt idx="45">
                  <c:v>3.6077499999999998</c:v>
                </c:pt>
                <c:pt idx="46">
                  <c:v>3.6877</c:v>
                </c:pt>
                <c:pt idx="47">
                  <c:v>3.7676500000000002</c:v>
                </c:pt>
                <c:pt idx="48">
                  <c:v>3.8475999999999999</c:v>
                </c:pt>
                <c:pt idx="49">
                  <c:v>3.9275500000000001</c:v>
                </c:pt>
                <c:pt idx="50">
                  <c:v>4.0075000000000003</c:v>
                </c:pt>
                <c:pt idx="51">
                  <c:v>4.0874499999999996</c:v>
                </c:pt>
                <c:pt idx="52">
                  <c:v>4.1673999999999998</c:v>
                </c:pt>
                <c:pt idx="53">
                  <c:v>4.24735</c:v>
                </c:pt>
                <c:pt idx="54">
                  <c:v>4.3273000000000001</c:v>
                </c:pt>
                <c:pt idx="55">
                  <c:v>4.4072500000000003</c:v>
                </c:pt>
                <c:pt idx="56">
                  <c:v>4.4871999999999996</c:v>
                </c:pt>
                <c:pt idx="57">
                  <c:v>4.5671499999999998</c:v>
                </c:pt>
                <c:pt idx="58">
                  <c:v>4.6471</c:v>
                </c:pt>
                <c:pt idx="59">
                  <c:v>4.7270500000000002</c:v>
                </c:pt>
                <c:pt idx="60">
                  <c:v>4.8070000000000004</c:v>
                </c:pt>
                <c:pt idx="61">
                  <c:v>4.8869499999999997</c:v>
                </c:pt>
                <c:pt idx="62">
                  <c:v>4.9668999999999999</c:v>
                </c:pt>
                <c:pt idx="63">
                  <c:v>5.0468500000000001</c:v>
                </c:pt>
                <c:pt idx="64">
                  <c:v>5.1268000000000002</c:v>
                </c:pt>
                <c:pt idx="65">
                  <c:v>5.2067500000000004</c:v>
                </c:pt>
                <c:pt idx="66">
                  <c:v>5.2866999999999997</c:v>
                </c:pt>
                <c:pt idx="67">
                  <c:v>5.3666499999999999</c:v>
                </c:pt>
                <c:pt idx="68">
                  <c:v>5.4466000000000001</c:v>
                </c:pt>
                <c:pt idx="69">
                  <c:v>5.5265500000000003</c:v>
                </c:pt>
                <c:pt idx="70">
                  <c:v>5.6064999999999996</c:v>
                </c:pt>
                <c:pt idx="71">
                  <c:v>5.6864499999999998</c:v>
                </c:pt>
                <c:pt idx="72">
                  <c:v>5.7664</c:v>
                </c:pt>
                <c:pt idx="73">
                  <c:v>5.8463500000000002</c:v>
                </c:pt>
                <c:pt idx="74">
                  <c:v>5.9263000000000003</c:v>
                </c:pt>
                <c:pt idx="75">
                  <c:v>6.0062499999999996</c:v>
                </c:pt>
                <c:pt idx="76">
                  <c:v>6.0861999999999998</c:v>
                </c:pt>
                <c:pt idx="77">
                  <c:v>6.16615</c:v>
                </c:pt>
                <c:pt idx="78">
                  <c:v>6.2461000000000002</c:v>
                </c:pt>
                <c:pt idx="79">
                  <c:v>6.3260500000000004</c:v>
                </c:pt>
                <c:pt idx="80">
                  <c:v>6.4059999999999997</c:v>
                </c:pt>
                <c:pt idx="81">
                  <c:v>6.4859499999999999</c:v>
                </c:pt>
                <c:pt idx="82">
                  <c:v>6.5659000000000001</c:v>
                </c:pt>
                <c:pt idx="83">
                  <c:v>6.6458500000000003</c:v>
                </c:pt>
                <c:pt idx="84">
                  <c:v>6.7257999999999996</c:v>
                </c:pt>
                <c:pt idx="85">
                  <c:v>6.8057499999999997</c:v>
                </c:pt>
                <c:pt idx="86">
                  <c:v>6.8856999999999999</c:v>
                </c:pt>
                <c:pt idx="87">
                  <c:v>6.9656500000000001</c:v>
                </c:pt>
                <c:pt idx="88">
                  <c:v>7.0456000000000003</c:v>
                </c:pt>
                <c:pt idx="89">
                  <c:v>7.1255499999999996</c:v>
                </c:pt>
                <c:pt idx="90">
                  <c:v>7.2054999999999998</c:v>
                </c:pt>
                <c:pt idx="91">
                  <c:v>7.28545</c:v>
                </c:pt>
                <c:pt idx="92">
                  <c:v>7.3654000000000002</c:v>
                </c:pt>
                <c:pt idx="93">
                  <c:v>7.4453500000000004</c:v>
                </c:pt>
                <c:pt idx="94">
                  <c:v>7.5252999999999997</c:v>
                </c:pt>
                <c:pt idx="95">
                  <c:v>7.6052499999999998</c:v>
                </c:pt>
                <c:pt idx="96">
                  <c:v>7.6852</c:v>
                </c:pt>
                <c:pt idx="97">
                  <c:v>7.7651500000000002</c:v>
                </c:pt>
                <c:pt idx="98">
                  <c:v>7.8451000000000004</c:v>
                </c:pt>
                <c:pt idx="99">
                  <c:v>7.9250499999999997</c:v>
                </c:pt>
                <c:pt idx="100">
                  <c:v>8.0050000000000008</c:v>
                </c:pt>
                <c:pt idx="101">
                  <c:v>8.0849499999999992</c:v>
                </c:pt>
                <c:pt idx="102">
                  <c:v>8.1648999999999994</c:v>
                </c:pt>
                <c:pt idx="103">
                  <c:v>8.2448499999999996</c:v>
                </c:pt>
                <c:pt idx="104">
                  <c:v>8.3247999999999998</c:v>
                </c:pt>
                <c:pt idx="105">
                  <c:v>8.4047499999999999</c:v>
                </c:pt>
                <c:pt idx="106">
                  <c:v>8.4847000000000001</c:v>
                </c:pt>
                <c:pt idx="107">
                  <c:v>8.5646500000000003</c:v>
                </c:pt>
                <c:pt idx="108">
                  <c:v>8.6446000000000005</c:v>
                </c:pt>
                <c:pt idx="109">
                  <c:v>8.7245500000000007</c:v>
                </c:pt>
                <c:pt idx="110">
                  <c:v>8.8045000000000009</c:v>
                </c:pt>
                <c:pt idx="111">
                  <c:v>8.8844499999999993</c:v>
                </c:pt>
                <c:pt idx="112">
                  <c:v>8.9643999999999995</c:v>
                </c:pt>
                <c:pt idx="113">
                  <c:v>9.0443499999999997</c:v>
                </c:pt>
                <c:pt idx="114">
                  <c:v>9.1242999999999999</c:v>
                </c:pt>
                <c:pt idx="115">
                  <c:v>9.20425</c:v>
                </c:pt>
                <c:pt idx="116">
                  <c:v>9.2842000000000002</c:v>
                </c:pt>
                <c:pt idx="117">
                  <c:v>9.3641500000000004</c:v>
                </c:pt>
                <c:pt idx="118">
                  <c:v>9.4441000000000006</c:v>
                </c:pt>
                <c:pt idx="119">
                  <c:v>9.5240500000000008</c:v>
                </c:pt>
                <c:pt idx="120">
                  <c:v>9.6039999999999992</c:v>
                </c:pt>
                <c:pt idx="121">
                  <c:v>9.6839499999999994</c:v>
                </c:pt>
                <c:pt idx="122">
                  <c:v>9.7638999999999996</c:v>
                </c:pt>
                <c:pt idx="123">
                  <c:v>9.8438499999999998</c:v>
                </c:pt>
                <c:pt idx="124">
                  <c:v>9.9238</c:v>
                </c:pt>
                <c:pt idx="125">
                  <c:v>10.00375</c:v>
                </c:pt>
                <c:pt idx="126">
                  <c:v>10.0837</c:v>
                </c:pt>
                <c:pt idx="127">
                  <c:v>10.163650000000001</c:v>
                </c:pt>
                <c:pt idx="128">
                  <c:v>10.243600000000001</c:v>
                </c:pt>
                <c:pt idx="129">
                  <c:v>10.323549999999999</c:v>
                </c:pt>
                <c:pt idx="130">
                  <c:v>10.403499999999999</c:v>
                </c:pt>
                <c:pt idx="131">
                  <c:v>10.483449999999999</c:v>
                </c:pt>
                <c:pt idx="132">
                  <c:v>10.5634</c:v>
                </c:pt>
                <c:pt idx="133">
                  <c:v>10.64335</c:v>
                </c:pt>
                <c:pt idx="134">
                  <c:v>10.7233</c:v>
                </c:pt>
                <c:pt idx="135">
                  <c:v>10.80325</c:v>
                </c:pt>
                <c:pt idx="136">
                  <c:v>10.8832</c:v>
                </c:pt>
                <c:pt idx="137">
                  <c:v>10.963150000000001</c:v>
                </c:pt>
                <c:pt idx="138">
                  <c:v>11.043100000000001</c:v>
                </c:pt>
                <c:pt idx="139">
                  <c:v>11.123049999999999</c:v>
                </c:pt>
                <c:pt idx="140">
                  <c:v>11.202999999999999</c:v>
                </c:pt>
                <c:pt idx="141">
                  <c:v>11.28295</c:v>
                </c:pt>
                <c:pt idx="142">
                  <c:v>11.3629</c:v>
                </c:pt>
                <c:pt idx="143">
                  <c:v>11.44285</c:v>
                </c:pt>
                <c:pt idx="144">
                  <c:v>11.5228</c:v>
                </c:pt>
                <c:pt idx="145">
                  <c:v>11.60275</c:v>
                </c:pt>
                <c:pt idx="146">
                  <c:v>11.682700000000001</c:v>
                </c:pt>
                <c:pt idx="147">
                  <c:v>11.762650000000001</c:v>
                </c:pt>
                <c:pt idx="148">
                  <c:v>11.842599999999999</c:v>
                </c:pt>
                <c:pt idx="149">
                  <c:v>11.922549999999999</c:v>
                </c:pt>
                <c:pt idx="150">
                  <c:v>12.0025</c:v>
                </c:pt>
                <c:pt idx="151">
                  <c:v>12.08245</c:v>
                </c:pt>
                <c:pt idx="152">
                  <c:v>12.1624</c:v>
                </c:pt>
                <c:pt idx="153">
                  <c:v>12.24235</c:v>
                </c:pt>
                <c:pt idx="154">
                  <c:v>12.3223</c:v>
                </c:pt>
                <c:pt idx="155">
                  <c:v>12.40225</c:v>
                </c:pt>
                <c:pt idx="156">
                  <c:v>12.482200000000001</c:v>
                </c:pt>
                <c:pt idx="157">
                  <c:v>12.562150000000001</c:v>
                </c:pt>
                <c:pt idx="158">
                  <c:v>12.642099999999999</c:v>
                </c:pt>
                <c:pt idx="159">
                  <c:v>12.722049999999999</c:v>
                </c:pt>
                <c:pt idx="160">
                  <c:v>12.802</c:v>
                </c:pt>
                <c:pt idx="161">
                  <c:v>12.88195</c:v>
                </c:pt>
                <c:pt idx="162">
                  <c:v>12.9619</c:v>
                </c:pt>
                <c:pt idx="163">
                  <c:v>13.04185</c:v>
                </c:pt>
                <c:pt idx="164">
                  <c:v>13.1218</c:v>
                </c:pt>
                <c:pt idx="165">
                  <c:v>13.201750000000001</c:v>
                </c:pt>
                <c:pt idx="166">
                  <c:v>13.281700000000001</c:v>
                </c:pt>
                <c:pt idx="167">
                  <c:v>13.361649999999999</c:v>
                </c:pt>
                <c:pt idx="168">
                  <c:v>13.441599999999999</c:v>
                </c:pt>
                <c:pt idx="169">
                  <c:v>13.52155</c:v>
                </c:pt>
                <c:pt idx="170">
                  <c:v>13.6015</c:v>
                </c:pt>
                <c:pt idx="171">
                  <c:v>13.68145</c:v>
                </c:pt>
                <c:pt idx="172">
                  <c:v>13.7614</c:v>
                </c:pt>
                <c:pt idx="173">
                  <c:v>13.84135</c:v>
                </c:pt>
                <c:pt idx="174">
                  <c:v>13.9213</c:v>
                </c:pt>
                <c:pt idx="175">
                  <c:v>14.001250000000001</c:v>
                </c:pt>
                <c:pt idx="176">
                  <c:v>14.081200000000001</c:v>
                </c:pt>
                <c:pt idx="177">
                  <c:v>14.161149999999999</c:v>
                </c:pt>
                <c:pt idx="178">
                  <c:v>14.241099999999999</c:v>
                </c:pt>
                <c:pt idx="179">
                  <c:v>14.32105</c:v>
                </c:pt>
                <c:pt idx="180">
                  <c:v>14.401</c:v>
                </c:pt>
                <c:pt idx="181">
                  <c:v>14.48095</c:v>
                </c:pt>
                <c:pt idx="182">
                  <c:v>14.5609</c:v>
                </c:pt>
                <c:pt idx="183">
                  <c:v>14.64085</c:v>
                </c:pt>
                <c:pt idx="184">
                  <c:v>14.720800000000001</c:v>
                </c:pt>
                <c:pt idx="185">
                  <c:v>14.800750000000001</c:v>
                </c:pt>
                <c:pt idx="186">
                  <c:v>14.880699999999999</c:v>
                </c:pt>
                <c:pt idx="187">
                  <c:v>14.960649999999999</c:v>
                </c:pt>
                <c:pt idx="188">
                  <c:v>15.0406</c:v>
                </c:pt>
                <c:pt idx="189">
                  <c:v>15.12055</c:v>
                </c:pt>
                <c:pt idx="190">
                  <c:v>15.2005</c:v>
                </c:pt>
                <c:pt idx="191">
                  <c:v>15.28045</c:v>
                </c:pt>
                <c:pt idx="192">
                  <c:v>15.3604</c:v>
                </c:pt>
                <c:pt idx="193">
                  <c:v>15.44035</c:v>
                </c:pt>
                <c:pt idx="194">
                  <c:v>15.520300000000001</c:v>
                </c:pt>
                <c:pt idx="195">
                  <c:v>15.600250000000001</c:v>
                </c:pt>
                <c:pt idx="196">
                  <c:v>15.680199999999999</c:v>
                </c:pt>
                <c:pt idx="197">
                  <c:v>15.760149999999999</c:v>
                </c:pt>
                <c:pt idx="198">
                  <c:v>15.8401</c:v>
                </c:pt>
                <c:pt idx="199">
                  <c:v>15.92005</c:v>
                </c:pt>
                <c:pt idx="200">
                  <c:v>16</c:v>
                </c:pt>
              </c:numCache>
            </c:numRef>
          </c:xVal>
          <c:yVal>
            <c:numRef>
              <c:f>Isolations!$R$5:$R$205</c:f>
              <c:numCache>
                <c:formatCode>General</c:formatCode>
                <c:ptCount val="201"/>
                <c:pt idx="0">
                  <c:v>-81.377517999999995</c:v>
                </c:pt>
                <c:pt idx="1">
                  <c:v>-79.600196999999994</c:v>
                </c:pt>
                <c:pt idx="2">
                  <c:v>-77.129547000000002</c:v>
                </c:pt>
                <c:pt idx="3">
                  <c:v>-73.594825999999998</c:v>
                </c:pt>
                <c:pt idx="4">
                  <c:v>-71.365516999999997</c:v>
                </c:pt>
                <c:pt idx="5">
                  <c:v>-70.000709999999998</c:v>
                </c:pt>
                <c:pt idx="6">
                  <c:v>-67.387450999999999</c:v>
                </c:pt>
                <c:pt idx="7">
                  <c:v>-64.870514</c:v>
                </c:pt>
                <c:pt idx="8">
                  <c:v>-63.894119000000003</c:v>
                </c:pt>
                <c:pt idx="9">
                  <c:v>-61.271568000000002</c:v>
                </c:pt>
                <c:pt idx="10">
                  <c:v>-59.195019000000002</c:v>
                </c:pt>
                <c:pt idx="11">
                  <c:v>-57.576210000000003</c:v>
                </c:pt>
                <c:pt idx="12">
                  <c:v>-55.725594000000001</c:v>
                </c:pt>
                <c:pt idx="13">
                  <c:v>-53.219700000000003</c:v>
                </c:pt>
                <c:pt idx="14">
                  <c:v>-50.971344000000002</c:v>
                </c:pt>
                <c:pt idx="15">
                  <c:v>-47.551299999999998</c:v>
                </c:pt>
                <c:pt idx="16">
                  <c:v>-44.986243999999999</c:v>
                </c:pt>
                <c:pt idx="17">
                  <c:v>-42.592914999999998</c:v>
                </c:pt>
                <c:pt idx="18">
                  <c:v>-40.058258000000002</c:v>
                </c:pt>
                <c:pt idx="19">
                  <c:v>-37.976627000000001</c:v>
                </c:pt>
                <c:pt idx="20">
                  <c:v>-36.901237000000002</c:v>
                </c:pt>
                <c:pt idx="21">
                  <c:v>-35.463448</c:v>
                </c:pt>
                <c:pt idx="22">
                  <c:v>-34.660117999999997</c:v>
                </c:pt>
                <c:pt idx="23">
                  <c:v>-34.223948999999998</c:v>
                </c:pt>
                <c:pt idx="24">
                  <c:v>-33.82394</c:v>
                </c:pt>
                <c:pt idx="25">
                  <c:v>-33.606482999999997</c:v>
                </c:pt>
                <c:pt idx="26">
                  <c:v>-33.600265999999998</c:v>
                </c:pt>
                <c:pt idx="27">
                  <c:v>-33.547421</c:v>
                </c:pt>
                <c:pt idx="28">
                  <c:v>-33.420459999999999</c:v>
                </c:pt>
                <c:pt idx="29">
                  <c:v>-33.513657000000002</c:v>
                </c:pt>
                <c:pt idx="30">
                  <c:v>-33.481602000000002</c:v>
                </c:pt>
                <c:pt idx="31">
                  <c:v>-33.489829999999998</c:v>
                </c:pt>
                <c:pt idx="32">
                  <c:v>-33.736877</c:v>
                </c:pt>
                <c:pt idx="33">
                  <c:v>-33.826698</c:v>
                </c:pt>
                <c:pt idx="34">
                  <c:v>-33.870235000000001</c:v>
                </c:pt>
                <c:pt idx="35">
                  <c:v>-34.157722</c:v>
                </c:pt>
                <c:pt idx="36">
                  <c:v>-34.412258000000001</c:v>
                </c:pt>
                <c:pt idx="37">
                  <c:v>-34.689205000000001</c:v>
                </c:pt>
                <c:pt idx="38">
                  <c:v>-35.031951999999997</c:v>
                </c:pt>
                <c:pt idx="39">
                  <c:v>-35.434016999999997</c:v>
                </c:pt>
                <c:pt idx="40">
                  <c:v>-35.746882999999997</c:v>
                </c:pt>
                <c:pt idx="41">
                  <c:v>-36.037441000000001</c:v>
                </c:pt>
                <c:pt idx="42">
                  <c:v>-36.267009999999999</c:v>
                </c:pt>
                <c:pt idx="43">
                  <c:v>-36.709324000000002</c:v>
                </c:pt>
                <c:pt idx="44">
                  <c:v>-37.065249999999999</c:v>
                </c:pt>
                <c:pt idx="45">
                  <c:v>-37.440688999999999</c:v>
                </c:pt>
                <c:pt idx="46">
                  <c:v>-37.89526</c:v>
                </c:pt>
                <c:pt idx="47">
                  <c:v>-38.274093999999998</c:v>
                </c:pt>
                <c:pt idx="48">
                  <c:v>-38.717193999999999</c:v>
                </c:pt>
                <c:pt idx="49">
                  <c:v>-39.243881000000002</c:v>
                </c:pt>
                <c:pt idx="50">
                  <c:v>-39.749538000000001</c:v>
                </c:pt>
                <c:pt idx="51">
                  <c:v>-40.242699000000002</c:v>
                </c:pt>
                <c:pt idx="52">
                  <c:v>-40.783206999999997</c:v>
                </c:pt>
                <c:pt idx="53">
                  <c:v>-41.25705</c:v>
                </c:pt>
                <c:pt idx="54">
                  <c:v>-41.685088999999998</c:v>
                </c:pt>
                <c:pt idx="55">
                  <c:v>-42.110664</c:v>
                </c:pt>
                <c:pt idx="56">
                  <c:v>-42.549770000000002</c:v>
                </c:pt>
                <c:pt idx="57">
                  <c:v>-43.007106999999998</c:v>
                </c:pt>
                <c:pt idx="58">
                  <c:v>-43.423622000000002</c:v>
                </c:pt>
                <c:pt idx="59">
                  <c:v>-43.922634000000002</c:v>
                </c:pt>
                <c:pt idx="60">
                  <c:v>-44.431350999999999</c:v>
                </c:pt>
                <c:pt idx="61">
                  <c:v>-44.901539</c:v>
                </c:pt>
                <c:pt idx="62">
                  <c:v>-45.365963000000001</c:v>
                </c:pt>
                <c:pt idx="63">
                  <c:v>-45.780346000000002</c:v>
                </c:pt>
                <c:pt idx="64">
                  <c:v>-46.119796999999998</c:v>
                </c:pt>
                <c:pt idx="65">
                  <c:v>-46.343356999999997</c:v>
                </c:pt>
                <c:pt idx="66">
                  <c:v>-46.456913</c:v>
                </c:pt>
                <c:pt idx="67">
                  <c:v>-46.530197000000001</c:v>
                </c:pt>
                <c:pt idx="68">
                  <c:v>-46.532772000000001</c:v>
                </c:pt>
                <c:pt idx="69">
                  <c:v>-46.563999000000003</c:v>
                </c:pt>
                <c:pt idx="70">
                  <c:v>-46.638179999999998</c:v>
                </c:pt>
                <c:pt idx="71">
                  <c:v>-46.691665999999998</c:v>
                </c:pt>
                <c:pt idx="72">
                  <c:v>-46.643517000000003</c:v>
                </c:pt>
                <c:pt idx="73">
                  <c:v>-46.634613000000002</c:v>
                </c:pt>
                <c:pt idx="74">
                  <c:v>-46.538879000000001</c:v>
                </c:pt>
                <c:pt idx="75">
                  <c:v>-46.433284999999998</c:v>
                </c:pt>
                <c:pt idx="76">
                  <c:v>-46.367137999999997</c:v>
                </c:pt>
                <c:pt idx="77">
                  <c:v>-46.306358000000003</c:v>
                </c:pt>
                <c:pt idx="78">
                  <c:v>-46.219078000000003</c:v>
                </c:pt>
                <c:pt idx="79">
                  <c:v>-46.081673000000002</c:v>
                </c:pt>
                <c:pt idx="80">
                  <c:v>-45.965885</c:v>
                </c:pt>
                <c:pt idx="81">
                  <c:v>-45.777797999999997</c:v>
                </c:pt>
                <c:pt idx="82">
                  <c:v>-45.504058999999998</c:v>
                </c:pt>
                <c:pt idx="83">
                  <c:v>-45.255828999999999</c:v>
                </c:pt>
                <c:pt idx="84">
                  <c:v>-44.990321999999999</c:v>
                </c:pt>
                <c:pt idx="85">
                  <c:v>-44.621943999999999</c:v>
                </c:pt>
                <c:pt idx="86">
                  <c:v>-44.351643000000003</c:v>
                </c:pt>
                <c:pt idx="87">
                  <c:v>-44.161732000000001</c:v>
                </c:pt>
                <c:pt idx="88">
                  <c:v>-43.934586000000003</c:v>
                </c:pt>
                <c:pt idx="89">
                  <c:v>-43.810619000000003</c:v>
                </c:pt>
                <c:pt idx="90">
                  <c:v>-43.776020000000003</c:v>
                </c:pt>
                <c:pt idx="91">
                  <c:v>-43.670231000000001</c:v>
                </c:pt>
                <c:pt idx="92">
                  <c:v>-43.611946000000003</c:v>
                </c:pt>
                <c:pt idx="93">
                  <c:v>-43.600540000000002</c:v>
                </c:pt>
                <c:pt idx="94">
                  <c:v>-43.582332999999998</c:v>
                </c:pt>
                <c:pt idx="95">
                  <c:v>-43.579224000000004</c:v>
                </c:pt>
                <c:pt idx="96">
                  <c:v>-43.566302999999998</c:v>
                </c:pt>
                <c:pt idx="97">
                  <c:v>-43.584643999999997</c:v>
                </c:pt>
                <c:pt idx="98">
                  <c:v>-43.607430000000001</c:v>
                </c:pt>
                <c:pt idx="99">
                  <c:v>-43.601104999999997</c:v>
                </c:pt>
                <c:pt idx="100">
                  <c:v>-43.605564000000001</c:v>
                </c:pt>
                <c:pt idx="101">
                  <c:v>-43.684021000000001</c:v>
                </c:pt>
                <c:pt idx="102">
                  <c:v>-43.735947000000003</c:v>
                </c:pt>
                <c:pt idx="103">
                  <c:v>-43.806519000000002</c:v>
                </c:pt>
                <c:pt idx="104">
                  <c:v>-43.908256999999999</c:v>
                </c:pt>
                <c:pt idx="105">
                  <c:v>-43.942036000000002</c:v>
                </c:pt>
                <c:pt idx="106">
                  <c:v>-44.063622000000002</c:v>
                </c:pt>
                <c:pt idx="107">
                  <c:v>-44.221825000000003</c:v>
                </c:pt>
                <c:pt idx="108">
                  <c:v>-44.357204000000003</c:v>
                </c:pt>
                <c:pt idx="109">
                  <c:v>-44.456097</c:v>
                </c:pt>
                <c:pt idx="110">
                  <c:v>-44.530548000000003</c:v>
                </c:pt>
                <c:pt idx="111">
                  <c:v>-44.413848999999999</c:v>
                </c:pt>
                <c:pt idx="112">
                  <c:v>-44.267238999999996</c:v>
                </c:pt>
                <c:pt idx="113">
                  <c:v>-44.200333000000001</c:v>
                </c:pt>
                <c:pt idx="114">
                  <c:v>-44.088818000000003</c:v>
                </c:pt>
                <c:pt idx="115">
                  <c:v>-43.964877999999999</c:v>
                </c:pt>
                <c:pt idx="116">
                  <c:v>-43.797522999999998</c:v>
                </c:pt>
                <c:pt idx="117">
                  <c:v>-43.478222000000002</c:v>
                </c:pt>
                <c:pt idx="118">
                  <c:v>-42.999637999999997</c:v>
                </c:pt>
                <c:pt idx="119">
                  <c:v>-42.489879999999999</c:v>
                </c:pt>
                <c:pt idx="120">
                  <c:v>-41.865687999999999</c:v>
                </c:pt>
                <c:pt idx="121">
                  <c:v>-41.252510000000001</c:v>
                </c:pt>
                <c:pt idx="122">
                  <c:v>-40.558464000000001</c:v>
                </c:pt>
                <c:pt idx="123">
                  <c:v>-39.812004000000002</c:v>
                </c:pt>
                <c:pt idx="124">
                  <c:v>-39.096564999999998</c:v>
                </c:pt>
                <c:pt idx="125">
                  <c:v>-38.387329000000001</c:v>
                </c:pt>
                <c:pt idx="126">
                  <c:v>-37.641810999999997</c:v>
                </c:pt>
                <c:pt idx="127">
                  <c:v>-36.962378999999999</c:v>
                </c:pt>
                <c:pt idx="128">
                  <c:v>-36.285229000000001</c:v>
                </c:pt>
                <c:pt idx="129">
                  <c:v>-35.525620000000004</c:v>
                </c:pt>
                <c:pt idx="130">
                  <c:v>-34.861224999999997</c:v>
                </c:pt>
                <c:pt idx="131">
                  <c:v>-34.226897999999998</c:v>
                </c:pt>
                <c:pt idx="132">
                  <c:v>-33.640510999999996</c:v>
                </c:pt>
                <c:pt idx="133">
                  <c:v>-33.103431999999998</c:v>
                </c:pt>
                <c:pt idx="134">
                  <c:v>-32.595554</c:v>
                </c:pt>
                <c:pt idx="135">
                  <c:v>-32.038482999999999</c:v>
                </c:pt>
                <c:pt idx="136">
                  <c:v>-31.558620000000001</c:v>
                </c:pt>
                <c:pt idx="137">
                  <c:v>-31.058686999999999</c:v>
                </c:pt>
                <c:pt idx="138">
                  <c:v>-30.581911000000002</c:v>
                </c:pt>
                <c:pt idx="139">
                  <c:v>-30.141314999999999</c:v>
                </c:pt>
                <c:pt idx="140">
                  <c:v>-29.722125999999999</c:v>
                </c:pt>
                <c:pt idx="141">
                  <c:v>-29.282097</c:v>
                </c:pt>
                <c:pt idx="142">
                  <c:v>-28.915333</c:v>
                </c:pt>
                <c:pt idx="143">
                  <c:v>-28.537974999999999</c:v>
                </c:pt>
                <c:pt idx="144">
                  <c:v>-28.188897999999998</c:v>
                </c:pt>
                <c:pt idx="145">
                  <c:v>-27.909486999999999</c:v>
                </c:pt>
                <c:pt idx="146">
                  <c:v>-27.663893000000002</c:v>
                </c:pt>
                <c:pt idx="147">
                  <c:v>-27.440491000000002</c:v>
                </c:pt>
                <c:pt idx="148">
                  <c:v>-27.283791000000001</c:v>
                </c:pt>
                <c:pt idx="149">
                  <c:v>-27.167829999999999</c:v>
                </c:pt>
                <c:pt idx="150">
                  <c:v>-27.113947</c:v>
                </c:pt>
                <c:pt idx="151">
                  <c:v>-27.120228000000001</c:v>
                </c:pt>
                <c:pt idx="152">
                  <c:v>-27.165184</c:v>
                </c:pt>
                <c:pt idx="153">
                  <c:v>-27.263994</c:v>
                </c:pt>
                <c:pt idx="154">
                  <c:v>-27.394853999999999</c:v>
                </c:pt>
                <c:pt idx="155">
                  <c:v>-27.527501999999998</c:v>
                </c:pt>
                <c:pt idx="156">
                  <c:v>-27.687252000000001</c:v>
                </c:pt>
                <c:pt idx="157">
                  <c:v>-27.855163999999998</c:v>
                </c:pt>
                <c:pt idx="158">
                  <c:v>-28.030512000000002</c:v>
                </c:pt>
                <c:pt idx="159">
                  <c:v>-28.208508999999999</c:v>
                </c:pt>
                <c:pt idx="160">
                  <c:v>-28.393201999999999</c:v>
                </c:pt>
                <c:pt idx="161">
                  <c:v>-28.579609000000001</c:v>
                </c:pt>
                <c:pt idx="162">
                  <c:v>-28.771280000000001</c:v>
                </c:pt>
                <c:pt idx="163">
                  <c:v>-28.961227000000001</c:v>
                </c:pt>
                <c:pt idx="164">
                  <c:v>-29.152822</c:v>
                </c:pt>
                <c:pt idx="165">
                  <c:v>-29.342327000000001</c:v>
                </c:pt>
                <c:pt idx="166">
                  <c:v>-29.536619000000002</c:v>
                </c:pt>
                <c:pt idx="167">
                  <c:v>-29.736017</c:v>
                </c:pt>
                <c:pt idx="168">
                  <c:v>-29.937131999999998</c:v>
                </c:pt>
                <c:pt idx="169">
                  <c:v>-30.152940999999998</c:v>
                </c:pt>
                <c:pt idx="170">
                  <c:v>-30.369389000000002</c:v>
                </c:pt>
                <c:pt idx="171">
                  <c:v>-30.595040999999998</c:v>
                </c:pt>
                <c:pt idx="172">
                  <c:v>-30.836939000000001</c:v>
                </c:pt>
                <c:pt idx="173">
                  <c:v>-31.099364999999999</c:v>
                </c:pt>
                <c:pt idx="174">
                  <c:v>-31.394987</c:v>
                </c:pt>
                <c:pt idx="175">
                  <c:v>-31.748697</c:v>
                </c:pt>
                <c:pt idx="176">
                  <c:v>-32.172626000000001</c:v>
                </c:pt>
                <c:pt idx="177">
                  <c:v>-32.684325999999999</c:v>
                </c:pt>
                <c:pt idx="178">
                  <c:v>-33.306179</c:v>
                </c:pt>
                <c:pt idx="179">
                  <c:v>-34.051394999999999</c:v>
                </c:pt>
                <c:pt idx="180">
                  <c:v>-34.926918000000001</c:v>
                </c:pt>
                <c:pt idx="181">
                  <c:v>-35.935130999999998</c:v>
                </c:pt>
                <c:pt idx="182">
                  <c:v>-37.088036000000002</c:v>
                </c:pt>
                <c:pt idx="183">
                  <c:v>-38.424328000000003</c:v>
                </c:pt>
                <c:pt idx="184">
                  <c:v>-40.007362000000001</c:v>
                </c:pt>
                <c:pt idx="185">
                  <c:v>-41.974612999999998</c:v>
                </c:pt>
                <c:pt idx="186">
                  <c:v>-44.362354000000003</c:v>
                </c:pt>
                <c:pt idx="187">
                  <c:v>-46.284709999999997</c:v>
                </c:pt>
                <c:pt idx="188">
                  <c:v>-46.978499999999997</c:v>
                </c:pt>
                <c:pt idx="189">
                  <c:v>-46.449244999999998</c:v>
                </c:pt>
                <c:pt idx="190">
                  <c:v>-44.695900000000002</c:v>
                </c:pt>
                <c:pt idx="191">
                  <c:v>-41.759010000000004</c:v>
                </c:pt>
                <c:pt idx="192">
                  <c:v>-38.563594999999999</c:v>
                </c:pt>
                <c:pt idx="193">
                  <c:v>-35.856236000000003</c:v>
                </c:pt>
                <c:pt idx="194">
                  <c:v>-33.591403999999997</c:v>
                </c:pt>
                <c:pt idx="195">
                  <c:v>-31.648402999999998</c:v>
                </c:pt>
                <c:pt idx="196">
                  <c:v>-29.978024999999999</c:v>
                </c:pt>
                <c:pt idx="197">
                  <c:v>-28.528482</c:v>
                </c:pt>
                <c:pt idx="198">
                  <c:v>-27.274564999999999</c:v>
                </c:pt>
                <c:pt idx="199">
                  <c:v>-26.345068000000001</c:v>
                </c:pt>
                <c:pt idx="200">
                  <c:v>-25.701543999999998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71-40F3-8A99-60C24F4C6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34912"/>
        <c:axId val="114936832"/>
      </c:scatterChart>
      <c:valAx>
        <c:axId val="114934912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936832"/>
        <c:crosses val="autoZero"/>
        <c:crossBetween val="midCat"/>
        <c:majorUnit val="2"/>
      </c:valAx>
      <c:valAx>
        <c:axId val="114936832"/>
        <c:scaling>
          <c:orientation val="minMax"/>
          <c:max val="0"/>
          <c:min val="-7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93491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0478331959003722"/>
          <c:y val="0.69520231846019254"/>
          <c:w val="0.27909273799303214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Conversion Loss vs. LO Power: 91 MHz IF (dB)</a:t>
            </a:r>
            <a:endParaRPr lang="en-US" sz="1000" baseline="30000"/>
          </a:p>
        </c:rich>
      </c:tx>
      <c:layout>
        <c:manualLayout>
          <c:xMode val="edge"/>
          <c:yMode val="edge"/>
          <c:x val="0.17699562998986318"/>
          <c:y val="1.942220764071157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247739865850102E-2"/>
          <c:w val="0.76542713682528862"/>
          <c:h val="0.716770195392242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CLvsLO!$R$2</c:f>
              <c:strCache>
                <c:ptCount val="1"/>
                <c:pt idx="0">
                  <c:v>+20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CLvsLO!$R$5:$R$205</c:f>
              <c:numCache>
                <c:formatCode>General</c:formatCode>
                <c:ptCount val="201"/>
                <c:pt idx="0">
                  <c:v>-86.697829999999996</c:v>
                </c:pt>
                <c:pt idx="1">
                  <c:v>-78.547081000000006</c:v>
                </c:pt>
                <c:pt idx="2">
                  <c:v>-82.467444999999998</c:v>
                </c:pt>
                <c:pt idx="3">
                  <c:v>-77.781814999999995</c:v>
                </c:pt>
                <c:pt idx="4">
                  <c:v>-79.370857000000001</c:v>
                </c:pt>
                <c:pt idx="5">
                  <c:v>-79.384429999999995</c:v>
                </c:pt>
                <c:pt idx="6">
                  <c:v>-80.937447000000006</c:v>
                </c:pt>
                <c:pt idx="7">
                  <c:v>-76.637092999999993</c:v>
                </c:pt>
                <c:pt idx="8">
                  <c:v>-72.326117999999994</c:v>
                </c:pt>
                <c:pt idx="9">
                  <c:v>-73.655022000000002</c:v>
                </c:pt>
                <c:pt idx="10">
                  <c:v>-71.873076999999995</c:v>
                </c:pt>
                <c:pt idx="11">
                  <c:v>-73.151000999999994</c:v>
                </c:pt>
                <c:pt idx="12">
                  <c:v>-65.562691000000001</c:v>
                </c:pt>
                <c:pt idx="13">
                  <c:v>-66.882103000000001</c:v>
                </c:pt>
                <c:pt idx="14">
                  <c:v>-65.182220000000001</c:v>
                </c:pt>
                <c:pt idx="15">
                  <c:v>-60.567107999999998</c:v>
                </c:pt>
                <c:pt idx="16">
                  <c:v>-39.885444999999997</c:v>
                </c:pt>
                <c:pt idx="17">
                  <c:v>-21.400832999999999</c:v>
                </c:pt>
                <c:pt idx="18">
                  <c:v>-16.212085999999999</c:v>
                </c:pt>
                <c:pt idx="19">
                  <c:v>-16.655663000000001</c:v>
                </c:pt>
                <c:pt idx="20">
                  <c:v>-15.815566</c:v>
                </c:pt>
                <c:pt idx="21">
                  <c:v>-13.884532999999999</c:v>
                </c:pt>
                <c:pt idx="22">
                  <c:v>-13.239341</c:v>
                </c:pt>
                <c:pt idx="23">
                  <c:v>-12.192119</c:v>
                </c:pt>
                <c:pt idx="24">
                  <c:v>-10.769809</c:v>
                </c:pt>
                <c:pt idx="25">
                  <c:v>-10.384796</c:v>
                </c:pt>
                <c:pt idx="26">
                  <c:v>-9.6172751999999999</c:v>
                </c:pt>
                <c:pt idx="27">
                  <c:v>-8.9748774000000004</c:v>
                </c:pt>
                <c:pt idx="28">
                  <c:v>-8.4068498999999992</c:v>
                </c:pt>
                <c:pt idx="29">
                  <c:v>-8.1663941999999992</c:v>
                </c:pt>
                <c:pt idx="30">
                  <c:v>-8.0161838999999997</c:v>
                </c:pt>
                <c:pt idx="31">
                  <c:v>-7.8779693000000002</c:v>
                </c:pt>
                <c:pt idx="32">
                  <c:v>-7.7810030000000001</c:v>
                </c:pt>
                <c:pt idx="33">
                  <c:v>-7.7073254999999996</c:v>
                </c:pt>
                <c:pt idx="34">
                  <c:v>-7.6016725999999997</c:v>
                </c:pt>
                <c:pt idx="35">
                  <c:v>-7.5799832</c:v>
                </c:pt>
                <c:pt idx="36">
                  <c:v>-7.6933160000000003</c:v>
                </c:pt>
                <c:pt idx="37">
                  <c:v>-7.8350391000000004</c:v>
                </c:pt>
                <c:pt idx="38">
                  <c:v>-7.8423389999999999</c:v>
                </c:pt>
                <c:pt idx="39">
                  <c:v>-7.8582863999999999</c:v>
                </c:pt>
                <c:pt idx="40">
                  <c:v>-8.0243797000000008</c:v>
                </c:pt>
                <c:pt idx="41">
                  <c:v>-8.1640824999999992</c:v>
                </c:pt>
                <c:pt idx="42">
                  <c:v>-8.1928596000000002</c:v>
                </c:pt>
                <c:pt idx="43">
                  <c:v>-8.1965331999999993</c:v>
                </c:pt>
                <c:pt idx="44">
                  <c:v>-8.2276859000000009</c:v>
                </c:pt>
                <c:pt idx="45">
                  <c:v>-8.3150539000000006</c:v>
                </c:pt>
                <c:pt idx="46">
                  <c:v>-8.3988247000000005</c:v>
                </c:pt>
                <c:pt idx="47">
                  <c:v>-8.4539089000000001</c:v>
                </c:pt>
                <c:pt idx="48">
                  <c:v>-8.4978466000000008</c:v>
                </c:pt>
                <c:pt idx="49">
                  <c:v>-8.5519380999999992</c:v>
                </c:pt>
                <c:pt idx="50">
                  <c:v>-8.5267458000000005</c:v>
                </c:pt>
                <c:pt idx="51">
                  <c:v>-8.6415395999999998</c:v>
                </c:pt>
                <c:pt idx="52">
                  <c:v>-8.6922721999999997</c:v>
                </c:pt>
                <c:pt idx="53">
                  <c:v>-8.7537003000000002</c:v>
                </c:pt>
                <c:pt idx="54">
                  <c:v>-8.7720470000000006</c:v>
                </c:pt>
                <c:pt idx="55">
                  <c:v>-8.7924585000000004</c:v>
                </c:pt>
                <c:pt idx="56">
                  <c:v>-8.7431011000000005</c:v>
                </c:pt>
                <c:pt idx="57">
                  <c:v>-8.8287972999999997</c:v>
                </c:pt>
                <c:pt idx="58">
                  <c:v>-8.9348563999999993</c:v>
                </c:pt>
                <c:pt idx="59">
                  <c:v>-9.0592612999999993</c:v>
                </c:pt>
                <c:pt idx="60">
                  <c:v>-8.9645347999999991</c:v>
                </c:pt>
                <c:pt idx="61">
                  <c:v>-9.1153841</c:v>
                </c:pt>
                <c:pt idx="62">
                  <c:v>-9.3513631999999998</c:v>
                </c:pt>
                <c:pt idx="63">
                  <c:v>-9.1960257999999993</c:v>
                </c:pt>
                <c:pt idx="64">
                  <c:v>-9.1997432999999997</c:v>
                </c:pt>
                <c:pt idx="65">
                  <c:v>-9.2125462999999996</c:v>
                </c:pt>
                <c:pt idx="66">
                  <c:v>-9.1591053000000002</c:v>
                </c:pt>
                <c:pt idx="67">
                  <c:v>-9.2170819999999996</c:v>
                </c:pt>
                <c:pt idx="68">
                  <c:v>-9.2041807000000002</c:v>
                </c:pt>
                <c:pt idx="69">
                  <c:v>-9.2833033</c:v>
                </c:pt>
                <c:pt idx="70">
                  <c:v>-9.3230685999999992</c:v>
                </c:pt>
                <c:pt idx="71">
                  <c:v>-9.300395</c:v>
                </c:pt>
                <c:pt idx="72">
                  <c:v>-9.3275900000000007</c:v>
                </c:pt>
                <c:pt idx="73">
                  <c:v>-9.2618369999999999</c:v>
                </c:pt>
                <c:pt idx="74">
                  <c:v>-9.2112941999999993</c:v>
                </c:pt>
                <c:pt idx="75">
                  <c:v>-9.3087090999999997</c:v>
                </c:pt>
                <c:pt idx="76">
                  <c:v>-9.4376754999999992</c:v>
                </c:pt>
                <c:pt idx="77">
                  <c:v>-9.5069447</c:v>
                </c:pt>
                <c:pt idx="78">
                  <c:v>-9.5551595999999996</c:v>
                </c:pt>
                <c:pt idx="79">
                  <c:v>-9.5920792000000006</c:v>
                </c:pt>
                <c:pt idx="80">
                  <c:v>-9.6096801999999997</c:v>
                </c:pt>
                <c:pt idx="81">
                  <c:v>-9.7084683999999992</c:v>
                </c:pt>
                <c:pt idx="82">
                  <c:v>-9.9491539000000007</c:v>
                </c:pt>
                <c:pt idx="83">
                  <c:v>-9.9242352999999994</c:v>
                </c:pt>
                <c:pt idx="84">
                  <c:v>-9.8634757999999998</c:v>
                </c:pt>
                <c:pt idx="85">
                  <c:v>-9.8696135999999992</c:v>
                </c:pt>
                <c:pt idx="86">
                  <c:v>-9.9953833000000003</c:v>
                </c:pt>
                <c:pt idx="87">
                  <c:v>-10.057836999999999</c:v>
                </c:pt>
                <c:pt idx="88">
                  <c:v>-10.172010999999999</c:v>
                </c:pt>
                <c:pt idx="89">
                  <c:v>-10.137079999999999</c:v>
                </c:pt>
                <c:pt idx="90">
                  <c:v>-10.149998999999999</c:v>
                </c:pt>
                <c:pt idx="91">
                  <c:v>-10.121302999999999</c:v>
                </c:pt>
                <c:pt idx="92">
                  <c:v>-10.248787</c:v>
                </c:pt>
                <c:pt idx="93">
                  <c:v>-10.337580000000001</c:v>
                </c:pt>
                <c:pt idx="94">
                  <c:v>-10.278534000000001</c:v>
                </c:pt>
                <c:pt idx="95">
                  <c:v>-10.367483</c:v>
                </c:pt>
                <c:pt idx="96">
                  <c:v>-10.283875999999999</c:v>
                </c:pt>
                <c:pt idx="97">
                  <c:v>-10.167187999999999</c:v>
                </c:pt>
                <c:pt idx="98">
                  <c:v>-10.179683000000001</c:v>
                </c:pt>
                <c:pt idx="99">
                  <c:v>-10.247127000000001</c:v>
                </c:pt>
                <c:pt idx="100">
                  <c:v>-10.452527999999999</c:v>
                </c:pt>
                <c:pt idx="101">
                  <c:v>-10.263745999999999</c:v>
                </c:pt>
                <c:pt idx="102">
                  <c:v>-10.390841</c:v>
                </c:pt>
                <c:pt idx="103">
                  <c:v>-10.452807999999999</c:v>
                </c:pt>
                <c:pt idx="104">
                  <c:v>-10.537413000000001</c:v>
                </c:pt>
                <c:pt idx="105">
                  <c:v>-11.035875000000001</c:v>
                </c:pt>
                <c:pt idx="106">
                  <c:v>-10.881012</c:v>
                </c:pt>
                <c:pt idx="107">
                  <c:v>-11.134748999999999</c:v>
                </c:pt>
                <c:pt idx="108">
                  <c:v>-11.059475000000001</c:v>
                </c:pt>
                <c:pt idx="109">
                  <c:v>-11.055104</c:v>
                </c:pt>
                <c:pt idx="110">
                  <c:v>-11.089207</c:v>
                </c:pt>
                <c:pt idx="111">
                  <c:v>-11.190128</c:v>
                </c:pt>
                <c:pt idx="112">
                  <c:v>-11.290151</c:v>
                </c:pt>
                <c:pt idx="113">
                  <c:v>-11.048278</c:v>
                </c:pt>
                <c:pt idx="114">
                  <c:v>-11.021909000000001</c:v>
                </c:pt>
                <c:pt idx="115">
                  <c:v>-11.219877</c:v>
                </c:pt>
                <c:pt idx="116">
                  <c:v>-10.962422999999999</c:v>
                </c:pt>
                <c:pt idx="117">
                  <c:v>-11.060802000000001</c:v>
                </c:pt>
                <c:pt idx="118">
                  <c:v>-10.995199</c:v>
                </c:pt>
                <c:pt idx="119">
                  <c:v>-10.830742000000001</c:v>
                </c:pt>
                <c:pt idx="120">
                  <c:v>-10.80771</c:v>
                </c:pt>
                <c:pt idx="121">
                  <c:v>-10.725163</c:v>
                </c:pt>
                <c:pt idx="122">
                  <c:v>-10.864508000000001</c:v>
                </c:pt>
                <c:pt idx="123">
                  <c:v>-10.680448999999999</c:v>
                </c:pt>
                <c:pt idx="124">
                  <c:v>-10.636286</c:v>
                </c:pt>
                <c:pt idx="125">
                  <c:v>-10.578583</c:v>
                </c:pt>
                <c:pt idx="126">
                  <c:v>-10.36159</c:v>
                </c:pt>
                <c:pt idx="127">
                  <c:v>-10.442645000000001</c:v>
                </c:pt>
                <c:pt idx="128">
                  <c:v>-10.394574</c:v>
                </c:pt>
                <c:pt idx="129">
                  <c:v>-10.407804</c:v>
                </c:pt>
                <c:pt idx="130">
                  <c:v>-10.386637</c:v>
                </c:pt>
                <c:pt idx="131">
                  <c:v>-10.317822</c:v>
                </c:pt>
                <c:pt idx="132">
                  <c:v>-10.346074</c:v>
                </c:pt>
                <c:pt idx="133">
                  <c:v>-10.468933</c:v>
                </c:pt>
                <c:pt idx="134">
                  <c:v>-10.428826000000001</c:v>
                </c:pt>
                <c:pt idx="135">
                  <c:v>-10.49455</c:v>
                </c:pt>
                <c:pt idx="136">
                  <c:v>-10.429106000000001</c:v>
                </c:pt>
                <c:pt idx="137">
                  <c:v>-10.397819999999999</c:v>
                </c:pt>
                <c:pt idx="138">
                  <c:v>-10.608584</c:v>
                </c:pt>
                <c:pt idx="139">
                  <c:v>-10.355375</c:v>
                </c:pt>
                <c:pt idx="140">
                  <c:v>-10.418583</c:v>
                </c:pt>
                <c:pt idx="141">
                  <c:v>-10.339634999999999</c:v>
                </c:pt>
                <c:pt idx="142">
                  <c:v>-10.248106999999999</c:v>
                </c:pt>
                <c:pt idx="143">
                  <c:v>-10.270060000000001</c:v>
                </c:pt>
                <c:pt idx="144">
                  <c:v>-10.065898000000001</c:v>
                </c:pt>
                <c:pt idx="145">
                  <c:v>-10.222015000000001</c:v>
                </c:pt>
                <c:pt idx="146">
                  <c:v>-10.100277999999999</c:v>
                </c:pt>
                <c:pt idx="147">
                  <c:v>-10.078156999999999</c:v>
                </c:pt>
                <c:pt idx="148">
                  <c:v>-10.176402</c:v>
                </c:pt>
                <c:pt idx="149">
                  <c:v>-10.135751000000001</c:v>
                </c:pt>
                <c:pt idx="150">
                  <c:v>-10.189033999999999</c:v>
                </c:pt>
                <c:pt idx="151">
                  <c:v>-10.397137000000001</c:v>
                </c:pt>
                <c:pt idx="152">
                  <c:v>-10.508495999999999</c:v>
                </c:pt>
                <c:pt idx="153">
                  <c:v>-10.534508000000001</c:v>
                </c:pt>
                <c:pt idx="154">
                  <c:v>-10.640803</c:v>
                </c:pt>
                <c:pt idx="155">
                  <c:v>-10.886918</c:v>
                </c:pt>
                <c:pt idx="156">
                  <c:v>-11.14415</c:v>
                </c:pt>
                <c:pt idx="157">
                  <c:v>-11.504459000000001</c:v>
                </c:pt>
                <c:pt idx="158">
                  <c:v>-12.215669999999999</c:v>
                </c:pt>
                <c:pt idx="159">
                  <c:v>-14.503942</c:v>
                </c:pt>
                <c:pt idx="160">
                  <c:v>-15.884968000000001</c:v>
                </c:pt>
                <c:pt idx="161">
                  <c:v>-18.761140999999999</c:v>
                </c:pt>
                <c:pt idx="162">
                  <c:v>-35.617252000000001</c:v>
                </c:pt>
                <c:pt idx="163">
                  <c:v>-41.573188999999999</c:v>
                </c:pt>
                <c:pt idx="164">
                  <c:v>-41.235855000000001</c:v>
                </c:pt>
                <c:pt idx="165">
                  <c:v>-55.707256000000001</c:v>
                </c:pt>
                <c:pt idx="166">
                  <c:v>-60.072814999999999</c:v>
                </c:pt>
                <c:pt idx="167">
                  <c:v>-59.736877</c:v>
                </c:pt>
                <c:pt idx="168">
                  <c:v>-63.826180000000001</c:v>
                </c:pt>
                <c:pt idx="169">
                  <c:v>-63.825470000000003</c:v>
                </c:pt>
                <c:pt idx="170">
                  <c:v>-66.940467999999996</c:v>
                </c:pt>
                <c:pt idx="171">
                  <c:v>-67.704559000000003</c:v>
                </c:pt>
                <c:pt idx="172">
                  <c:v>-73.759574999999998</c:v>
                </c:pt>
                <c:pt idx="173">
                  <c:v>-79.540656999999996</c:v>
                </c:pt>
                <c:pt idx="174">
                  <c:v>-71.313057000000001</c:v>
                </c:pt>
                <c:pt idx="175">
                  <c:v>-69.653923000000006</c:v>
                </c:pt>
                <c:pt idx="176">
                  <c:v>-65.649017000000001</c:v>
                </c:pt>
                <c:pt idx="177">
                  <c:v>-63.847560999999999</c:v>
                </c:pt>
                <c:pt idx="178">
                  <c:v>-60.344391000000002</c:v>
                </c:pt>
                <c:pt idx="179">
                  <c:v>-61.454590000000003</c:v>
                </c:pt>
                <c:pt idx="180">
                  <c:v>-60.453102000000001</c:v>
                </c:pt>
                <c:pt idx="181">
                  <c:v>-60.072277</c:v>
                </c:pt>
                <c:pt idx="182">
                  <c:v>-60.340637000000001</c:v>
                </c:pt>
                <c:pt idx="183">
                  <c:v>-63.634383999999997</c:v>
                </c:pt>
                <c:pt idx="184">
                  <c:v>-63.396286000000003</c:v>
                </c:pt>
                <c:pt idx="185">
                  <c:v>-64.778946000000005</c:v>
                </c:pt>
                <c:pt idx="186">
                  <c:v>-72.961387999999999</c:v>
                </c:pt>
                <c:pt idx="187">
                  <c:v>-74.349082999999993</c:v>
                </c:pt>
                <c:pt idx="188">
                  <c:v>-65.418128999999993</c:v>
                </c:pt>
                <c:pt idx="189">
                  <c:v>-66.477455000000006</c:v>
                </c:pt>
                <c:pt idx="190">
                  <c:v>-61.670631</c:v>
                </c:pt>
                <c:pt idx="191">
                  <c:v>-56.137008999999999</c:v>
                </c:pt>
                <c:pt idx="192">
                  <c:v>-46.821269999999998</c:v>
                </c:pt>
                <c:pt idx="193">
                  <c:v>-28.836373999999999</c:v>
                </c:pt>
                <c:pt idx="194">
                  <c:v>-24.564889999999998</c:v>
                </c:pt>
                <c:pt idx="195">
                  <c:v>-22.187384000000002</c:v>
                </c:pt>
                <c:pt idx="196">
                  <c:v>-20.480720999999999</c:v>
                </c:pt>
                <c:pt idx="197">
                  <c:v>-21.210229999999999</c:v>
                </c:pt>
                <c:pt idx="198">
                  <c:v>-23.779655000000002</c:v>
                </c:pt>
                <c:pt idx="199">
                  <c:v>-22.438531999999999</c:v>
                </c:pt>
                <c:pt idx="200">
                  <c:v>-23.319094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14-40A3-8FF3-7129B99B2001}"/>
            </c:ext>
          </c:extLst>
        </c:ser>
        <c:ser>
          <c:idx val="2"/>
          <c:order val="1"/>
          <c:tx>
            <c:strRef>
              <c:f>CLvsLO!$S$2</c:f>
              <c:strCache>
                <c:ptCount val="1"/>
                <c:pt idx="0">
                  <c:v>+18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CLvsLO!$S$5:$S$205</c:f>
              <c:numCache>
                <c:formatCode>General</c:formatCode>
                <c:ptCount val="201"/>
                <c:pt idx="0">
                  <c:v>-86.406891000000002</c:v>
                </c:pt>
                <c:pt idx="1">
                  <c:v>-74.640761999999995</c:v>
                </c:pt>
                <c:pt idx="2">
                  <c:v>-73.391022000000007</c:v>
                </c:pt>
                <c:pt idx="3">
                  <c:v>-71.312079999999995</c:v>
                </c:pt>
                <c:pt idx="4">
                  <c:v>-74.394249000000002</c:v>
                </c:pt>
                <c:pt idx="5">
                  <c:v>-79.751998999999998</c:v>
                </c:pt>
                <c:pt idx="6">
                  <c:v>-92.577690000000004</c:v>
                </c:pt>
                <c:pt idx="7">
                  <c:v>-79.204398999999995</c:v>
                </c:pt>
                <c:pt idx="8">
                  <c:v>-78.235328999999993</c:v>
                </c:pt>
                <c:pt idx="9">
                  <c:v>-73.971053999999995</c:v>
                </c:pt>
                <c:pt idx="10">
                  <c:v>-74.328918000000002</c:v>
                </c:pt>
                <c:pt idx="11">
                  <c:v>-73.082763999999997</c:v>
                </c:pt>
                <c:pt idx="12">
                  <c:v>-78.383560000000003</c:v>
                </c:pt>
                <c:pt idx="13">
                  <c:v>-69.347603000000007</c:v>
                </c:pt>
                <c:pt idx="14">
                  <c:v>-69.974281000000005</c:v>
                </c:pt>
                <c:pt idx="15">
                  <c:v>-68.046188000000001</c:v>
                </c:pt>
                <c:pt idx="16">
                  <c:v>-61.783684000000001</c:v>
                </c:pt>
                <c:pt idx="17">
                  <c:v>-47.351421000000002</c:v>
                </c:pt>
                <c:pt idx="18">
                  <c:v>-19.246314999999999</c:v>
                </c:pt>
                <c:pt idx="19">
                  <c:v>-18.556242000000001</c:v>
                </c:pt>
                <c:pt idx="20">
                  <c:v>-17.097163999999999</c:v>
                </c:pt>
                <c:pt idx="21">
                  <c:v>-15.04191</c:v>
                </c:pt>
                <c:pt idx="22">
                  <c:v>-14.347488999999999</c:v>
                </c:pt>
                <c:pt idx="23">
                  <c:v>-13.017782</c:v>
                </c:pt>
                <c:pt idx="24">
                  <c:v>-11.479265</c:v>
                </c:pt>
                <c:pt idx="25">
                  <c:v>-11.117812000000001</c:v>
                </c:pt>
                <c:pt idx="26">
                  <c:v>-10.154184000000001</c:v>
                </c:pt>
                <c:pt idx="27">
                  <c:v>-9.6737813999999993</c:v>
                </c:pt>
                <c:pt idx="28">
                  <c:v>-8.9420518999999992</c:v>
                </c:pt>
                <c:pt idx="29">
                  <c:v>-8.6081991000000002</c:v>
                </c:pt>
                <c:pt idx="30">
                  <c:v>-8.4034958</c:v>
                </c:pt>
                <c:pt idx="31">
                  <c:v>-8.2011766000000001</c:v>
                </c:pt>
                <c:pt idx="32">
                  <c:v>-8.0482482999999991</c:v>
                </c:pt>
                <c:pt idx="33">
                  <c:v>-7.9414220000000002</c:v>
                </c:pt>
                <c:pt idx="34">
                  <c:v>-7.8393458999999996</c:v>
                </c:pt>
                <c:pt idx="35">
                  <c:v>-7.7905458999999997</c:v>
                </c:pt>
                <c:pt idx="36">
                  <c:v>-7.9122890999999997</c:v>
                </c:pt>
                <c:pt idx="37">
                  <c:v>-8.0492792000000009</c:v>
                </c:pt>
                <c:pt idx="38">
                  <c:v>-8.0796022000000001</c:v>
                </c:pt>
                <c:pt idx="39">
                  <c:v>-8.0704908</c:v>
                </c:pt>
                <c:pt idx="40">
                  <c:v>-8.2898264000000008</c:v>
                </c:pt>
                <c:pt idx="41">
                  <c:v>-8.4411410999999994</c:v>
                </c:pt>
                <c:pt idx="42">
                  <c:v>-8.4570045</c:v>
                </c:pt>
                <c:pt idx="43">
                  <c:v>-8.3829259999999994</c:v>
                </c:pt>
                <c:pt idx="44">
                  <c:v>-8.3889970999999992</c:v>
                </c:pt>
                <c:pt idx="45">
                  <c:v>-8.4664202</c:v>
                </c:pt>
                <c:pt idx="46">
                  <c:v>-8.5897188</c:v>
                </c:pt>
                <c:pt idx="47">
                  <c:v>-8.6103915999999998</c:v>
                </c:pt>
                <c:pt idx="48">
                  <c:v>-8.6476889000000003</c:v>
                </c:pt>
                <c:pt idx="49">
                  <c:v>-8.7171535000000002</c:v>
                </c:pt>
                <c:pt idx="50">
                  <c:v>-8.6764469000000002</c:v>
                </c:pt>
                <c:pt idx="51">
                  <c:v>-8.8281878999999996</c:v>
                </c:pt>
                <c:pt idx="52">
                  <c:v>-8.8949633000000006</c:v>
                </c:pt>
                <c:pt idx="53">
                  <c:v>-8.9099845999999996</c:v>
                </c:pt>
                <c:pt idx="54">
                  <c:v>-8.9119883000000009</c:v>
                </c:pt>
                <c:pt idx="55">
                  <c:v>-8.9564637999999999</c:v>
                </c:pt>
                <c:pt idx="56">
                  <c:v>-8.9171990999999995</c:v>
                </c:pt>
                <c:pt idx="57">
                  <c:v>-9.0538626000000004</c:v>
                </c:pt>
                <c:pt idx="58">
                  <c:v>-9.2266425999999999</c:v>
                </c:pt>
                <c:pt idx="59">
                  <c:v>-9.3652142999999999</c:v>
                </c:pt>
                <c:pt idx="60">
                  <c:v>-9.2797041</c:v>
                </c:pt>
                <c:pt idx="61">
                  <c:v>-9.4530449000000001</c:v>
                </c:pt>
                <c:pt idx="62">
                  <c:v>-9.7300768000000009</c:v>
                </c:pt>
                <c:pt idx="63">
                  <c:v>-9.5395088000000001</c:v>
                </c:pt>
                <c:pt idx="64">
                  <c:v>-9.4711409</c:v>
                </c:pt>
                <c:pt idx="65">
                  <c:v>-9.4500817999999995</c:v>
                </c:pt>
                <c:pt idx="66">
                  <c:v>-9.3586445000000005</c:v>
                </c:pt>
                <c:pt idx="67">
                  <c:v>-9.4229202000000001</c:v>
                </c:pt>
                <c:pt idx="68">
                  <c:v>-9.4075041000000006</c:v>
                </c:pt>
                <c:pt idx="69">
                  <c:v>-9.5024014000000001</c:v>
                </c:pt>
                <c:pt idx="70">
                  <c:v>-9.5463552000000007</c:v>
                </c:pt>
                <c:pt idx="71">
                  <c:v>-9.5246390999999999</c:v>
                </c:pt>
                <c:pt idx="72">
                  <c:v>-9.5572443000000007</c:v>
                </c:pt>
                <c:pt idx="73">
                  <c:v>-9.5050488000000009</c:v>
                </c:pt>
                <c:pt idx="74">
                  <c:v>-9.4799719000000007</c:v>
                </c:pt>
                <c:pt idx="75">
                  <c:v>-9.6505594000000006</c:v>
                </c:pt>
                <c:pt idx="76">
                  <c:v>-9.8945179000000003</c:v>
                </c:pt>
                <c:pt idx="77">
                  <c:v>-9.9842700999999998</c:v>
                </c:pt>
                <c:pt idx="78">
                  <c:v>-9.9464892999999996</c:v>
                </c:pt>
                <c:pt idx="79">
                  <c:v>-9.9308872000000008</c:v>
                </c:pt>
                <c:pt idx="80">
                  <c:v>-9.9334173000000003</c:v>
                </c:pt>
                <c:pt idx="81">
                  <c:v>-10.025128</c:v>
                </c:pt>
                <c:pt idx="82">
                  <c:v>-10.292052</c:v>
                </c:pt>
                <c:pt idx="83">
                  <c:v>-10.28008</c:v>
                </c:pt>
                <c:pt idx="84">
                  <c:v>-10.162554999999999</c:v>
                </c:pt>
                <c:pt idx="85">
                  <c:v>-10.162753</c:v>
                </c:pt>
                <c:pt idx="86">
                  <c:v>-10.405666</c:v>
                </c:pt>
                <c:pt idx="87">
                  <c:v>-10.507362000000001</c:v>
                </c:pt>
                <c:pt idx="88">
                  <c:v>-10.573304</c:v>
                </c:pt>
                <c:pt idx="89">
                  <c:v>-10.548966</c:v>
                </c:pt>
                <c:pt idx="90">
                  <c:v>-10.568299</c:v>
                </c:pt>
                <c:pt idx="91">
                  <c:v>-10.525155</c:v>
                </c:pt>
                <c:pt idx="92">
                  <c:v>-10.723678</c:v>
                </c:pt>
                <c:pt idx="93">
                  <c:v>-10.802528000000001</c:v>
                </c:pt>
                <c:pt idx="94">
                  <c:v>-10.663042000000001</c:v>
                </c:pt>
                <c:pt idx="95">
                  <c:v>-10.777412</c:v>
                </c:pt>
                <c:pt idx="96">
                  <c:v>-10.685122</c:v>
                </c:pt>
                <c:pt idx="97">
                  <c:v>-10.545</c:v>
                </c:pt>
                <c:pt idx="98">
                  <c:v>-10.516173</c:v>
                </c:pt>
                <c:pt idx="99">
                  <c:v>-10.631149000000001</c:v>
                </c:pt>
                <c:pt idx="100">
                  <c:v>-10.87152</c:v>
                </c:pt>
                <c:pt idx="101">
                  <c:v>-10.653555000000001</c:v>
                </c:pt>
                <c:pt idx="102">
                  <c:v>-10.842673</c:v>
                </c:pt>
                <c:pt idx="103">
                  <c:v>-10.92033</c:v>
                </c:pt>
                <c:pt idx="104">
                  <c:v>-11.043837999999999</c:v>
                </c:pt>
                <c:pt idx="105">
                  <c:v>-11.647192</c:v>
                </c:pt>
                <c:pt idx="106">
                  <c:v>-11.565557</c:v>
                </c:pt>
                <c:pt idx="107">
                  <c:v>-11.763572999999999</c:v>
                </c:pt>
                <c:pt idx="108">
                  <c:v>-11.696974000000001</c:v>
                </c:pt>
                <c:pt idx="109">
                  <c:v>-11.724976</c:v>
                </c:pt>
                <c:pt idx="110">
                  <c:v>-11.71749</c:v>
                </c:pt>
                <c:pt idx="111">
                  <c:v>-11.818702</c:v>
                </c:pt>
                <c:pt idx="112">
                  <c:v>-11.950006999999999</c:v>
                </c:pt>
                <c:pt idx="113">
                  <c:v>-11.686540000000001</c:v>
                </c:pt>
                <c:pt idx="114">
                  <c:v>-11.565246</c:v>
                </c:pt>
                <c:pt idx="115">
                  <c:v>-11.740974</c:v>
                </c:pt>
                <c:pt idx="116">
                  <c:v>-11.463293999999999</c:v>
                </c:pt>
                <c:pt idx="117">
                  <c:v>-11.505082</c:v>
                </c:pt>
                <c:pt idx="118">
                  <c:v>-11.416323999999999</c:v>
                </c:pt>
                <c:pt idx="119">
                  <c:v>-11.258912</c:v>
                </c:pt>
                <c:pt idx="120">
                  <c:v>-11.171638</c:v>
                </c:pt>
                <c:pt idx="121">
                  <c:v>-11.0945</c:v>
                </c:pt>
                <c:pt idx="122">
                  <c:v>-11.258089999999999</c:v>
                </c:pt>
                <c:pt idx="123">
                  <c:v>-11.041319</c:v>
                </c:pt>
                <c:pt idx="124">
                  <c:v>-11.017803000000001</c:v>
                </c:pt>
                <c:pt idx="125">
                  <c:v>-10.996916000000001</c:v>
                </c:pt>
                <c:pt idx="126">
                  <c:v>-10.790184999999999</c:v>
                </c:pt>
                <c:pt idx="127">
                  <c:v>-10.851266000000001</c:v>
                </c:pt>
                <c:pt idx="128">
                  <c:v>-10.793476999999999</c:v>
                </c:pt>
                <c:pt idx="129">
                  <c:v>-10.78227</c:v>
                </c:pt>
                <c:pt idx="130">
                  <c:v>-10.675701</c:v>
                </c:pt>
                <c:pt idx="131">
                  <c:v>-10.659494</c:v>
                </c:pt>
                <c:pt idx="132">
                  <c:v>-10.699185</c:v>
                </c:pt>
                <c:pt idx="133">
                  <c:v>-10.822506000000001</c:v>
                </c:pt>
                <c:pt idx="134">
                  <c:v>-10.810086</c:v>
                </c:pt>
                <c:pt idx="135">
                  <c:v>-10.900242</c:v>
                </c:pt>
                <c:pt idx="136">
                  <c:v>-10.828144999999999</c:v>
                </c:pt>
                <c:pt idx="137">
                  <c:v>-10.795956</c:v>
                </c:pt>
                <c:pt idx="138">
                  <c:v>-11.017823</c:v>
                </c:pt>
                <c:pt idx="139">
                  <c:v>-10.728807</c:v>
                </c:pt>
                <c:pt idx="140">
                  <c:v>-10.794846</c:v>
                </c:pt>
                <c:pt idx="141">
                  <c:v>-10.703752</c:v>
                </c:pt>
                <c:pt idx="142">
                  <c:v>-10.618988</c:v>
                </c:pt>
                <c:pt idx="143">
                  <c:v>-10.638173</c:v>
                </c:pt>
                <c:pt idx="144">
                  <c:v>-10.443851</c:v>
                </c:pt>
                <c:pt idx="145">
                  <c:v>-10.616847</c:v>
                </c:pt>
                <c:pt idx="146">
                  <c:v>-10.497318999999999</c:v>
                </c:pt>
                <c:pt idx="147">
                  <c:v>-10.525563999999999</c:v>
                </c:pt>
                <c:pt idx="148">
                  <c:v>-10.664880999999999</c:v>
                </c:pt>
                <c:pt idx="149">
                  <c:v>-10.666461999999999</c:v>
                </c:pt>
                <c:pt idx="150">
                  <c:v>-10.81058</c:v>
                </c:pt>
                <c:pt idx="151">
                  <c:v>-11.092010999999999</c:v>
                </c:pt>
                <c:pt idx="152">
                  <c:v>-11.379811</c:v>
                </c:pt>
                <c:pt idx="153">
                  <c:v>-11.59028</c:v>
                </c:pt>
                <c:pt idx="154">
                  <c:v>-12.043831000000001</c:v>
                </c:pt>
                <c:pt idx="155">
                  <c:v>-13.432426</c:v>
                </c:pt>
                <c:pt idx="156">
                  <c:v>-16.246164</c:v>
                </c:pt>
                <c:pt idx="157">
                  <c:v>-19.571359999999999</c:v>
                </c:pt>
                <c:pt idx="158">
                  <c:v>-25.741301</c:v>
                </c:pt>
                <c:pt idx="159">
                  <c:v>-36.842880000000001</c:v>
                </c:pt>
                <c:pt idx="160">
                  <c:v>-40.701034999999997</c:v>
                </c:pt>
                <c:pt idx="161">
                  <c:v>-46.028407999999999</c:v>
                </c:pt>
                <c:pt idx="162">
                  <c:v>-57.976886999999998</c:v>
                </c:pt>
                <c:pt idx="163">
                  <c:v>-58.399234999999997</c:v>
                </c:pt>
                <c:pt idx="164">
                  <c:v>-59.255119000000001</c:v>
                </c:pt>
                <c:pt idx="165">
                  <c:v>-60.425800000000002</c:v>
                </c:pt>
                <c:pt idx="166">
                  <c:v>-60.345337000000001</c:v>
                </c:pt>
                <c:pt idx="167">
                  <c:v>-59.893752999999997</c:v>
                </c:pt>
                <c:pt idx="168">
                  <c:v>-65.620116999999993</c:v>
                </c:pt>
                <c:pt idx="169">
                  <c:v>-64.858161999999993</c:v>
                </c:pt>
                <c:pt idx="170">
                  <c:v>-70.833564999999993</c:v>
                </c:pt>
                <c:pt idx="171">
                  <c:v>-66.813972000000007</c:v>
                </c:pt>
                <c:pt idx="172">
                  <c:v>-68.894233999999997</c:v>
                </c:pt>
                <c:pt idx="173">
                  <c:v>-79.220375000000004</c:v>
                </c:pt>
                <c:pt idx="174">
                  <c:v>-74.069153</c:v>
                </c:pt>
                <c:pt idx="175">
                  <c:v>-72.931396000000007</c:v>
                </c:pt>
                <c:pt idx="176">
                  <c:v>-65.434044</c:v>
                </c:pt>
                <c:pt idx="177">
                  <c:v>-70.373183999999995</c:v>
                </c:pt>
                <c:pt idx="178">
                  <c:v>-66.042655999999994</c:v>
                </c:pt>
                <c:pt idx="179">
                  <c:v>-62.418574999999997</c:v>
                </c:pt>
                <c:pt idx="180">
                  <c:v>-62.287703999999998</c:v>
                </c:pt>
                <c:pt idx="181">
                  <c:v>-61.445259</c:v>
                </c:pt>
                <c:pt idx="182">
                  <c:v>-65.104607000000001</c:v>
                </c:pt>
                <c:pt idx="183">
                  <c:v>-70.586539999999999</c:v>
                </c:pt>
                <c:pt idx="184">
                  <c:v>-65.690742</c:v>
                </c:pt>
                <c:pt idx="185">
                  <c:v>-63.589542000000002</c:v>
                </c:pt>
                <c:pt idx="186">
                  <c:v>-95.679351999999994</c:v>
                </c:pt>
                <c:pt idx="187">
                  <c:v>-68.124397000000002</c:v>
                </c:pt>
                <c:pt idx="188">
                  <c:v>-67.958893000000003</c:v>
                </c:pt>
                <c:pt idx="189">
                  <c:v>-65.715500000000006</c:v>
                </c:pt>
                <c:pt idx="190">
                  <c:v>-63.100566999999998</c:v>
                </c:pt>
                <c:pt idx="191">
                  <c:v>-64.602858999999995</c:v>
                </c:pt>
                <c:pt idx="192">
                  <c:v>-68.793152000000006</c:v>
                </c:pt>
                <c:pt idx="193">
                  <c:v>-57.231285</c:v>
                </c:pt>
                <c:pt idx="194">
                  <c:v>-51.820220999999997</c:v>
                </c:pt>
                <c:pt idx="195">
                  <c:v>-43.061065999999997</c:v>
                </c:pt>
                <c:pt idx="196">
                  <c:v>-29.253865999999999</c:v>
                </c:pt>
                <c:pt idx="197">
                  <c:v>-26.067430000000002</c:v>
                </c:pt>
                <c:pt idx="198">
                  <c:v>-25.454203</c:v>
                </c:pt>
                <c:pt idx="199">
                  <c:v>-24.964638000000001</c:v>
                </c:pt>
                <c:pt idx="200">
                  <c:v>-25.733097000000001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14-40A3-8FF3-7129B99B2001}"/>
            </c:ext>
          </c:extLst>
        </c:ser>
        <c:ser>
          <c:idx val="3"/>
          <c:order val="2"/>
          <c:tx>
            <c:strRef>
              <c:f>CLvsLO!$T$2</c:f>
              <c:strCache>
                <c:ptCount val="1"/>
                <c:pt idx="0">
                  <c:v>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CLvsLO!$Q$5:$Q$205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CLvsLO!$T$5:$T$205</c:f>
              <c:numCache>
                <c:formatCode>General</c:formatCode>
                <c:ptCount val="201"/>
                <c:pt idx="0">
                  <c:v>-78.105048999999994</c:v>
                </c:pt>
                <c:pt idx="1">
                  <c:v>-77.449744999999993</c:v>
                </c:pt>
                <c:pt idx="2">
                  <c:v>-77.673469999999995</c:v>
                </c:pt>
                <c:pt idx="3">
                  <c:v>-77.926299999999998</c:v>
                </c:pt>
                <c:pt idx="4">
                  <c:v>-77.495163000000005</c:v>
                </c:pt>
                <c:pt idx="5">
                  <c:v>-77.664406</c:v>
                </c:pt>
                <c:pt idx="6">
                  <c:v>-80.298514999999995</c:v>
                </c:pt>
                <c:pt idx="7">
                  <c:v>-80.820267000000001</c:v>
                </c:pt>
                <c:pt idx="8">
                  <c:v>-80.739883000000006</c:v>
                </c:pt>
                <c:pt idx="9">
                  <c:v>-81.045631</c:v>
                </c:pt>
                <c:pt idx="10">
                  <c:v>-81.824218999999999</c:v>
                </c:pt>
                <c:pt idx="11">
                  <c:v>-78.580589000000003</c:v>
                </c:pt>
                <c:pt idx="12">
                  <c:v>-76.623633999999996</c:v>
                </c:pt>
                <c:pt idx="13">
                  <c:v>-74.392685</c:v>
                </c:pt>
                <c:pt idx="14">
                  <c:v>-73.008742999999996</c:v>
                </c:pt>
                <c:pt idx="15">
                  <c:v>-67.824821</c:v>
                </c:pt>
                <c:pt idx="16">
                  <c:v>-61.291114999999998</c:v>
                </c:pt>
                <c:pt idx="17">
                  <c:v>-52.037781000000003</c:v>
                </c:pt>
                <c:pt idx="18">
                  <c:v>-42.627139999999997</c:v>
                </c:pt>
                <c:pt idx="19">
                  <c:v>-31.891031000000002</c:v>
                </c:pt>
                <c:pt idx="20">
                  <c:v>-22.879950999999998</c:v>
                </c:pt>
                <c:pt idx="21">
                  <c:v>-18.202504999999999</c:v>
                </c:pt>
                <c:pt idx="22">
                  <c:v>-15.864440999999999</c:v>
                </c:pt>
                <c:pt idx="23">
                  <c:v>-14.446482</c:v>
                </c:pt>
                <c:pt idx="24">
                  <c:v>-13.193619999999999</c:v>
                </c:pt>
                <c:pt idx="25">
                  <c:v>-12.111428999999999</c:v>
                </c:pt>
                <c:pt idx="26">
                  <c:v>-11.181424</c:v>
                </c:pt>
                <c:pt idx="27">
                  <c:v>-10.492959000000001</c:v>
                </c:pt>
                <c:pt idx="28">
                  <c:v>-9.8404684000000007</c:v>
                </c:pt>
                <c:pt idx="29">
                  <c:v>-9.3842239000000003</c:v>
                </c:pt>
                <c:pt idx="30">
                  <c:v>-8.9614419999999999</c:v>
                </c:pt>
                <c:pt idx="31">
                  <c:v>-8.6991186000000003</c:v>
                </c:pt>
                <c:pt idx="32">
                  <c:v>-8.5003680999999993</c:v>
                </c:pt>
                <c:pt idx="33">
                  <c:v>-8.3329067000000006</c:v>
                </c:pt>
                <c:pt idx="34">
                  <c:v>-8.2474536999999994</c:v>
                </c:pt>
                <c:pt idx="35">
                  <c:v>-8.2289885999999992</c:v>
                </c:pt>
                <c:pt idx="36">
                  <c:v>-8.2565211999999999</c:v>
                </c:pt>
                <c:pt idx="37">
                  <c:v>-8.3009930000000001</c:v>
                </c:pt>
                <c:pt idx="38">
                  <c:v>-8.4136018999999997</c:v>
                </c:pt>
                <c:pt idx="39">
                  <c:v>-8.5299853999999993</c:v>
                </c:pt>
                <c:pt idx="40">
                  <c:v>-8.6320943999999997</c:v>
                </c:pt>
                <c:pt idx="41">
                  <c:v>-8.6889848999999995</c:v>
                </c:pt>
                <c:pt idx="42">
                  <c:v>-8.7474957</c:v>
                </c:pt>
                <c:pt idx="43">
                  <c:v>-8.7687521000000004</c:v>
                </c:pt>
                <c:pt idx="44">
                  <c:v>-8.7856816999999996</c:v>
                </c:pt>
                <c:pt idx="45">
                  <c:v>-8.7940053999999996</c:v>
                </c:pt>
                <c:pt idx="46">
                  <c:v>-8.8360175999999999</c:v>
                </c:pt>
                <c:pt idx="47">
                  <c:v>-8.8977871000000004</c:v>
                </c:pt>
                <c:pt idx="48">
                  <c:v>-8.9368657999999996</c:v>
                </c:pt>
                <c:pt idx="49">
                  <c:v>-8.9818201000000002</c:v>
                </c:pt>
                <c:pt idx="50">
                  <c:v>-9.0448666000000006</c:v>
                </c:pt>
                <c:pt idx="51">
                  <c:v>-9.0947999999999993</c:v>
                </c:pt>
                <c:pt idx="52">
                  <c:v>-9.1355170999999995</c:v>
                </c:pt>
                <c:pt idx="53">
                  <c:v>-9.2019977999999991</c:v>
                </c:pt>
                <c:pt idx="54">
                  <c:v>-9.2358159999999998</c:v>
                </c:pt>
                <c:pt idx="55">
                  <c:v>-9.2949610000000007</c:v>
                </c:pt>
                <c:pt idx="56">
                  <c:v>-9.4098959000000004</c:v>
                </c:pt>
                <c:pt idx="57">
                  <c:v>-9.5447407000000002</c:v>
                </c:pt>
                <c:pt idx="58">
                  <c:v>-9.6486205999999992</c:v>
                </c:pt>
                <c:pt idx="59">
                  <c:v>-9.7950000999999993</c:v>
                </c:pt>
                <c:pt idx="60">
                  <c:v>-9.9559498000000008</c:v>
                </c:pt>
                <c:pt idx="61">
                  <c:v>-10.031055</c:v>
                </c:pt>
                <c:pt idx="62">
                  <c:v>-10.053872</c:v>
                </c:pt>
                <c:pt idx="63">
                  <c:v>-10.076672</c:v>
                </c:pt>
                <c:pt idx="64">
                  <c:v>-10.027046</c:v>
                </c:pt>
                <c:pt idx="65">
                  <c:v>-9.9339169999999992</c:v>
                </c:pt>
                <c:pt idx="66">
                  <c:v>-9.8753405000000001</c:v>
                </c:pt>
                <c:pt idx="67">
                  <c:v>-9.8593081999999992</c:v>
                </c:pt>
                <c:pt idx="68">
                  <c:v>-9.8828650000000007</c:v>
                </c:pt>
                <c:pt idx="69">
                  <c:v>-9.9467735000000008</c:v>
                </c:pt>
                <c:pt idx="70">
                  <c:v>-10.011855000000001</c:v>
                </c:pt>
                <c:pt idx="71">
                  <c:v>-10.09187</c:v>
                </c:pt>
                <c:pt idx="72">
                  <c:v>-10.151522</c:v>
                </c:pt>
                <c:pt idx="73">
                  <c:v>-10.220485</c:v>
                </c:pt>
                <c:pt idx="74">
                  <c:v>-10.309085</c:v>
                </c:pt>
                <c:pt idx="75">
                  <c:v>-10.385794000000001</c:v>
                </c:pt>
                <c:pt idx="76">
                  <c:v>-10.440412</c:v>
                </c:pt>
                <c:pt idx="77">
                  <c:v>-10.486397999999999</c:v>
                </c:pt>
                <c:pt idx="78">
                  <c:v>-10.495979999999999</c:v>
                </c:pt>
                <c:pt idx="79">
                  <c:v>-10.507410999999999</c:v>
                </c:pt>
                <c:pt idx="80">
                  <c:v>-10.589907</c:v>
                </c:pt>
                <c:pt idx="81">
                  <c:v>-10.709485000000001</c:v>
                </c:pt>
                <c:pt idx="82">
                  <c:v>-10.79837</c:v>
                </c:pt>
                <c:pt idx="83">
                  <c:v>-10.877113</c:v>
                </c:pt>
                <c:pt idx="84">
                  <c:v>-10.997451</c:v>
                </c:pt>
                <c:pt idx="85">
                  <c:v>-11.080284000000001</c:v>
                </c:pt>
                <c:pt idx="86">
                  <c:v>-11.118042000000001</c:v>
                </c:pt>
                <c:pt idx="87">
                  <c:v>-11.198411999999999</c:v>
                </c:pt>
                <c:pt idx="88">
                  <c:v>-11.294715</c:v>
                </c:pt>
                <c:pt idx="89">
                  <c:v>-11.30002</c:v>
                </c:pt>
                <c:pt idx="90">
                  <c:v>-11.335063</c:v>
                </c:pt>
                <c:pt idx="91">
                  <c:v>-11.392521</c:v>
                </c:pt>
                <c:pt idx="92">
                  <c:v>-11.396610000000001</c:v>
                </c:pt>
                <c:pt idx="93">
                  <c:v>-11.446982</c:v>
                </c:pt>
                <c:pt idx="94">
                  <c:v>-11.550240000000001</c:v>
                </c:pt>
                <c:pt idx="95">
                  <c:v>-11.525937000000001</c:v>
                </c:pt>
                <c:pt idx="96">
                  <c:v>-11.459044</c:v>
                </c:pt>
                <c:pt idx="97">
                  <c:v>-11.515794</c:v>
                </c:pt>
                <c:pt idx="98">
                  <c:v>-11.614489000000001</c:v>
                </c:pt>
                <c:pt idx="99">
                  <c:v>-11.606633</c:v>
                </c:pt>
                <c:pt idx="100">
                  <c:v>-11.720598000000001</c:v>
                </c:pt>
                <c:pt idx="101">
                  <c:v>-11.897281</c:v>
                </c:pt>
                <c:pt idx="102">
                  <c:v>-12.016031</c:v>
                </c:pt>
                <c:pt idx="103">
                  <c:v>-12.213635</c:v>
                </c:pt>
                <c:pt idx="104">
                  <c:v>-12.491282999999999</c:v>
                </c:pt>
                <c:pt idx="105">
                  <c:v>-12.695238</c:v>
                </c:pt>
                <c:pt idx="106">
                  <c:v>-12.861929999999999</c:v>
                </c:pt>
                <c:pt idx="107">
                  <c:v>-13.036796000000001</c:v>
                </c:pt>
                <c:pt idx="108">
                  <c:v>-12.999089</c:v>
                </c:pt>
                <c:pt idx="109">
                  <c:v>-12.962083</c:v>
                </c:pt>
                <c:pt idx="110">
                  <c:v>-12.981923999999999</c:v>
                </c:pt>
                <c:pt idx="111">
                  <c:v>-12.939477</c:v>
                </c:pt>
                <c:pt idx="112">
                  <c:v>-12.810816000000001</c:v>
                </c:pt>
                <c:pt idx="113">
                  <c:v>-12.765993999999999</c:v>
                </c:pt>
                <c:pt idx="114">
                  <c:v>-12.662627000000001</c:v>
                </c:pt>
                <c:pt idx="115">
                  <c:v>-12.493247</c:v>
                </c:pt>
                <c:pt idx="116">
                  <c:v>-12.38222</c:v>
                </c:pt>
                <c:pt idx="117">
                  <c:v>-12.316352999999999</c:v>
                </c:pt>
                <c:pt idx="118">
                  <c:v>-12.161462999999999</c:v>
                </c:pt>
                <c:pt idx="119">
                  <c:v>-12.042392</c:v>
                </c:pt>
                <c:pt idx="120">
                  <c:v>-11.987532</c:v>
                </c:pt>
                <c:pt idx="121">
                  <c:v>-11.892500999999999</c:v>
                </c:pt>
                <c:pt idx="122">
                  <c:v>-11.810623</c:v>
                </c:pt>
                <c:pt idx="123">
                  <c:v>-11.793194</c:v>
                </c:pt>
                <c:pt idx="124">
                  <c:v>-11.740403000000001</c:v>
                </c:pt>
                <c:pt idx="125">
                  <c:v>-11.654767</c:v>
                </c:pt>
                <c:pt idx="126">
                  <c:v>-11.648793</c:v>
                </c:pt>
                <c:pt idx="127">
                  <c:v>-11.655217</c:v>
                </c:pt>
                <c:pt idx="128">
                  <c:v>-11.589332000000001</c:v>
                </c:pt>
                <c:pt idx="129">
                  <c:v>-11.586904000000001</c:v>
                </c:pt>
                <c:pt idx="130">
                  <c:v>-11.590585000000001</c:v>
                </c:pt>
                <c:pt idx="131">
                  <c:v>-11.576257</c:v>
                </c:pt>
                <c:pt idx="132">
                  <c:v>-11.558275999999999</c:v>
                </c:pt>
                <c:pt idx="133">
                  <c:v>-11.611178000000001</c:v>
                </c:pt>
                <c:pt idx="134">
                  <c:v>-11.619142</c:v>
                </c:pt>
                <c:pt idx="135">
                  <c:v>-11.611425000000001</c:v>
                </c:pt>
                <c:pt idx="136">
                  <c:v>-11.645338000000001</c:v>
                </c:pt>
                <c:pt idx="137">
                  <c:v>-11.609156</c:v>
                </c:pt>
                <c:pt idx="138">
                  <c:v>-11.570519000000001</c:v>
                </c:pt>
                <c:pt idx="139">
                  <c:v>-11.556668</c:v>
                </c:pt>
                <c:pt idx="140">
                  <c:v>-11.522447</c:v>
                </c:pt>
                <c:pt idx="141">
                  <c:v>-11.448843</c:v>
                </c:pt>
                <c:pt idx="142">
                  <c:v>-11.427770000000001</c:v>
                </c:pt>
                <c:pt idx="143">
                  <c:v>-11.428762000000001</c:v>
                </c:pt>
                <c:pt idx="144">
                  <c:v>-11.419492</c:v>
                </c:pt>
                <c:pt idx="145">
                  <c:v>-11.477098</c:v>
                </c:pt>
                <c:pt idx="146">
                  <c:v>-11.588832999999999</c:v>
                </c:pt>
                <c:pt idx="147">
                  <c:v>-11.772717999999999</c:v>
                </c:pt>
                <c:pt idx="148">
                  <c:v>-12.090114</c:v>
                </c:pt>
                <c:pt idx="149">
                  <c:v>-12.675801</c:v>
                </c:pt>
                <c:pt idx="150">
                  <c:v>-13.721971999999999</c:v>
                </c:pt>
                <c:pt idx="151">
                  <c:v>-15.350281000000001</c:v>
                </c:pt>
                <c:pt idx="152">
                  <c:v>-17.812318999999999</c:v>
                </c:pt>
                <c:pt idx="153">
                  <c:v>-21.633793000000001</c:v>
                </c:pt>
                <c:pt idx="154">
                  <c:v>-26.947243</c:v>
                </c:pt>
                <c:pt idx="155">
                  <c:v>-32.999415999999997</c:v>
                </c:pt>
                <c:pt idx="156">
                  <c:v>-39.626049000000002</c:v>
                </c:pt>
                <c:pt idx="157">
                  <c:v>-46.154029999999999</c:v>
                </c:pt>
                <c:pt idx="158">
                  <c:v>-51.461460000000002</c:v>
                </c:pt>
                <c:pt idx="159">
                  <c:v>-54.781585999999997</c:v>
                </c:pt>
                <c:pt idx="160">
                  <c:v>-57.145812999999997</c:v>
                </c:pt>
                <c:pt idx="161">
                  <c:v>-59.059379999999997</c:v>
                </c:pt>
                <c:pt idx="162">
                  <c:v>-59.447899</c:v>
                </c:pt>
                <c:pt idx="163">
                  <c:v>-59.698723000000001</c:v>
                </c:pt>
                <c:pt idx="164">
                  <c:v>-60.698692000000001</c:v>
                </c:pt>
                <c:pt idx="165">
                  <c:v>-61.813277999999997</c:v>
                </c:pt>
                <c:pt idx="166">
                  <c:v>-62.362583000000001</c:v>
                </c:pt>
                <c:pt idx="167">
                  <c:v>-63.299182999999999</c:v>
                </c:pt>
                <c:pt idx="168">
                  <c:v>-65.196494999999999</c:v>
                </c:pt>
                <c:pt idx="169">
                  <c:v>-65.784835999999999</c:v>
                </c:pt>
                <c:pt idx="170">
                  <c:v>-66.721999999999994</c:v>
                </c:pt>
                <c:pt idx="171">
                  <c:v>-69.107947999999993</c:v>
                </c:pt>
                <c:pt idx="172">
                  <c:v>-71.205169999999995</c:v>
                </c:pt>
                <c:pt idx="173">
                  <c:v>-72.333977000000004</c:v>
                </c:pt>
                <c:pt idx="174">
                  <c:v>-72.620795999999999</c:v>
                </c:pt>
                <c:pt idx="175">
                  <c:v>-72.804337000000004</c:v>
                </c:pt>
                <c:pt idx="176">
                  <c:v>-70.615852000000004</c:v>
                </c:pt>
                <c:pt idx="177">
                  <c:v>-68.444496000000001</c:v>
                </c:pt>
                <c:pt idx="178">
                  <c:v>-66.499022999999994</c:v>
                </c:pt>
                <c:pt idx="179">
                  <c:v>-66.337654000000001</c:v>
                </c:pt>
                <c:pt idx="180">
                  <c:v>-65.876082999999994</c:v>
                </c:pt>
                <c:pt idx="181">
                  <c:v>-66.730880999999997</c:v>
                </c:pt>
                <c:pt idx="182">
                  <c:v>-68.476364000000004</c:v>
                </c:pt>
                <c:pt idx="183">
                  <c:v>-70.812866</c:v>
                </c:pt>
                <c:pt idx="184">
                  <c:v>-73.173546000000002</c:v>
                </c:pt>
                <c:pt idx="185">
                  <c:v>-74.119347000000005</c:v>
                </c:pt>
                <c:pt idx="186">
                  <c:v>-73.486191000000005</c:v>
                </c:pt>
                <c:pt idx="187">
                  <c:v>-72.206505000000007</c:v>
                </c:pt>
                <c:pt idx="188">
                  <c:v>-69.677634999999995</c:v>
                </c:pt>
                <c:pt idx="189">
                  <c:v>-67.390090999999998</c:v>
                </c:pt>
                <c:pt idx="190">
                  <c:v>-65.687263000000002</c:v>
                </c:pt>
                <c:pt idx="191">
                  <c:v>-64.691574000000003</c:v>
                </c:pt>
                <c:pt idx="192">
                  <c:v>-64.002921999999998</c:v>
                </c:pt>
                <c:pt idx="193">
                  <c:v>-64.092453000000006</c:v>
                </c:pt>
                <c:pt idx="194">
                  <c:v>-62.470795000000003</c:v>
                </c:pt>
                <c:pt idx="195">
                  <c:v>-59.611663999999998</c:v>
                </c:pt>
                <c:pt idx="196">
                  <c:v>-55.834620999999999</c:v>
                </c:pt>
                <c:pt idx="197">
                  <c:v>-50.579109000000003</c:v>
                </c:pt>
                <c:pt idx="198">
                  <c:v>-44.583561000000003</c:v>
                </c:pt>
                <c:pt idx="199">
                  <c:v>-39.893599999999999</c:v>
                </c:pt>
                <c:pt idx="200">
                  <c:v>-36.921173000000003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14-40A3-8FF3-7129B99B2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3"/>
                <c:tx>
                  <c:strRef>
                    <c:extLst>
                      <c:ext uri="{02D57815-91ED-43cb-92C2-25804820EDAC}">
                        <c15:formulaRef>
                          <c15:sqref>CLvsLO!$U$2</c15:sqref>
                        </c15:formulaRef>
                      </c:ext>
                    </c:extLst>
                    <c:strCache>
                      <c:ptCount val="1"/>
                      <c:pt idx="0">
                        <c:v>+14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CLvsLO!$U$5:$U$205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-73.546256999999997</c:v>
                      </c:pt>
                      <c:pt idx="1">
                        <c:v>-73.967499000000004</c:v>
                      </c:pt>
                      <c:pt idx="2">
                        <c:v>-73.873633999999996</c:v>
                      </c:pt>
                      <c:pt idx="3">
                        <c:v>-76.323943999999997</c:v>
                      </c:pt>
                      <c:pt idx="4">
                        <c:v>-76.755095999999995</c:v>
                      </c:pt>
                      <c:pt idx="5">
                        <c:v>-76.511215000000007</c:v>
                      </c:pt>
                      <c:pt idx="6">
                        <c:v>-76.480025999999995</c:v>
                      </c:pt>
                      <c:pt idx="7">
                        <c:v>-76.885773</c:v>
                      </c:pt>
                      <c:pt idx="8">
                        <c:v>-73.415038999999993</c:v>
                      </c:pt>
                      <c:pt idx="9">
                        <c:v>-73.414794999999998</c:v>
                      </c:pt>
                      <c:pt idx="10">
                        <c:v>-72.976196000000002</c:v>
                      </c:pt>
                      <c:pt idx="11">
                        <c:v>-72.742653000000004</c:v>
                      </c:pt>
                      <c:pt idx="12">
                        <c:v>-72.600989999999996</c:v>
                      </c:pt>
                      <c:pt idx="13">
                        <c:v>-72.161429999999996</c:v>
                      </c:pt>
                      <c:pt idx="14">
                        <c:v>-72.090034000000003</c:v>
                      </c:pt>
                      <c:pt idx="15">
                        <c:v>-70.739586000000003</c:v>
                      </c:pt>
                      <c:pt idx="16">
                        <c:v>-67.900229999999993</c:v>
                      </c:pt>
                      <c:pt idx="17">
                        <c:v>-64.134979000000001</c:v>
                      </c:pt>
                      <c:pt idx="18">
                        <c:v>-55.239742</c:v>
                      </c:pt>
                      <c:pt idx="19">
                        <c:v>-44.975631999999997</c:v>
                      </c:pt>
                      <c:pt idx="20">
                        <c:v>-35.25515</c:v>
                      </c:pt>
                      <c:pt idx="21">
                        <c:v>-26.277645</c:v>
                      </c:pt>
                      <c:pt idx="22">
                        <c:v>-17.624762</c:v>
                      </c:pt>
                      <c:pt idx="23">
                        <c:v>-15.678686000000001</c:v>
                      </c:pt>
                      <c:pt idx="24">
                        <c:v>-13.613160000000001</c:v>
                      </c:pt>
                      <c:pt idx="25">
                        <c:v>-12.335150000000001</c:v>
                      </c:pt>
                      <c:pt idx="26">
                        <c:v>-11.186176</c:v>
                      </c:pt>
                      <c:pt idx="27">
                        <c:v>-10.494802999999999</c:v>
                      </c:pt>
                      <c:pt idx="28">
                        <c:v>-9.8302659999999999</c:v>
                      </c:pt>
                      <c:pt idx="29">
                        <c:v>-9.3323326000000009</c:v>
                      </c:pt>
                      <c:pt idx="30">
                        <c:v>-9.0816555000000001</c:v>
                      </c:pt>
                      <c:pt idx="31">
                        <c:v>-8.8542137000000007</c:v>
                      </c:pt>
                      <c:pt idx="32">
                        <c:v>-8.7488727999999991</c:v>
                      </c:pt>
                      <c:pt idx="33">
                        <c:v>-8.6663789999999992</c:v>
                      </c:pt>
                      <c:pt idx="34">
                        <c:v>-8.6340008000000008</c:v>
                      </c:pt>
                      <c:pt idx="35">
                        <c:v>-8.6190090000000001</c:v>
                      </c:pt>
                      <c:pt idx="36">
                        <c:v>-8.6290587999999993</c:v>
                      </c:pt>
                      <c:pt idx="37">
                        <c:v>-8.6553307000000004</c:v>
                      </c:pt>
                      <c:pt idx="38">
                        <c:v>-8.6539488000000002</c:v>
                      </c:pt>
                      <c:pt idx="39">
                        <c:v>-8.6416863999999993</c:v>
                      </c:pt>
                      <c:pt idx="40">
                        <c:v>-8.6529989</c:v>
                      </c:pt>
                      <c:pt idx="41">
                        <c:v>-8.6868324000000001</c:v>
                      </c:pt>
                      <c:pt idx="42">
                        <c:v>-8.7168074000000004</c:v>
                      </c:pt>
                      <c:pt idx="43">
                        <c:v>-8.7846632000000007</c:v>
                      </c:pt>
                      <c:pt idx="44">
                        <c:v>-8.8734216999999997</c:v>
                      </c:pt>
                      <c:pt idx="45">
                        <c:v>-8.9472159999999992</c:v>
                      </c:pt>
                      <c:pt idx="46">
                        <c:v>-8.9802256000000007</c:v>
                      </c:pt>
                      <c:pt idx="47">
                        <c:v>-9.0023955999999998</c:v>
                      </c:pt>
                      <c:pt idx="48">
                        <c:v>-9.0138558999999994</c:v>
                      </c:pt>
                      <c:pt idx="49">
                        <c:v>-9.0095024000000006</c:v>
                      </c:pt>
                      <c:pt idx="50">
                        <c:v>-9.0315093999999991</c:v>
                      </c:pt>
                      <c:pt idx="51">
                        <c:v>-9.0854453999999993</c:v>
                      </c:pt>
                      <c:pt idx="52">
                        <c:v>-9.1474428000000003</c:v>
                      </c:pt>
                      <c:pt idx="53">
                        <c:v>-9.2655296000000007</c:v>
                      </c:pt>
                      <c:pt idx="54">
                        <c:v>-9.3921089000000002</c:v>
                      </c:pt>
                      <c:pt idx="55">
                        <c:v>-9.4879847000000002</c:v>
                      </c:pt>
                      <c:pt idx="56">
                        <c:v>-9.6355685999999992</c:v>
                      </c:pt>
                      <c:pt idx="57">
                        <c:v>-9.8340320999999999</c:v>
                      </c:pt>
                      <c:pt idx="58">
                        <c:v>-9.9806241999999994</c:v>
                      </c:pt>
                      <c:pt idx="59">
                        <c:v>-10.138904999999999</c:v>
                      </c:pt>
                      <c:pt idx="60">
                        <c:v>-10.315300000000001</c:v>
                      </c:pt>
                      <c:pt idx="61">
                        <c:v>-10.41221</c:v>
                      </c:pt>
                      <c:pt idx="62">
                        <c:v>-10.473004</c:v>
                      </c:pt>
                      <c:pt idx="63">
                        <c:v>-10.487935999999999</c:v>
                      </c:pt>
                      <c:pt idx="64">
                        <c:v>-10.446388000000001</c:v>
                      </c:pt>
                      <c:pt idx="65">
                        <c:v>-10.402262</c:v>
                      </c:pt>
                      <c:pt idx="66">
                        <c:v>-10.433736</c:v>
                      </c:pt>
                      <c:pt idx="67">
                        <c:v>-10.49808</c:v>
                      </c:pt>
                      <c:pt idx="68">
                        <c:v>-10.586097000000001</c:v>
                      </c:pt>
                      <c:pt idx="69">
                        <c:v>-10.759399999999999</c:v>
                      </c:pt>
                      <c:pt idx="70">
                        <c:v>-10.945855999999999</c:v>
                      </c:pt>
                      <c:pt idx="71">
                        <c:v>-11.060606999999999</c:v>
                      </c:pt>
                      <c:pt idx="72">
                        <c:v>-11.17271</c:v>
                      </c:pt>
                      <c:pt idx="73">
                        <c:v>-11.318775</c:v>
                      </c:pt>
                      <c:pt idx="74">
                        <c:v>-11.369400000000001</c:v>
                      </c:pt>
                      <c:pt idx="75">
                        <c:v>-11.369751000000001</c:v>
                      </c:pt>
                      <c:pt idx="76">
                        <c:v>-11.388268</c:v>
                      </c:pt>
                      <c:pt idx="77">
                        <c:v>-11.427663000000001</c:v>
                      </c:pt>
                      <c:pt idx="78">
                        <c:v>-11.455296000000001</c:v>
                      </c:pt>
                      <c:pt idx="79">
                        <c:v>-11.498017000000001</c:v>
                      </c:pt>
                      <c:pt idx="80">
                        <c:v>-11.559758</c:v>
                      </c:pt>
                      <c:pt idx="81">
                        <c:v>-11.57375</c:v>
                      </c:pt>
                      <c:pt idx="82">
                        <c:v>-11.582042</c:v>
                      </c:pt>
                      <c:pt idx="83">
                        <c:v>-11.660691999999999</c:v>
                      </c:pt>
                      <c:pt idx="84">
                        <c:v>-11.644232000000001</c:v>
                      </c:pt>
                      <c:pt idx="85">
                        <c:v>-11.636768999999999</c:v>
                      </c:pt>
                      <c:pt idx="86">
                        <c:v>-11.753809</c:v>
                      </c:pt>
                      <c:pt idx="87">
                        <c:v>-11.763903000000001</c:v>
                      </c:pt>
                      <c:pt idx="88">
                        <c:v>-11.706986000000001</c:v>
                      </c:pt>
                      <c:pt idx="89">
                        <c:v>-11.776906</c:v>
                      </c:pt>
                      <c:pt idx="90">
                        <c:v>-11.78651</c:v>
                      </c:pt>
                      <c:pt idx="91">
                        <c:v>-11.784551</c:v>
                      </c:pt>
                      <c:pt idx="92">
                        <c:v>-11.94323</c:v>
                      </c:pt>
                      <c:pt idx="93">
                        <c:v>-11.991070000000001</c:v>
                      </c:pt>
                      <c:pt idx="94">
                        <c:v>-11.954950999999999</c:v>
                      </c:pt>
                      <c:pt idx="95">
                        <c:v>-12.074052999999999</c:v>
                      </c:pt>
                      <c:pt idx="96">
                        <c:v>-12.325763</c:v>
                      </c:pt>
                      <c:pt idx="97">
                        <c:v>-12.271628</c:v>
                      </c:pt>
                      <c:pt idx="98">
                        <c:v>-12.265082</c:v>
                      </c:pt>
                      <c:pt idx="99">
                        <c:v>-12.454859000000001</c:v>
                      </c:pt>
                      <c:pt idx="100">
                        <c:v>-12.542337</c:v>
                      </c:pt>
                      <c:pt idx="101">
                        <c:v>-12.543032999999999</c:v>
                      </c:pt>
                      <c:pt idx="102">
                        <c:v>-12.905794</c:v>
                      </c:pt>
                      <c:pt idx="103">
                        <c:v>-13.179724</c:v>
                      </c:pt>
                      <c:pt idx="104">
                        <c:v>-13.321873</c:v>
                      </c:pt>
                      <c:pt idx="105">
                        <c:v>-13.701309</c:v>
                      </c:pt>
                      <c:pt idx="106">
                        <c:v>-13.898694000000001</c:v>
                      </c:pt>
                      <c:pt idx="107">
                        <c:v>-13.834054999999999</c:v>
                      </c:pt>
                      <c:pt idx="108">
                        <c:v>-14.100258</c:v>
                      </c:pt>
                      <c:pt idx="109">
                        <c:v>-14.456818999999999</c:v>
                      </c:pt>
                      <c:pt idx="110">
                        <c:v>-14.292578000000001</c:v>
                      </c:pt>
                      <c:pt idx="111">
                        <c:v>-14.199083</c:v>
                      </c:pt>
                      <c:pt idx="112">
                        <c:v>-14.625501999999999</c:v>
                      </c:pt>
                      <c:pt idx="113">
                        <c:v>-14.754185</c:v>
                      </c:pt>
                      <c:pt idx="114">
                        <c:v>-14.579694999999999</c:v>
                      </c:pt>
                      <c:pt idx="115">
                        <c:v>-14.990168000000001</c:v>
                      </c:pt>
                      <c:pt idx="116">
                        <c:v>-15.345706</c:v>
                      </c:pt>
                      <c:pt idx="117">
                        <c:v>-15.023363</c:v>
                      </c:pt>
                      <c:pt idx="118">
                        <c:v>-15.195247999999999</c:v>
                      </c:pt>
                      <c:pt idx="119">
                        <c:v>-15.704947000000001</c:v>
                      </c:pt>
                      <c:pt idx="120">
                        <c:v>-15.488507</c:v>
                      </c:pt>
                      <c:pt idx="121">
                        <c:v>-15.49799</c:v>
                      </c:pt>
                      <c:pt idx="122">
                        <c:v>-15.958442</c:v>
                      </c:pt>
                      <c:pt idx="123">
                        <c:v>-15.582231</c:v>
                      </c:pt>
                      <c:pt idx="124">
                        <c:v>-15.104799999999999</c:v>
                      </c:pt>
                      <c:pt idx="125">
                        <c:v>-15.555106</c:v>
                      </c:pt>
                      <c:pt idx="126">
                        <c:v>-15.480971</c:v>
                      </c:pt>
                      <c:pt idx="127">
                        <c:v>-14.919566</c:v>
                      </c:pt>
                      <c:pt idx="128">
                        <c:v>-15.215790999999999</c:v>
                      </c:pt>
                      <c:pt idx="129">
                        <c:v>-15.604175</c:v>
                      </c:pt>
                      <c:pt idx="130">
                        <c:v>-15.027303</c:v>
                      </c:pt>
                      <c:pt idx="131">
                        <c:v>-14.963832</c:v>
                      </c:pt>
                      <c:pt idx="132">
                        <c:v>-15.294193</c:v>
                      </c:pt>
                      <c:pt idx="133">
                        <c:v>-14.975559000000001</c:v>
                      </c:pt>
                      <c:pt idx="134">
                        <c:v>-14.631754000000001</c:v>
                      </c:pt>
                      <c:pt idx="135">
                        <c:v>-14.714293</c:v>
                      </c:pt>
                      <c:pt idx="136">
                        <c:v>-14.465704000000001</c:v>
                      </c:pt>
                      <c:pt idx="137">
                        <c:v>-14.172879999999999</c:v>
                      </c:pt>
                      <c:pt idx="138">
                        <c:v>-14.251467</c:v>
                      </c:pt>
                      <c:pt idx="139">
                        <c:v>-14.142058</c:v>
                      </c:pt>
                      <c:pt idx="140">
                        <c:v>-13.981861</c:v>
                      </c:pt>
                      <c:pt idx="141">
                        <c:v>-14.163517000000001</c:v>
                      </c:pt>
                      <c:pt idx="142">
                        <c:v>-14.287454</c:v>
                      </c:pt>
                      <c:pt idx="143">
                        <c:v>-14.231054</c:v>
                      </c:pt>
                      <c:pt idx="144">
                        <c:v>-14.713516</c:v>
                      </c:pt>
                      <c:pt idx="145">
                        <c:v>-15.533283000000001</c:v>
                      </c:pt>
                      <c:pt idx="146">
                        <c:v>-16.228441</c:v>
                      </c:pt>
                      <c:pt idx="147">
                        <c:v>-17.684577999999998</c:v>
                      </c:pt>
                      <c:pt idx="148">
                        <c:v>-19.822468000000001</c:v>
                      </c:pt>
                      <c:pt idx="149">
                        <c:v>-22.404520000000002</c:v>
                      </c:pt>
                      <c:pt idx="150">
                        <c:v>-25.789750999999999</c:v>
                      </c:pt>
                      <c:pt idx="151">
                        <c:v>-29.956181999999998</c:v>
                      </c:pt>
                      <c:pt idx="152">
                        <c:v>-34.643639</c:v>
                      </c:pt>
                      <c:pt idx="153">
                        <c:v>-39.911330999999997</c:v>
                      </c:pt>
                      <c:pt idx="154">
                        <c:v>-44.740367999999997</c:v>
                      </c:pt>
                      <c:pt idx="155">
                        <c:v>-48.628608999999997</c:v>
                      </c:pt>
                      <c:pt idx="156">
                        <c:v>-52.125500000000002</c:v>
                      </c:pt>
                      <c:pt idx="157">
                        <c:v>-54.287562999999999</c:v>
                      </c:pt>
                      <c:pt idx="158">
                        <c:v>-55.154865000000001</c:v>
                      </c:pt>
                      <c:pt idx="159">
                        <c:v>-55.893990000000002</c:v>
                      </c:pt>
                      <c:pt idx="160">
                        <c:v>-57.133789</c:v>
                      </c:pt>
                      <c:pt idx="161">
                        <c:v>-57.071666999999998</c:v>
                      </c:pt>
                      <c:pt idx="162">
                        <c:v>-57.503284000000001</c:v>
                      </c:pt>
                      <c:pt idx="163">
                        <c:v>-58.673695000000002</c:v>
                      </c:pt>
                      <c:pt idx="164">
                        <c:v>-58.918503000000001</c:v>
                      </c:pt>
                      <c:pt idx="165">
                        <c:v>-58.964686999999998</c:v>
                      </c:pt>
                      <c:pt idx="166">
                        <c:v>-60.828322999999997</c:v>
                      </c:pt>
                      <c:pt idx="167">
                        <c:v>-61.666423999999999</c:v>
                      </c:pt>
                      <c:pt idx="168">
                        <c:v>-62.500523000000001</c:v>
                      </c:pt>
                      <c:pt idx="169">
                        <c:v>-63.638496000000004</c:v>
                      </c:pt>
                      <c:pt idx="170">
                        <c:v>-65.112967999999995</c:v>
                      </c:pt>
                      <c:pt idx="171">
                        <c:v>-64.989044000000007</c:v>
                      </c:pt>
                      <c:pt idx="172">
                        <c:v>-65.648612999999997</c:v>
                      </c:pt>
                      <c:pt idx="173">
                        <c:v>-65.902298000000002</c:v>
                      </c:pt>
                      <c:pt idx="174">
                        <c:v>-65.884308000000004</c:v>
                      </c:pt>
                      <c:pt idx="175">
                        <c:v>-65.264809</c:v>
                      </c:pt>
                      <c:pt idx="176">
                        <c:v>-65.138351</c:v>
                      </c:pt>
                      <c:pt idx="177">
                        <c:v>-64.82029</c:v>
                      </c:pt>
                      <c:pt idx="178">
                        <c:v>-63.810650000000003</c:v>
                      </c:pt>
                      <c:pt idx="179">
                        <c:v>-64.074416999999997</c:v>
                      </c:pt>
                      <c:pt idx="180">
                        <c:v>-64.993835000000004</c:v>
                      </c:pt>
                      <c:pt idx="181">
                        <c:v>-65.744324000000006</c:v>
                      </c:pt>
                      <c:pt idx="182">
                        <c:v>-65.852974000000003</c:v>
                      </c:pt>
                      <c:pt idx="183">
                        <c:v>-68.010208000000006</c:v>
                      </c:pt>
                      <c:pt idx="184">
                        <c:v>-70.310965999999993</c:v>
                      </c:pt>
                      <c:pt idx="185">
                        <c:v>-70.445762999999999</c:v>
                      </c:pt>
                      <c:pt idx="186">
                        <c:v>-70.886345000000006</c:v>
                      </c:pt>
                      <c:pt idx="187">
                        <c:v>-73.098083000000003</c:v>
                      </c:pt>
                      <c:pt idx="188">
                        <c:v>-71.223251000000005</c:v>
                      </c:pt>
                      <c:pt idx="189">
                        <c:v>-68.766829999999999</c:v>
                      </c:pt>
                      <c:pt idx="190">
                        <c:v>-68.013367000000002</c:v>
                      </c:pt>
                      <c:pt idx="191">
                        <c:v>-66.170394999999999</c:v>
                      </c:pt>
                      <c:pt idx="192">
                        <c:v>-63.670639000000001</c:v>
                      </c:pt>
                      <c:pt idx="193">
                        <c:v>-63.789116</c:v>
                      </c:pt>
                      <c:pt idx="194">
                        <c:v>-63.911338999999998</c:v>
                      </c:pt>
                      <c:pt idx="195">
                        <c:v>-63.175803999999999</c:v>
                      </c:pt>
                      <c:pt idx="196">
                        <c:v>-64.026236999999995</c:v>
                      </c:pt>
                      <c:pt idx="197">
                        <c:v>-65.662704000000005</c:v>
                      </c:pt>
                      <c:pt idx="198">
                        <c:v>-66.802634999999995</c:v>
                      </c:pt>
                      <c:pt idx="199">
                        <c:v>-67.689018000000004</c:v>
                      </c:pt>
                      <c:pt idx="200">
                        <c:v>-69.085762000000003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E214-40A3-8FF3-7129B99B2001}"/>
                  </c:ext>
                </c:extLst>
              </c15:ser>
            </c15:filteredScatterSeries>
            <c15:filteredScatterSeries>
              <c15:ser>
                <c:idx val="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CLvsLO!$V$2</c15:sqref>
                        </c15:formulaRef>
                      </c:ext>
                    </c:extLst>
                    <c:strCache>
                      <c:ptCount val="1"/>
                      <c:pt idx="0">
                        <c:v>+9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CLvsLO!$Q$5:$Q$205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CLvsLO!$V$5:$V$205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9E8-46C6-8D57-3AF0D99D9481}"/>
                  </c:ext>
                </c:extLst>
              </c15:ser>
            </c15:filteredScatterSeries>
            <c15:filteredScatterSeries>
              <c15:ser>
                <c:idx val="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CLvsLO!$W$2</c15:sqref>
                        </c15:formulaRef>
                      </c:ext>
                    </c:extLst>
                    <c:strCache>
                      <c:ptCount val="1"/>
                      <c:pt idx="0">
                        <c:v>+3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CLvsLO!$W$5:$W$205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223-4609-883B-9F35C5306F8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CLvsLO!$X$2</c15:sqref>
                        </c15:formulaRef>
                      </c:ext>
                    </c:extLst>
                    <c:strCache>
                      <c:ptCount val="1"/>
                      <c:pt idx="0">
                        <c:v>+1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CLvsLO!$Q$5:$Q$205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CLvsLO!$X$5:$X$205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E5E-492A-ABA2-1DB442BA727B}"/>
                  </c:ext>
                </c:extLst>
              </c15:ser>
            </c15:filteredScatterSeries>
          </c:ext>
        </c:extLst>
      </c:scatterChart>
      <c:valAx>
        <c:axId val="116069888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2"/>
      </c:valAx>
      <c:valAx>
        <c:axId val="116071808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097367861443411"/>
          <c:y val="0.57627041411490243"/>
          <c:w val="0.2169514993670465"/>
          <c:h val="0.21824292796733738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Relative IF Response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12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Response'!$V$3:$V$103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Response'!$I$3:$I$103</c:f>
              <c:numCache>
                <c:formatCode>General</c:formatCode>
                <c:ptCount val="101"/>
                <c:pt idx="0">
                  <c:v>0</c:v>
                </c:pt>
                <c:pt idx="1">
                  <c:v>-9.4179000000000457E-2</c:v>
                </c:pt>
                <c:pt idx="2">
                  <c:v>-0.16592200000000012</c:v>
                </c:pt>
                <c:pt idx="3">
                  <c:v>-0.24953299999999956</c:v>
                </c:pt>
                <c:pt idx="4">
                  <c:v>-0.26118499999999933</c:v>
                </c:pt>
                <c:pt idx="5">
                  <c:v>-0.2598199999999995</c:v>
                </c:pt>
                <c:pt idx="6">
                  <c:v>-0.21528499999999973</c:v>
                </c:pt>
                <c:pt idx="7">
                  <c:v>-0.14165200000000056</c:v>
                </c:pt>
                <c:pt idx="8">
                  <c:v>-1.8926999999999694E-2</c:v>
                </c:pt>
                <c:pt idx="9">
                  <c:v>-1.7417000000000016E-2</c:v>
                </c:pt>
                <c:pt idx="10">
                  <c:v>-4.62530000000001E-2</c:v>
                </c:pt>
                <c:pt idx="11">
                  <c:v>-0.14922400000000025</c:v>
                </c:pt>
                <c:pt idx="12">
                  <c:v>-0.15279499999999935</c:v>
                </c:pt>
                <c:pt idx="13">
                  <c:v>-0.14202500000000029</c:v>
                </c:pt>
                <c:pt idx="14">
                  <c:v>-0.13941099999999906</c:v>
                </c:pt>
                <c:pt idx="15">
                  <c:v>-0.11625499999999889</c:v>
                </c:pt>
                <c:pt idx="16">
                  <c:v>-0.11515699999999995</c:v>
                </c:pt>
                <c:pt idx="17">
                  <c:v>-0.1737169999999999</c:v>
                </c:pt>
                <c:pt idx="18">
                  <c:v>-0.20754900000000021</c:v>
                </c:pt>
                <c:pt idx="19">
                  <c:v>-0.26680599999999899</c:v>
                </c:pt>
                <c:pt idx="20">
                  <c:v>-0.30519499999999944</c:v>
                </c:pt>
                <c:pt idx="21">
                  <c:v>-0.39185099999999906</c:v>
                </c:pt>
                <c:pt idx="22">
                  <c:v>-0.40451499999999996</c:v>
                </c:pt>
                <c:pt idx="23">
                  <c:v>-0.41961300000000001</c:v>
                </c:pt>
                <c:pt idx="24">
                  <c:v>-0.4085289999999997</c:v>
                </c:pt>
                <c:pt idx="25">
                  <c:v>-0.46843499999999949</c:v>
                </c:pt>
                <c:pt idx="26">
                  <c:v>-0.45971399999999996</c:v>
                </c:pt>
                <c:pt idx="27">
                  <c:v>-0.43237599999999965</c:v>
                </c:pt>
                <c:pt idx="28">
                  <c:v>-0.47162900000000008</c:v>
                </c:pt>
                <c:pt idx="29">
                  <c:v>-0.52953299999999892</c:v>
                </c:pt>
                <c:pt idx="30">
                  <c:v>-0.57234700000000061</c:v>
                </c:pt>
                <c:pt idx="31">
                  <c:v>-0.54863600000000012</c:v>
                </c:pt>
                <c:pt idx="32">
                  <c:v>-0.57082299999999897</c:v>
                </c:pt>
                <c:pt idx="33">
                  <c:v>-0.67321699999999929</c:v>
                </c:pt>
                <c:pt idx="34">
                  <c:v>-0.73433599999999899</c:v>
                </c:pt>
                <c:pt idx="35">
                  <c:v>-0.7537869999999991</c:v>
                </c:pt>
                <c:pt idx="36">
                  <c:v>-0.77456499999999906</c:v>
                </c:pt>
                <c:pt idx="37">
                  <c:v>-0.85282400000000003</c:v>
                </c:pt>
                <c:pt idx="38">
                  <c:v>-0.88257800000000053</c:v>
                </c:pt>
                <c:pt idx="39">
                  <c:v>-0.87525699999999951</c:v>
                </c:pt>
                <c:pt idx="40">
                  <c:v>-0.91393399999999936</c:v>
                </c:pt>
                <c:pt idx="41">
                  <c:v>-1.0723570000000002</c:v>
                </c:pt>
                <c:pt idx="42">
                  <c:v>-1.197557999999999</c:v>
                </c:pt>
                <c:pt idx="43">
                  <c:v>-1.2982969999999998</c:v>
                </c:pt>
                <c:pt idx="44">
                  <c:v>-1.4010759999999998</c:v>
                </c:pt>
                <c:pt idx="45">
                  <c:v>-1.6139770000000002</c:v>
                </c:pt>
                <c:pt idx="46">
                  <c:v>-1.7502770000000005</c:v>
                </c:pt>
                <c:pt idx="47">
                  <c:v>-1.9388519999999989</c:v>
                </c:pt>
                <c:pt idx="48">
                  <c:v>-2.091035999999999</c:v>
                </c:pt>
                <c:pt idx="49">
                  <c:v>-2.3323109999999989</c:v>
                </c:pt>
                <c:pt idx="50">
                  <c:v>-2.5111270000000001</c:v>
                </c:pt>
                <c:pt idx="51">
                  <c:v>-2.7073249999999991</c:v>
                </c:pt>
                <c:pt idx="52">
                  <c:v>-2.9439039999999999</c:v>
                </c:pt>
                <c:pt idx="53">
                  <c:v>-3.2137229999999999</c:v>
                </c:pt>
                <c:pt idx="54">
                  <c:v>-3.5224820000000001</c:v>
                </c:pt>
                <c:pt idx="55">
                  <c:v>-3.8837049999999991</c:v>
                </c:pt>
                <c:pt idx="56">
                  <c:v>-4.2777560000000001</c:v>
                </c:pt>
                <c:pt idx="57">
                  <c:v>-4.7007880000000011</c:v>
                </c:pt>
                <c:pt idx="58">
                  <c:v>-5.1693230000000003</c:v>
                </c:pt>
                <c:pt idx="59">
                  <c:v>-5.674652</c:v>
                </c:pt>
                <c:pt idx="60">
                  <c:v>-6.2455189999999998</c:v>
                </c:pt>
                <c:pt idx="61">
                  <c:v>-6.8164229999999986</c:v>
                </c:pt>
                <c:pt idx="62">
                  <c:v>-7.4420580000000012</c:v>
                </c:pt>
                <c:pt idx="63">
                  <c:v>-8.0792519999999985</c:v>
                </c:pt>
                <c:pt idx="64">
                  <c:v>-8.7200180000000014</c:v>
                </c:pt>
                <c:pt idx="65">
                  <c:v>-9.3909159999999989</c:v>
                </c:pt>
                <c:pt idx="66">
                  <c:v>-10.117900999999998</c:v>
                </c:pt>
                <c:pt idx="67">
                  <c:v>-10.871298999999999</c:v>
                </c:pt>
                <c:pt idx="68">
                  <c:v>-11.673122000000001</c:v>
                </c:pt>
                <c:pt idx="69">
                  <c:v>-12.571835999999999</c:v>
                </c:pt>
                <c:pt idx="70">
                  <c:v>-13.535531999999998</c:v>
                </c:pt>
                <c:pt idx="71">
                  <c:v>-14.503514999999998</c:v>
                </c:pt>
                <c:pt idx="72">
                  <c:v>-15.526998000000001</c:v>
                </c:pt>
                <c:pt idx="73">
                  <c:v>-16.599806000000001</c:v>
                </c:pt>
                <c:pt idx="74">
                  <c:v>-17.788938000000002</c:v>
                </c:pt>
                <c:pt idx="75">
                  <c:v>-18.986207999999998</c:v>
                </c:pt>
                <c:pt idx="76">
                  <c:v>-20.455739999999999</c:v>
                </c:pt>
                <c:pt idx="77">
                  <c:v>-22.017525999999997</c:v>
                </c:pt>
                <c:pt idx="78">
                  <c:v>-23.741704999999996</c:v>
                </c:pt>
                <c:pt idx="79">
                  <c:v>-25.556882999999999</c:v>
                </c:pt>
                <c:pt idx="80">
                  <c:v>-27.915532999999996</c:v>
                </c:pt>
                <c:pt idx="81">
                  <c:v>-30.600560999999999</c:v>
                </c:pt>
                <c:pt idx="82">
                  <c:v>-33.932812999999996</c:v>
                </c:pt>
                <c:pt idx="83">
                  <c:v>-37.350088</c:v>
                </c:pt>
                <c:pt idx="84">
                  <c:v>-40.947548999999995</c:v>
                </c:pt>
                <c:pt idx="85">
                  <c:v>-42.613656999999996</c:v>
                </c:pt>
                <c:pt idx="86">
                  <c:v>-42.600445999999998</c:v>
                </c:pt>
                <c:pt idx="87">
                  <c:v>-40.396763999999997</c:v>
                </c:pt>
                <c:pt idx="88">
                  <c:v>-38.0473</c:v>
                </c:pt>
                <c:pt idx="89">
                  <c:v>-35.785855999999995</c:v>
                </c:pt>
                <c:pt idx="90">
                  <c:v>-34.111066000000001</c:v>
                </c:pt>
                <c:pt idx="91">
                  <c:v>-32.841958999999996</c:v>
                </c:pt>
                <c:pt idx="92">
                  <c:v>-31.688759999999995</c:v>
                </c:pt>
                <c:pt idx="93">
                  <c:v>-30.824391999999996</c:v>
                </c:pt>
                <c:pt idx="94">
                  <c:v>-30.148568999999995</c:v>
                </c:pt>
                <c:pt idx="95">
                  <c:v>-29.693425999999995</c:v>
                </c:pt>
                <c:pt idx="96">
                  <c:v>-29.324739000000001</c:v>
                </c:pt>
                <c:pt idx="97">
                  <c:v>-29.063099999999999</c:v>
                </c:pt>
                <c:pt idx="98">
                  <c:v>-28.842019999999998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59-4324-8BCC-67FE79EEC80B}"/>
            </c:ext>
          </c:extLst>
        </c:ser>
        <c:ser>
          <c:idx val="0"/>
          <c:order val="1"/>
          <c:tx>
            <c:v>12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Response'!$V$3:$V$103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Response'!$S$3:$S$103</c:f>
              <c:numCache>
                <c:formatCode>General</c:formatCode>
                <c:ptCount val="101"/>
                <c:pt idx="0">
                  <c:v>-0.54616000000000042</c:v>
                </c:pt>
                <c:pt idx="1">
                  <c:v>-0.57622800000000041</c:v>
                </c:pt>
                <c:pt idx="2">
                  <c:v>-0.53206800000000065</c:v>
                </c:pt>
                <c:pt idx="3">
                  <c:v>-0.50148800000000016</c:v>
                </c:pt>
                <c:pt idx="4">
                  <c:v>-0.41736700000000049</c:v>
                </c:pt>
                <c:pt idx="5">
                  <c:v>-0.34664400000000128</c:v>
                </c:pt>
                <c:pt idx="6">
                  <c:v>-0.22989200000000132</c:v>
                </c:pt>
                <c:pt idx="7">
                  <c:v>-9.3250000000001165E-2</c:v>
                </c:pt>
                <c:pt idx="8">
                  <c:v>7.7549799999999891E-2</c:v>
                </c:pt>
                <c:pt idx="9">
                  <c:v>9.8183499999999313E-2</c:v>
                </c:pt>
                <c:pt idx="10">
                  <c:v>9.6101699999998402E-2</c:v>
                </c:pt>
                <c:pt idx="11">
                  <c:v>1.1486999999998915E-2</c:v>
                </c:pt>
                <c:pt idx="12">
                  <c:v>3.7226999999999677E-2</c:v>
                </c:pt>
                <c:pt idx="13">
                  <c:v>5.2305099999999882E-2</c:v>
                </c:pt>
                <c:pt idx="14">
                  <c:v>5.0432100000000091E-2</c:v>
                </c:pt>
                <c:pt idx="15">
                  <c:v>7.8113499999998837E-2</c:v>
                </c:pt>
                <c:pt idx="16">
                  <c:v>0.10327039999999954</c:v>
                </c:pt>
                <c:pt idx="17">
                  <c:v>7.9420999999999964E-2</c:v>
                </c:pt>
                <c:pt idx="18">
                  <c:v>5.6890399999998564E-2</c:v>
                </c:pt>
                <c:pt idx="19">
                  <c:v>1.7508999999998665E-2</c:v>
                </c:pt>
                <c:pt idx="20">
                  <c:v>1.5839999999998966E-2</c:v>
                </c:pt>
                <c:pt idx="21">
                  <c:v>-7.3509999999998854E-3</c:v>
                </c:pt>
                <c:pt idx="22">
                  <c:v>0</c:v>
                </c:pt>
                <c:pt idx="23">
                  <c:v>4.9600000000005195E-4</c:v>
                </c:pt>
                <c:pt idx="24">
                  <c:v>2.70589999999995E-2</c:v>
                </c:pt>
                <c:pt idx="25">
                  <c:v>-7.9180000000000916E-3</c:v>
                </c:pt>
                <c:pt idx="26">
                  <c:v>-1.3647999999999882E-2</c:v>
                </c:pt>
                <c:pt idx="27">
                  <c:v>-2.7242000000001099E-2</c:v>
                </c:pt>
                <c:pt idx="28">
                  <c:v>-7.3979000000001349E-2</c:v>
                </c:pt>
                <c:pt idx="29">
                  <c:v>-0.12567500000000109</c:v>
                </c:pt>
                <c:pt idx="30">
                  <c:v>-0.20217000000000063</c:v>
                </c:pt>
                <c:pt idx="31">
                  <c:v>-0.25705200000000161</c:v>
                </c:pt>
                <c:pt idx="32">
                  <c:v>-0.35326900000000094</c:v>
                </c:pt>
                <c:pt idx="33">
                  <c:v>-0.48161699999999996</c:v>
                </c:pt>
                <c:pt idx="34">
                  <c:v>-0.5986450000000012</c:v>
                </c:pt>
                <c:pt idx="35">
                  <c:v>-0.71005200000000102</c:v>
                </c:pt>
                <c:pt idx="36">
                  <c:v>-0.83056300000000149</c:v>
                </c:pt>
                <c:pt idx="37">
                  <c:v>-0.95029900000000112</c:v>
                </c:pt>
                <c:pt idx="38">
                  <c:v>-1.0396770000000011</c:v>
                </c:pt>
                <c:pt idx="39">
                  <c:v>-1.1492590000000007</c:v>
                </c:pt>
                <c:pt idx="40">
                  <c:v>-1.3022760000000009</c:v>
                </c:pt>
                <c:pt idx="41">
                  <c:v>-1.4918810000000011</c:v>
                </c:pt>
                <c:pt idx="42">
                  <c:v>-1.6539020000000004</c:v>
                </c:pt>
                <c:pt idx="43">
                  <c:v>-1.8439740000000011</c:v>
                </c:pt>
                <c:pt idx="44">
                  <c:v>-2.0673790000000007</c:v>
                </c:pt>
                <c:pt idx="45">
                  <c:v>-2.2985980000000001</c:v>
                </c:pt>
                <c:pt idx="46">
                  <c:v>-2.4845930000000003</c:v>
                </c:pt>
                <c:pt idx="47">
                  <c:v>-2.7192670000000003</c:v>
                </c:pt>
                <c:pt idx="48">
                  <c:v>-2.9364370000000015</c:v>
                </c:pt>
                <c:pt idx="49">
                  <c:v>-3.184921000000001</c:v>
                </c:pt>
                <c:pt idx="50">
                  <c:v>-3.4146820000000009</c:v>
                </c:pt>
                <c:pt idx="51">
                  <c:v>-3.6991390000000006</c:v>
                </c:pt>
                <c:pt idx="52">
                  <c:v>-4.0127290000000002</c:v>
                </c:pt>
                <c:pt idx="53">
                  <c:v>-4.3551549999999999</c:v>
                </c:pt>
                <c:pt idx="54">
                  <c:v>-4.7515970000000003</c:v>
                </c:pt>
                <c:pt idx="55">
                  <c:v>-5.1587610000000002</c:v>
                </c:pt>
                <c:pt idx="56">
                  <c:v>-5.5831550000000014</c:v>
                </c:pt>
                <c:pt idx="57">
                  <c:v>-6.0082140000000006</c:v>
                </c:pt>
                <c:pt idx="58">
                  <c:v>-6.4680510000000009</c:v>
                </c:pt>
                <c:pt idx="59">
                  <c:v>-6.9243710000000025</c:v>
                </c:pt>
                <c:pt idx="60">
                  <c:v>-7.4064859999999992</c:v>
                </c:pt>
                <c:pt idx="61">
                  <c:v>-7.9369400000000017</c:v>
                </c:pt>
                <c:pt idx="62">
                  <c:v>-8.4680830000000018</c:v>
                </c:pt>
                <c:pt idx="63">
                  <c:v>-9.0436300000000021</c:v>
                </c:pt>
                <c:pt idx="64">
                  <c:v>-9.646230000000001</c:v>
                </c:pt>
                <c:pt idx="65">
                  <c:v>-10.326924</c:v>
                </c:pt>
                <c:pt idx="66">
                  <c:v>-11.065164000000001</c:v>
                </c:pt>
                <c:pt idx="67">
                  <c:v>-11.863032000000002</c:v>
                </c:pt>
                <c:pt idx="68">
                  <c:v>-12.732476</c:v>
                </c:pt>
                <c:pt idx="69">
                  <c:v>-13.623990000000001</c:v>
                </c:pt>
                <c:pt idx="70">
                  <c:v>-14.554831999999999</c:v>
                </c:pt>
                <c:pt idx="71">
                  <c:v>-15.622762</c:v>
                </c:pt>
                <c:pt idx="72">
                  <c:v>-16.802274000000004</c:v>
                </c:pt>
                <c:pt idx="73">
                  <c:v>-18.106717000000003</c:v>
                </c:pt>
                <c:pt idx="74">
                  <c:v>-19.4253</c:v>
                </c:pt>
                <c:pt idx="75">
                  <c:v>-20.945259999999998</c:v>
                </c:pt>
                <c:pt idx="76">
                  <c:v>-22.515916000000004</c:v>
                </c:pt>
                <c:pt idx="77">
                  <c:v>-24.296379999999999</c:v>
                </c:pt>
                <c:pt idx="78">
                  <c:v>-26.190792999999999</c:v>
                </c:pt>
                <c:pt idx="79">
                  <c:v>-28.453256000000003</c:v>
                </c:pt>
                <c:pt idx="80">
                  <c:v>-30.909680000000002</c:v>
                </c:pt>
                <c:pt idx="81">
                  <c:v>-33.561235000000003</c:v>
                </c:pt>
                <c:pt idx="82">
                  <c:v>-36.238633</c:v>
                </c:pt>
                <c:pt idx="83">
                  <c:v>-37.942292000000002</c:v>
                </c:pt>
                <c:pt idx="84">
                  <c:v>-38.219613000000003</c:v>
                </c:pt>
                <c:pt idx="85">
                  <c:v>-37.053571000000005</c:v>
                </c:pt>
                <c:pt idx="86">
                  <c:v>-35.409268000000004</c:v>
                </c:pt>
                <c:pt idx="87">
                  <c:v>-33.858361000000002</c:v>
                </c:pt>
                <c:pt idx="88">
                  <c:v>-32.614240000000002</c:v>
                </c:pt>
                <c:pt idx="89">
                  <c:v>-31.618562000000004</c:v>
                </c:pt>
                <c:pt idx="90">
                  <c:v>-30.782678000000004</c:v>
                </c:pt>
                <c:pt idx="91">
                  <c:v>-29.906098</c:v>
                </c:pt>
                <c:pt idx="92">
                  <c:v>-29.296285000000005</c:v>
                </c:pt>
                <c:pt idx="93">
                  <c:v>-28.785684000000003</c:v>
                </c:pt>
                <c:pt idx="94">
                  <c:v>-28.362439000000002</c:v>
                </c:pt>
                <c:pt idx="95">
                  <c:v>-27.949411000000005</c:v>
                </c:pt>
                <c:pt idx="96">
                  <c:v>-27.700203999999999</c:v>
                </c:pt>
                <c:pt idx="97">
                  <c:v>-27.562314000000001</c:v>
                </c:pt>
                <c:pt idx="98">
                  <c:v>-27.467694000000002</c:v>
                </c:pt>
                <c:pt idx="99">
                  <c:v>-18.700229</c:v>
                </c:pt>
                <c:pt idx="100">
                  <c:v>-10.005868000000001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59-4324-8BCC-67FE79EEC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34272"/>
        <c:axId val="116136192"/>
      </c:scatterChart>
      <c:valAx>
        <c:axId val="116134272"/>
        <c:scaling>
          <c:orientation val="minMax"/>
          <c:max val="4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136192"/>
        <c:crosses val="autoZero"/>
        <c:crossBetween val="midCat"/>
        <c:majorUnit val="0.5"/>
      </c:valAx>
      <c:valAx>
        <c:axId val="116136192"/>
        <c:scaling>
          <c:orientation val="minMax"/>
          <c:max val="0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134272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415963329373244"/>
          <c:y val="0.68226778944298638"/>
          <c:w val="0.46321612880848689"/>
          <c:h val="0.116780338877346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IF Return Loss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IF RL-LSLO 12 GHz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Response'!$V$3:$V$103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Response'!$J$3:$J$103</c:f>
              <c:numCache>
                <c:formatCode>General</c:formatCode>
                <c:ptCount val="101"/>
                <c:pt idx="0">
                  <c:v>-14.208558</c:v>
                </c:pt>
                <c:pt idx="1">
                  <c:v>-14.203239999999999</c:v>
                </c:pt>
                <c:pt idx="2">
                  <c:v>-14.255623999999999</c:v>
                </c:pt>
                <c:pt idx="3">
                  <c:v>-14.287793000000001</c:v>
                </c:pt>
                <c:pt idx="4">
                  <c:v>-14.536702</c:v>
                </c:pt>
                <c:pt idx="5">
                  <c:v>-14.716945000000001</c:v>
                </c:pt>
                <c:pt idx="6">
                  <c:v>-14.990482</c:v>
                </c:pt>
                <c:pt idx="7">
                  <c:v>-15.194302</c:v>
                </c:pt>
                <c:pt idx="8">
                  <c:v>-15.548895999999999</c:v>
                </c:pt>
                <c:pt idx="9">
                  <c:v>-15.720307</c:v>
                </c:pt>
                <c:pt idx="10">
                  <c:v>-15.803758</c:v>
                </c:pt>
                <c:pt idx="11">
                  <c:v>-15.821255000000001</c:v>
                </c:pt>
                <c:pt idx="12">
                  <c:v>-16.006019999999999</c:v>
                </c:pt>
                <c:pt idx="13">
                  <c:v>-16.164940000000001</c:v>
                </c:pt>
                <c:pt idx="14">
                  <c:v>-16.269162999999999</c:v>
                </c:pt>
                <c:pt idx="15">
                  <c:v>-16.398112999999999</c:v>
                </c:pt>
                <c:pt idx="16">
                  <c:v>-16.729762999999998</c:v>
                </c:pt>
                <c:pt idx="17">
                  <c:v>-17.043202999999998</c:v>
                </c:pt>
                <c:pt idx="18">
                  <c:v>-17.086735000000001</c:v>
                </c:pt>
                <c:pt idx="19">
                  <c:v>-17.120913999999999</c:v>
                </c:pt>
                <c:pt idx="20">
                  <c:v>-17.473452000000002</c:v>
                </c:pt>
                <c:pt idx="21">
                  <c:v>-17.777453999999999</c:v>
                </c:pt>
                <c:pt idx="22">
                  <c:v>-17.660309000000002</c:v>
                </c:pt>
                <c:pt idx="23">
                  <c:v>-17.599028000000001</c:v>
                </c:pt>
                <c:pt idx="24">
                  <c:v>-17.856445000000001</c:v>
                </c:pt>
                <c:pt idx="25">
                  <c:v>-17.925412999999999</c:v>
                </c:pt>
                <c:pt idx="26">
                  <c:v>-17.544846</c:v>
                </c:pt>
                <c:pt idx="27">
                  <c:v>-17.258565999999998</c:v>
                </c:pt>
                <c:pt idx="28">
                  <c:v>-17.224412999999998</c:v>
                </c:pt>
                <c:pt idx="29">
                  <c:v>-17.048891000000001</c:v>
                </c:pt>
                <c:pt idx="30">
                  <c:v>-16.626116</c:v>
                </c:pt>
                <c:pt idx="31">
                  <c:v>-16.268681000000001</c:v>
                </c:pt>
                <c:pt idx="32">
                  <c:v>-16.198004000000001</c:v>
                </c:pt>
                <c:pt idx="33">
                  <c:v>-16.083178</c:v>
                </c:pt>
                <c:pt idx="34">
                  <c:v>-15.714370000000001</c:v>
                </c:pt>
                <c:pt idx="35">
                  <c:v>-15.366910000000001</c:v>
                </c:pt>
                <c:pt idx="36">
                  <c:v>-15.244182</c:v>
                </c:pt>
                <c:pt idx="37">
                  <c:v>-15.228325999999999</c:v>
                </c:pt>
                <c:pt idx="38">
                  <c:v>-14.868216</c:v>
                </c:pt>
                <c:pt idx="39">
                  <c:v>-14.459764</c:v>
                </c:pt>
                <c:pt idx="40">
                  <c:v>-14.195456</c:v>
                </c:pt>
                <c:pt idx="41">
                  <c:v>-13.87879</c:v>
                </c:pt>
                <c:pt idx="42">
                  <c:v>-13.098139</c:v>
                </c:pt>
                <c:pt idx="43">
                  <c:v>-12.361837</c:v>
                </c:pt>
                <c:pt idx="44">
                  <c:v>-11.792196000000001</c:v>
                </c:pt>
                <c:pt idx="45">
                  <c:v>-11.230823000000001</c:v>
                </c:pt>
                <c:pt idx="46">
                  <c:v>-10.499829</c:v>
                </c:pt>
                <c:pt idx="47">
                  <c:v>-9.9184655999999993</c:v>
                </c:pt>
                <c:pt idx="48">
                  <c:v>-9.5198069000000007</c:v>
                </c:pt>
                <c:pt idx="49">
                  <c:v>-9.1040896999999994</c:v>
                </c:pt>
                <c:pt idx="50">
                  <c:v>-8.5757504000000004</c:v>
                </c:pt>
                <c:pt idx="51">
                  <c:v>-8.1513852999999994</c:v>
                </c:pt>
                <c:pt idx="52">
                  <c:v>-7.7811003000000003</c:v>
                </c:pt>
                <c:pt idx="53">
                  <c:v>-7.3335552000000002</c:v>
                </c:pt>
                <c:pt idx="54">
                  <c:v>-6.8382392000000003</c:v>
                </c:pt>
                <c:pt idx="55">
                  <c:v>-6.4139843000000001</c:v>
                </c:pt>
                <c:pt idx="56">
                  <c:v>-6.0088572999999998</c:v>
                </c:pt>
                <c:pt idx="57">
                  <c:v>-5.5785159999999996</c:v>
                </c:pt>
                <c:pt idx="58">
                  <c:v>-5.1675763000000003</c:v>
                </c:pt>
                <c:pt idx="59">
                  <c:v>-4.8297024000000004</c:v>
                </c:pt>
                <c:pt idx="60">
                  <c:v>-4.5205922000000003</c:v>
                </c:pt>
                <c:pt idx="61">
                  <c:v>-4.2173476000000001</c:v>
                </c:pt>
                <c:pt idx="62">
                  <c:v>-3.9575360000000002</c:v>
                </c:pt>
                <c:pt idx="63">
                  <c:v>-3.7427866000000001</c:v>
                </c:pt>
                <c:pt idx="64">
                  <c:v>-3.5509740999999999</c:v>
                </c:pt>
                <c:pt idx="65">
                  <c:v>-3.3657007000000001</c:v>
                </c:pt>
                <c:pt idx="66">
                  <c:v>-3.2082313999999998</c:v>
                </c:pt>
                <c:pt idx="67">
                  <c:v>-3.0626674</c:v>
                </c:pt>
                <c:pt idx="68">
                  <c:v>-2.9296891999999999</c:v>
                </c:pt>
                <c:pt idx="69">
                  <c:v>-2.8127007000000002</c:v>
                </c:pt>
                <c:pt idx="70">
                  <c:v>-2.7064970000000002</c:v>
                </c:pt>
                <c:pt idx="71">
                  <c:v>-2.6120679</c:v>
                </c:pt>
                <c:pt idx="72">
                  <c:v>-2.5295174</c:v>
                </c:pt>
                <c:pt idx="73">
                  <c:v>-2.4553210999999999</c:v>
                </c:pt>
                <c:pt idx="74">
                  <c:v>-2.3851702000000001</c:v>
                </c:pt>
                <c:pt idx="75">
                  <c:v>-2.3244169000000001</c:v>
                </c:pt>
                <c:pt idx="76">
                  <c:v>-2.2689303999999999</c:v>
                </c:pt>
                <c:pt idx="77">
                  <c:v>-2.2231801</c:v>
                </c:pt>
                <c:pt idx="78">
                  <c:v>-2.1783214000000002</c:v>
                </c:pt>
                <c:pt idx="79">
                  <c:v>-2.1412665999999998</c:v>
                </c:pt>
                <c:pt idx="80">
                  <c:v>-2.1078136000000001</c:v>
                </c:pt>
                <c:pt idx="81">
                  <c:v>-2.0727386000000001</c:v>
                </c:pt>
                <c:pt idx="82">
                  <c:v>-2.0444144999999998</c:v>
                </c:pt>
                <c:pt idx="83">
                  <c:v>-2.0212900999999999</c:v>
                </c:pt>
                <c:pt idx="84">
                  <c:v>-1.9977598000000001</c:v>
                </c:pt>
                <c:pt idx="85">
                  <c:v>-1.9774932999999999</c:v>
                </c:pt>
                <c:pt idx="86">
                  <c:v>-1.9645193999999999</c:v>
                </c:pt>
                <c:pt idx="87">
                  <c:v>-1.9443029999999999</c:v>
                </c:pt>
                <c:pt idx="88">
                  <c:v>-1.9322208000000001</c:v>
                </c:pt>
                <c:pt idx="89">
                  <c:v>-1.9233145</c:v>
                </c:pt>
                <c:pt idx="90">
                  <c:v>-1.9147495999999999</c:v>
                </c:pt>
                <c:pt idx="91">
                  <c:v>-1.9162424</c:v>
                </c:pt>
                <c:pt idx="92">
                  <c:v>-1.9177841</c:v>
                </c:pt>
                <c:pt idx="93">
                  <c:v>-1.918364</c:v>
                </c:pt>
                <c:pt idx="94">
                  <c:v>-1.9231341</c:v>
                </c:pt>
                <c:pt idx="95">
                  <c:v>-1.9284755</c:v>
                </c:pt>
                <c:pt idx="96">
                  <c:v>-1.9367837000000001</c:v>
                </c:pt>
                <c:pt idx="97">
                  <c:v>-1.9511687</c:v>
                </c:pt>
                <c:pt idx="98">
                  <c:v>0.36123228000000002</c:v>
                </c:pt>
                <c:pt idx="99">
                  <c:v>2.6759927000000001</c:v>
                </c:pt>
                <c:pt idx="100">
                  <c:v>4.9899091999999996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EB-4A1E-A080-14B740E739BA}"/>
            </c:ext>
          </c:extLst>
        </c:ser>
        <c:ser>
          <c:idx val="0"/>
          <c:order val="1"/>
          <c:tx>
            <c:v>IF RL-LSLO 12 GHz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Response'!$V$3:$V$103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Response'!$T$3:$T$103</c:f>
              <c:numCache>
                <c:formatCode>General</c:formatCode>
                <c:ptCount val="101"/>
                <c:pt idx="0">
                  <c:v>-18.265146000000001</c:v>
                </c:pt>
                <c:pt idx="1">
                  <c:v>-18.900652000000001</c:v>
                </c:pt>
                <c:pt idx="2">
                  <c:v>-19.732005999999998</c:v>
                </c:pt>
                <c:pt idx="3">
                  <c:v>-20.512181999999999</c:v>
                </c:pt>
                <c:pt idx="4">
                  <c:v>-21.579619999999998</c:v>
                </c:pt>
                <c:pt idx="5">
                  <c:v>-22.257878999999999</c:v>
                </c:pt>
                <c:pt idx="6">
                  <c:v>-22.430698</c:v>
                </c:pt>
                <c:pt idx="7">
                  <c:v>-22.238363</c:v>
                </c:pt>
                <c:pt idx="8">
                  <c:v>-22.026206999999999</c:v>
                </c:pt>
                <c:pt idx="9">
                  <c:v>-21.321196</c:v>
                </c:pt>
                <c:pt idx="10">
                  <c:v>-20.445087000000001</c:v>
                </c:pt>
                <c:pt idx="11">
                  <c:v>-19.713799999999999</c:v>
                </c:pt>
                <c:pt idx="12">
                  <c:v>-19.117712000000001</c:v>
                </c:pt>
                <c:pt idx="13">
                  <c:v>-18.437135999999999</c:v>
                </c:pt>
                <c:pt idx="14">
                  <c:v>-17.872</c:v>
                </c:pt>
                <c:pt idx="15">
                  <c:v>-17.552762999999999</c:v>
                </c:pt>
                <c:pt idx="16">
                  <c:v>-17.292708999999999</c:v>
                </c:pt>
                <c:pt idx="17">
                  <c:v>-16.900417000000001</c:v>
                </c:pt>
                <c:pt idx="18">
                  <c:v>-16.521018999999999</c:v>
                </c:pt>
                <c:pt idx="19">
                  <c:v>-16.204082</c:v>
                </c:pt>
                <c:pt idx="20">
                  <c:v>-15.846023000000001</c:v>
                </c:pt>
                <c:pt idx="21">
                  <c:v>-15.186173999999999</c:v>
                </c:pt>
                <c:pt idx="22">
                  <c:v>-14.595388</c:v>
                </c:pt>
                <c:pt idx="23">
                  <c:v>-14.127072999999999</c:v>
                </c:pt>
                <c:pt idx="24">
                  <c:v>-13.655714</c:v>
                </c:pt>
                <c:pt idx="25">
                  <c:v>-13.110605</c:v>
                </c:pt>
                <c:pt idx="26">
                  <c:v>-12.77201</c:v>
                </c:pt>
                <c:pt idx="27">
                  <c:v>-12.609707</c:v>
                </c:pt>
                <c:pt idx="28">
                  <c:v>-12.496506</c:v>
                </c:pt>
                <c:pt idx="29">
                  <c:v>-12.363006</c:v>
                </c:pt>
                <c:pt idx="30">
                  <c:v>-12.337581999999999</c:v>
                </c:pt>
                <c:pt idx="31">
                  <c:v>-12.446413</c:v>
                </c:pt>
                <c:pt idx="32">
                  <c:v>-12.58811</c:v>
                </c:pt>
                <c:pt idx="33">
                  <c:v>-12.641441</c:v>
                </c:pt>
                <c:pt idx="34">
                  <c:v>-12.686598</c:v>
                </c:pt>
                <c:pt idx="35">
                  <c:v>-12.755432000000001</c:v>
                </c:pt>
                <c:pt idx="36">
                  <c:v>-12.800428</c:v>
                </c:pt>
                <c:pt idx="37">
                  <c:v>-12.601357</c:v>
                </c:pt>
                <c:pt idx="38">
                  <c:v>-12.285485</c:v>
                </c:pt>
                <c:pt idx="39">
                  <c:v>-12.050989</c:v>
                </c:pt>
                <c:pt idx="40">
                  <c:v>-11.770923</c:v>
                </c:pt>
                <c:pt idx="41">
                  <c:v>-11.265771000000001</c:v>
                </c:pt>
                <c:pt idx="42">
                  <c:v>-10.768314</c:v>
                </c:pt>
                <c:pt idx="43">
                  <c:v>-10.409113</c:v>
                </c:pt>
                <c:pt idx="44">
                  <c:v>-10.026714999999999</c:v>
                </c:pt>
                <c:pt idx="45">
                  <c:v>-9.4965209999999995</c:v>
                </c:pt>
                <c:pt idx="46">
                  <c:v>-9.0771875000000009</c:v>
                </c:pt>
                <c:pt idx="47">
                  <c:v>-8.7350101000000002</c:v>
                </c:pt>
                <c:pt idx="48">
                  <c:v>-8.3421143999999998</c:v>
                </c:pt>
                <c:pt idx="49">
                  <c:v>-7.8734598</c:v>
                </c:pt>
                <c:pt idx="50">
                  <c:v>-7.4998870000000002</c:v>
                </c:pt>
                <c:pt idx="51">
                  <c:v>-7.1389469999999999</c:v>
                </c:pt>
                <c:pt idx="52">
                  <c:v>-6.7358631999999998</c:v>
                </c:pt>
                <c:pt idx="53">
                  <c:v>-6.3588433000000002</c:v>
                </c:pt>
                <c:pt idx="54">
                  <c:v>-6.0235685999999999</c:v>
                </c:pt>
                <c:pt idx="55">
                  <c:v>-5.7074223000000002</c:v>
                </c:pt>
                <c:pt idx="56">
                  <c:v>-5.3909392</c:v>
                </c:pt>
                <c:pt idx="57">
                  <c:v>-5.1256107999999996</c:v>
                </c:pt>
                <c:pt idx="58">
                  <c:v>-4.8849296999999998</c:v>
                </c:pt>
                <c:pt idx="59">
                  <c:v>-4.6513257000000001</c:v>
                </c:pt>
                <c:pt idx="60">
                  <c:v>-4.4415411999999996</c:v>
                </c:pt>
                <c:pt idx="61">
                  <c:v>-4.2500296000000004</c:v>
                </c:pt>
                <c:pt idx="62">
                  <c:v>-4.0670957999999997</c:v>
                </c:pt>
                <c:pt idx="63">
                  <c:v>-3.8896358000000002</c:v>
                </c:pt>
                <c:pt idx="64">
                  <c:v>-3.7251403000000001</c:v>
                </c:pt>
                <c:pt idx="65">
                  <c:v>-3.5669596000000001</c:v>
                </c:pt>
                <c:pt idx="66">
                  <c:v>-3.4185430999999999</c:v>
                </c:pt>
                <c:pt idx="67">
                  <c:v>-3.2672284</c:v>
                </c:pt>
                <c:pt idx="68">
                  <c:v>-3.1250442999999999</c:v>
                </c:pt>
                <c:pt idx="69">
                  <c:v>-2.9934177000000002</c:v>
                </c:pt>
                <c:pt idx="70">
                  <c:v>-2.8698649000000001</c:v>
                </c:pt>
                <c:pt idx="71">
                  <c:v>-2.7515833000000001</c:v>
                </c:pt>
                <c:pt idx="72">
                  <c:v>-2.6488730999999999</c:v>
                </c:pt>
                <c:pt idx="73">
                  <c:v>-2.5524087</c:v>
                </c:pt>
                <c:pt idx="74">
                  <c:v>-2.4612758000000001</c:v>
                </c:pt>
                <c:pt idx="75">
                  <c:v>-2.3813941000000001</c:v>
                </c:pt>
                <c:pt idx="76">
                  <c:v>-2.3097800999999998</c:v>
                </c:pt>
                <c:pt idx="77">
                  <c:v>-2.2439084</c:v>
                </c:pt>
                <c:pt idx="78">
                  <c:v>-2.1879065</c:v>
                </c:pt>
                <c:pt idx="79">
                  <c:v>-2.1370958999999998</c:v>
                </c:pt>
                <c:pt idx="80">
                  <c:v>-2.0921680999999999</c:v>
                </c:pt>
                <c:pt idx="81">
                  <c:v>-2.0495062000000002</c:v>
                </c:pt>
                <c:pt idx="82">
                  <c:v>-2.0143002999999999</c:v>
                </c:pt>
                <c:pt idx="83">
                  <c:v>-1.9826792</c:v>
                </c:pt>
                <c:pt idx="84">
                  <c:v>-1.9542894</c:v>
                </c:pt>
                <c:pt idx="85">
                  <c:v>-1.9284446</c:v>
                </c:pt>
                <c:pt idx="86">
                  <c:v>-1.9096264999999999</c:v>
                </c:pt>
                <c:pt idx="87">
                  <c:v>-1.8909990000000001</c:v>
                </c:pt>
                <c:pt idx="88">
                  <c:v>-1.876568</c:v>
                </c:pt>
                <c:pt idx="89">
                  <c:v>-1.8685204</c:v>
                </c:pt>
                <c:pt idx="90">
                  <c:v>-1.8631009000000001</c:v>
                </c:pt>
                <c:pt idx="91">
                  <c:v>-1.8616432999999999</c:v>
                </c:pt>
                <c:pt idx="92">
                  <c:v>-1.8676269999999999</c:v>
                </c:pt>
                <c:pt idx="93">
                  <c:v>-1.8741747</c:v>
                </c:pt>
                <c:pt idx="94">
                  <c:v>-1.8849939</c:v>
                </c:pt>
                <c:pt idx="95">
                  <c:v>-1.8995214</c:v>
                </c:pt>
                <c:pt idx="96">
                  <c:v>-1.9201980000000001</c:v>
                </c:pt>
                <c:pt idx="97">
                  <c:v>-1.9401804</c:v>
                </c:pt>
                <c:pt idx="98">
                  <c:v>-1.4592301999999999</c:v>
                </c:pt>
                <c:pt idx="99">
                  <c:v>-0.97378622999999997</c:v>
                </c:pt>
                <c:pt idx="100">
                  <c:v>-0.48490250000000001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EB-4A1E-A080-14B740E73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63936"/>
        <c:axId val="116274304"/>
      </c:scatterChart>
      <c:valAx>
        <c:axId val="116263936"/>
        <c:scaling>
          <c:orientation val="minMax"/>
          <c:max val="4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274304"/>
        <c:crosses val="autoZero"/>
        <c:crossBetween val="midCat"/>
        <c:majorUnit val="0.5"/>
      </c:valAx>
      <c:valAx>
        <c:axId val="116274304"/>
        <c:scaling>
          <c:orientation val="minMax"/>
          <c:max val="0"/>
          <c:min val="-4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26393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2476905933427924"/>
          <c:y val="0.69222826154426986"/>
          <c:w val="0.51389494002361769"/>
          <c:h val="0.1024879003931502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0.01</c:v>
                </c:pt>
                <c:pt idx="1">
                  <c:v>8.9950000000000002E-2</c:v>
                </c:pt>
                <c:pt idx="2">
                  <c:v>0.1699</c:v>
                </c:pt>
                <c:pt idx="3">
                  <c:v>0.24984999999999999</c:v>
                </c:pt>
                <c:pt idx="4">
                  <c:v>0.32979999999999998</c:v>
                </c:pt>
                <c:pt idx="5">
                  <c:v>0.40975</c:v>
                </c:pt>
                <c:pt idx="6">
                  <c:v>0.48970000000000002</c:v>
                </c:pt>
                <c:pt idx="7">
                  <c:v>0.56964999999999999</c:v>
                </c:pt>
                <c:pt idx="8">
                  <c:v>0.64959999999999996</c:v>
                </c:pt>
                <c:pt idx="9">
                  <c:v>0.72955000000000003</c:v>
                </c:pt>
                <c:pt idx="10">
                  <c:v>0.8095</c:v>
                </c:pt>
                <c:pt idx="11">
                  <c:v>0.88944999999999996</c:v>
                </c:pt>
                <c:pt idx="12">
                  <c:v>0.96940000000000004</c:v>
                </c:pt>
                <c:pt idx="13">
                  <c:v>1.04935</c:v>
                </c:pt>
                <c:pt idx="14">
                  <c:v>1.1293</c:v>
                </c:pt>
                <c:pt idx="15">
                  <c:v>1.2092499999999999</c:v>
                </c:pt>
                <c:pt idx="16">
                  <c:v>1.2891999999999999</c:v>
                </c:pt>
                <c:pt idx="17">
                  <c:v>1.3691500000000001</c:v>
                </c:pt>
                <c:pt idx="18">
                  <c:v>1.4491000000000001</c:v>
                </c:pt>
                <c:pt idx="19">
                  <c:v>1.52905</c:v>
                </c:pt>
                <c:pt idx="20">
                  <c:v>1.609</c:v>
                </c:pt>
                <c:pt idx="21">
                  <c:v>1.68895</c:v>
                </c:pt>
                <c:pt idx="22">
                  <c:v>1.7688999999999999</c:v>
                </c:pt>
                <c:pt idx="23">
                  <c:v>1.8488500000000001</c:v>
                </c:pt>
                <c:pt idx="24">
                  <c:v>1.9288000000000001</c:v>
                </c:pt>
                <c:pt idx="25">
                  <c:v>2.00875</c:v>
                </c:pt>
                <c:pt idx="26">
                  <c:v>2.0886999999999998</c:v>
                </c:pt>
                <c:pt idx="27">
                  <c:v>2.16865</c:v>
                </c:pt>
                <c:pt idx="28">
                  <c:v>2.2486000000000002</c:v>
                </c:pt>
                <c:pt idx="29">
                  <c:v>2.3285499999999999</c:v>
                </c:pt>
                <c:pt idx="30">
                  <c:v>2.4085000000000001</c:v>
                </c:pt>
                <c:pt idx="31">
                  <c:v>2.4884499999999998</c:v>
                </c:pt>
                <c:pt idx="32">
                  <c:v>2.5684</c:v>
                </c:pt>
                <c:pt idx="33">
                  <c:v>2.6483500000000002</c:v>
                </c:pt>
                <c:pt idx="34">
                  <c:v>2.7282999999999999</c:v>
                </c:pt>
                <c:pt idx="35">
                  <c:v>2.8082500000000001</c:v>
                </c:pt>
                <c:pt idx="36">
                  <c:v>2.8881999999999999</c:v>
                </c:pt>
                <c:pt idx="37">
                  <c:v>2.9681500000000001</c:v>
                </c:pt>
                <c:pt idx="38">
                  <c:v>3.0480999999999998</c:v>
                </c:pt>
                <c:pt idx="39">
                  <c:v>3.12805</c:v>
                </c:pt>
                <c:pt idx="40">
                  <c:v>3.2080000000000002</c:v>
                </c:pt>
                <c:pt idx="41">
                  <c:v>3.2879499999999999</c:v>
                </c:pt>
                <c:pt idx="42">
                  <c:v>3.3679000000000001</c:v>
                </c:pt>
                <c:pt idx="43">
                  <c:v>3.4478499999999999</c:v>
                </c:pt>
                <c:pt idx="44">
                  <c:v>3.5278</c:v>
                </c:pt>
                <c:pt idx="45">
                  <c:v>3.6077499999999998</c:v>
                </c:pt>
                <c:pt idx="46">
                  <c:v>3.6877</c:v>
                </c:pt>
                <c:pt idx="47">
                  <c:v>3.7676500000000002</c:v>
                </c:pt>
                <c:pt idx="48">
                  <c:v>3.8475999999999999</c:v>
                </c:pt>
                <c:pt idx="49">
                  <c:v>3.9275500000000001</c:v>
                </c:pt>
                <c:pt idx="50">
                  <c:v>4.0075000000000003</c:v>
                </c:pt>
                <c:pt idx="51">
                  <c:v>4.0874499999999996</c:v>
                </c:pt>
                <c:pt idx="52">
                  <c:v>4.1673999999999998</c:v>
                </c:pt>
                <c:pt idx="53">
                  <c:v>4.24735</c:v>
                </c:pt>
                <c:pt idx="54">
                  <c:v>4.3273000000000001</c:v>
                </c:pt>
                <c:pt idx="55">
                  <c:v>4.4072500000000003</c:v>
                </c:pt>
                <c:pt idx="56">
                  <c:v>4.4871999999999996</c:v>
                </c:pt>
                <c:pt idx="57">
                  <c:v>4.5671499999999998</c:v>
                </c:pt>
                <c:pt idx="58">
                  <c:v>4.6471</c:v>
                </c:pt>
                <c:pt idx="59">
                  <c:v>4.7270500000000002</c:v>
                </c:pt>
                <c:pt idx="60">
                  <c:v>4.8070000000000004</c:v>
                </c:pt>
                <c:pt idx="61">
                  <c:v>4.8869499999999997</c:v>
                </c:pt>
                <c:pt idx="62">
                  <c:v>4.9668999999999999</c:v>
                </c:pt>
                <c:pt idx="63">
                  <c:v>5.0468500000000001</c:v>
                </c:pt>
                <c:pt idx="64">
                  <c:v>5.1268000000000002</c:v>
                </c:pt>
                <c:pt idx="65">
                  <c:v>5.2067500000000004</c:v>
                </c:pt>
                <c:pt idx="66">
                  <c:v>5.2866999999999997</c:v>
                </c:pt>
                <c:pt idx="67">
                  <c:v>5.3666499999999999</c:v>
                </c:pt>
                <c:pt idx="68">
                  <c:v>5.4466000000000001</c:v>
                </c:pt>
                <c:pt idx="69">
                  <c:v>5.5265500000000003</c:v>
                </c:pt>
                <c:pt idx="70">
                  <c:v>5.6064999999999996</c:v>
                </c:pt>
                <c:pt idx="71">
                  <c:v>5.6864499999999998</c:v>
                </c:pt>
                <c:pt idx="72">
                  <c:v>5.7664</c:v>
                </c:pt>
                <c:pt idx="73">
                  <c:v>5.8463500000000002</c:v>
                </c:pt>
                <c:pt idx="74">
                  <c:v>5.9263000000000003</c:v>
                </c:pt>
                <c:pt idx="75">
                  <c:v>6.0062499999999996</c:v>
                </c:pt>
                <c:pt idx="76">
                  <c:v>6.0861999999999998</c:v>
                </c:pt>
                <c:pt idx="77">
                  <c:v>6.16615</c:v>
                </c:pt>
                <c:pt idx="78">
                  <c:v>6.2461000000000002</c:v>
                </c:pt>
                <c:pt idx="79">
                  <c:v>6.3260500000000004</c:v>
                </c:pt>
                <c:pt idx="80">
                  <c:v>6.4059999999999997</c:v>
                </c:pt>
                <c:pt idx="81">
                  <c:v>6.4859499999999999</c:v>
                </c:pt>
                <c:pt idx="82">
                  <c:v>6.5659000000000001</c:v>
                </c:pt>
                <c:pt idx="83">
                  <c:v>6.6458500000000003</c:v>
                </c:pt>
                <c:pt idx="84">
                  <c:v>6.7257999999999996</c:v>
                </c:pt>
                <c:pt idx="85">
                  <c:v>6.8057499999999997</c:v>
                </c:pt>
                <c:pt idx="86">
                  <c:v>6.8856999999999999</c:v>
                </c:pt>
                <c:pt idx="87">
                  <c:v>6.9656500000000001</c:v>
                </c:pt>
                <c:pt idx="88">
                  <c:v>7.0456000000000003</c:v>
                </c:pt>
                <c:pt idx="89">
                  <c:v>7.1255499999999996</c:v>
                </c:pt>
                <c:pt idx="90">
                  <c:v>7.2054999999999998</c:v>
                </c:pt>
                <c:pt idx="91">
                  <c:v>7.28545</c:v>
                </c:pt>
                <c:pt idx="92">
                  <c:v>7.3654000000000002</c:v>
                </c:pt>
                <c:pt idx="93">
                  <c:v>7.4453500000000004</c:v>
                </c:pt>
                <c:pt idx="94">
                  <c:v>7.5252999999999997</c:v>
                </c:pt>
                <c:pt idx="95">
                  <c:v>7.6052499999999998</c:v>
                </c:pt>
                <c:pt idx="96">
                  <c:v>7.6852</c:v>
                </c:pt>
                <c:pt idx="97">
                  <c:v>7.7651500000000002</c:v>
                </c:pt>
                <c:pt idx="98">
                  <c:v>7.8451000000000004</c:v>
                </c:pt>
                <c:pt idx="99">
                  <c:v>7.9250499999999997</c:v>
                </c:pt>
                <c:pt idx="100">
                  <c:v>8.0050000000000008</c:v>
                </c:pt>
                <c:pt idx="101">
                  <c:v>8.0849499999999992</c:v>
                </c:pt>
                <c:pt idx="102">
                  <c:v>8.1648999999999994</c:v>
                </c:pt>
                <c:pt idx="103">
                  <c:v>8.2448499999999996</c:v>
                </c:pt>
                <c:pt idx="104">
                  <c:v>8.3247999999999998</c:v>
                </c:pt>
                <c:pt idx="105">
                  <c:v>8.4047499999999999</c:v>
                </c:pt>
                <c:pt idx="106">
                  <c:v>8.4847000000000001</c:v>
                </c:pt>
                <c:pt idx="107">
                  <c:v>8.5646500000000003</c:v>
                </c:pt>
                <c:pt idx="108">
                  <c:v>8.6446000000000005</c:v>
                </c:pt>
                <c:pt idx="109">
                  <c:v>8.7245500000000007</c:v>
                </c:pt>
                <c:pt idx="110">
                  <c:v>8.8045000000000009</c:v>
                </c:pt>
                <c:pt idx="111">
                  <c:v>8.8844499999999993</c:v>
                </c:pt>
                <c:pt idx="112">
                  <c:v>8.9643999999999995</c:v>
                </c:pt>
                <c:pt idx="113">
                  <c:v>9.0443499999999997</c:v>
                </c:pt>
                <c:pt idx="114">
                  <c:v>9.1242999999999999</c:v>
                </c:pt>
                <c:pt idx="115">
                  <c:v>9.20425</c:v>
                </c:pt>
                <c:pt idx="116">
                  <c:v>9.2842000000000002</c:v>
                </c:pt>
                <c:pt idx="117">
                  <c:v>9.3641500000000004</c:v>
                </c:pt>
                <c:pt idx="118">
                  <c:v>9.4441000000000006</c:v>
                </c:pt>
                <c:pt idx="119">
                  <c:v>9.5240500000000008</c:v>
                </c:pt>
                <c:pt idx="120">
                  <c:v>9.6039999999999992</c:v>
                </c:pt>
                <c:pt idx="121">
                  <c:v>9.6839499999999994</c:v>
                </c:pt>
                <c:pt idx="122">
                  <c:v>9.7638999999999996</c:v>
                </c:pt>
                <c:pt idx="123">
                  <c:v>9.8438499999999998</c:v>
                </c:pt>
                <c:pt idx="124">
                  <c:v>9.9238</c:v>
                </c:pt>
                <c:pt idx="125">
                  <c:v>10.00375</c:v>
                </c:pt>
                <c:pt idx="126">
                  <c:v>10.0837</c:v>
                </c:pt>
                <c:pt idx="127">
                  <c:v>10.163650000000001</c:v>
                </c:pt>
                <c:pt idx="128">
                  <c:v>10.243600000000001</c:v>
                </c:pt>
                <c:pt idx="129">
                  <c:v>10.323549999999999</c:v>
                </c:pt>
                <c:pt idx="130">
                  <c:v>10.403499999999999</c:v>
                </c:pt>
                <c:pt idx="131">
                  <c:v>10.483449999999999</c:v>
                </c:pt>
                <c:pt idx="132">
                  <c:v>10.5634</c:v>
                </c:pt>
                <c:pt idx="133">
                  <c:v>10.64335</c:v>
                </c:pt>
                <c:pt idx="134">
                  <c:v>10.7233</c:v>
                </c:pt>
                <c:pt idx="135">
                  <c:v>10.80325</c:v>
                </c:pt>
                <c:pt idx="136">
                  <c:v>10.8832</c:v>
                </c:pt>
                <c:pt idx="137">
                  <c:v>10.963150000000001</c:v>
                </c:pt>
                <c:pt idx="138">
                  <c:v>11.043100000000001</c:v>
                </c:pt>
                <c:pt idx="139">
                  <c:v>11.123049999999999</c:v>
                </c:pt>
                <c:pt idx="140">
                  <c:v>11.202999999999999</c:v>
                </c:pt>
                <c:pt idx="141">
                  <c:v>11.28295</c:v>
                </c:pt>
                <c:pt idx="142">
                  <c:v>11.3629</c:v>
                </c:pt>
                <c:pt idx="143">
                  <c:v>11.44285</c:v>
                </c:pt>
                <c:pt idx="144">
                  <c:v>11.5228</c:v>
                </c:pt>
                <c:pt idx="145">
                  <c:v>11.60275</c:v>
                </c:pt>
                <c:pt idx="146">
                  <c:v>11.682700000000001</c:v>
                </c:pt>
                <c:pt idx="147">
                  <c:v>11.762650000000001</c:v>
                </c:pt>
                <c:pt idx="148">
                  <c:v>11.842599999999999</c:v>
                </c:pt>
                <c:pt idx="149">
                  <c:v>11.922549999999999</c:v>
                </c:pt>
                <c:pt idx="150">
                  <c:v>12.0025</c:v>
                </c:pt>
                <c:pt idx="151">
                  <c:v>12.08245</c:v>
                </c:pt>
                <c:pt idx="152">
                  <c:v>12.1624</c:v>
                </c:pt>
                <c:pt idx="153">
                  <c:v>12.24235</c:v>
                </c:pt>
                <c:pt idx="154">
                  <c:v>12.3223</c:v>
                </c:pt>
                <c:pt idx="155">
                  <c:v>12.40225</c:v>
                </c:pt>
                <c:pt idx="156">
                  <c:v>12.482200000000001</c:v>
                </c:pt>
                <c:pt idx="157">
                  <c:v>12.562150000000001</c:v>
                </c:pt>
                <c:pt idx="158">
                  <c:v>12.642099999999999</c:v>
                </c:pt>
                <c:pt idx="159">
                  <c:v>12.722049999999999</c:v>
                </c:pt>
                <c:pt idx="160">
                  <c:v>12.802</c:v>
                </c:pt>
                <c:pt idx="161">
                  <c:v>12.88195</c:v>
                </c:pt>
                <c:pt idx="162">
                  <c:v>12.9619</c:v>
                </c:pt>
                <c:pt idx="163">
                  <c:v>13.04185</c:v>
                </c:pt>
                <c:pt idx="164">
                  <c:v>13.1218</c:v>
                </c:pt>
                <c:pt idx="165">
                  <c:v>13.201750000000001</c:v>
                </c:pt>
                <c:pt idx="166">
                  <c:v>13.281700000000001</c:v>
                </c:pt>
                <c:pt idx="167">
                  <c:v>13.361649999999999</c:v>
                </c:pt>
                <c:pt idx="168">
                  <c:v>13.441599999999999</c:v>
                </c:pt>
                <c:pt idx="169">
                  <c:v>13.52155</c:v>
                </c:pt>
                <c:pt idx="170">
                  <c:v>13.6015</c:v>
                </c:pt>
                <c:pt idx="171">
                  <c:v>13.68145</c:v>
                </c:pt>
                <c:pt idx="172">
                  <c:v>13.7614</c:v>
                </c:pt>
                <c:pt idx="173">
                  <c:v>13.84135</c:v>
                </c:pt>
                <c:pt idx="174">
                  <c:v>13.9213</c:v>
                </c:pt>
                <c:pt idx="175">
                  <c:v>14.001250000000001</c:v>
                </c:pt>
                <c:pt idx="176">
                  <c:v>14.081200000000001</c:v>
                </c:pt>
                <c:pt idx="177">
                  <c:v>14.161149999999999</c:v>
                </c:pt>
                <c:pt idx="178">
                  <c:v>14.241099999999999</c:v>
                </c:pt>
                <c:pt idx="179">
                  <c:v>14.32105</c:v>
                </c:pt>
                <c:pt idx="180">
                  <c:v>14.401</c:v>
                </c:pt>
                <c:pt idx="181">
                  <c:v>14.48095</c:v>
                </c:pt>
                <c:pt idx="182">
                  <c:v>14.5609</c:v>
                </c:pt>
                <c:pt idx="183">
                  <c:v>14.64085</c:v>
                </c:pt>
                <c:pt idx="184">
                  <c:v>14.720800000000001</c:v>
                </c:pt>
                <c:pt idx="185">
                  <c:v>14.800750000000001</c:v>
                </c:pt>
                <c:pt idx="186">
                  <c:v>14.880699999999999</c:v>
                </c:pt>
                <c:pt idx="187">
                  <c:v>14.960649999999999</c:v>
                </c:pt>
                <c:pt idx="188">
                  <c:v>15.0406</c:v>
                </c:pt>
                <c:pt idx="189">
                  <c:v>15.12055</c:v>
                </c:pt>
                <c:pt idx="190">
                  <c:v>15.2005</c:v>
                </c:pt>
                <c:pt idx="191">
                  <c:v>15.28045</c:v>
                </c:pt>
                <c:pt idx="192">
                  <c:v>15.3604</c:v>
                </c:pt>
                <c:pt idx="193">
                  <c:v>15.44035</c:v>
                </c:pt>
                <c:pt idx="194">
                  <c:v>15.520300000000001</c:v>
                </c:pt>
                <c:pt idx="195">
                  <c:v>15.600250000000001</c:v>
                </c:pt>
                <c:pt idx="196">
                  <c:v>15.680199999999999</c:v>
                </c:pt>
                <c:pt idx="197">
                  <c:v>15.760149999999999</c:v>
                </c:pt>
                <c:pt idx="198">
                  <c:v>15.8401</c:v>
                </c:pt>
                <c:pt idx="199">
                  <c:v>15.92005</c:v>
                </c:pt>
                <c:pt idx="200">
                  <c:v>16</c:v>
                </c:pt>
              </c:numCache>
            </c:numRef>
          </c:xVal>
          <c:yVal>
            <c:numRef>
              <c:f>Isolations!$R$5:$R$205</c:f>
              <c:numCache>
                <c:formatCode>General</c:formatCode>
                <c:ptCount val="201"/>
                <c:pt idx="0">
                  <c:v>-81.377517999999995</c:v>
                </c:pt>
                <c:pt idx="1">
                  <c:v>-79.600196999999994</c:v>
                </c:pt>
                <c:pt idx="2">
                  <c:v>-77.129547000000002</c:v>
                </c:pt>
                <c:pt idx="3">
                  <c:v>-73.594825999999998</c:v>
                </c:pt>
                <c:pt idx="4">
                  <c:v>-71.365516999999997</c:v>
                </c:pt>
                <c:pt idx="5">
                  <c:v>-70.000709999999998</c:v>
                </c:pt>
                <c:pt idx="6">
                  <c:v>-67.387450999999999</c:v>
                </c:pt>
                <c:pt idx="7">
                  <c:v>-64.870514</c:v>
                </c:pt>
                <c:pt idx="8">
                  <c:v>-63.894119000000003</c:v>
                </c:pt>
                <c:pt idx="9">
                  <c:v>-61.271568000000002</c:v>
                </c:pt>
                <c:pt idx="10">
                  <c:v>-59.195019000000002</c:v>
                </c:pt>
                <c:pt idx="11">
                  <c:v>-57.576210000000003</c:v>
                </c:pt>
                <c:pt idx="12">
                  <c:v>-55.725594000000001</c:v>
                </c:pt>
                <c:pt idx="13">
                  <c:v>-53.219700000000003</c:v>
                </c:pt>
                <c:pt idx="14">
                  <c:v>-50.971344000000002</c:v>
                </c:pt>
                <c:pt idx="15">
                  <c:v>-47.551299999999998</c:v>
                </c:pt>
                <c:pt idx="16">
                  <c:v>-44.986243999999999</c:v>
                </c:pt>
                <c:pt idx="17">
                  <c:v>-42.592914999999998</c:v>
                </c:pt>
                <c:pt idx="18">
                  <c:v>-40.058258000000002</c:v>
                </c:pt>
                <c:pt idx="19">
                  <c:v>-37.976627000000001</c:v>
                </c:pt>
                <c:pt idx="20">
                  <c:v>-36.901237000000002</c:v>
                </c:pt>
                <c:pt idx="21">
                  <c:v>-35.463448</c:v>
                </c:pt>
                <c:pt idx="22">
                  <c:v>-34.660117999999997</c:v>
                </c:pt>
                <c:pt idx="23">
                  <c:v>-34.223948999999998</c:v>
                </c:pt>
                <c:pt idx="24">
                  <c:v>-33.82394</c:v>
                </c:pt>
                <c:pt idx="25">
                  <c:v>-33.606482999999997</c:v>
                </c:pt>
                <c:pt idx="26">
                  <c:v>-33.600265999999998</c:v>
                </c:pt>
                <c:pt idx="27">
                  <c:v>-33.547421</c:v>
                </c:pt>
                <c:pt idx="28">
                  <c:v>-33.420459999999999</c:v>
                </c:pt>
                <c:pt idx="29">
                  <c:v>-33.513657000000002</c:v>
                </c:pt>
                <c:pt idx="30">
                  <c:v>-33.481602000000002</c:v>
                </c:pt>
                <c:pt idx="31">
                  <c:v>-33.489829999999998</c:v>
                </c:pt>
                <c:pt idx="32">
                  <c:v>-33.736877</c:v>
                </c:pt>
                <c:pt idx="33">
                  <c:v>-33.826698</c:v>
                </c:pt>
                <c:pt idx="34">
                  <c:v>-33.870235000000001</c:v>
                </c:pt>
                <c:pt idx="35">
                  <c:v>-34.157722</c:v>
                </c:pt>
                <c:pt idx="36">
                  <c:v>-34.412258000000001</c:v>
                </c:pt>
                <c:pt idx="37">
                  <c:v>-34.689205000000001</c:v>
                </c:pt>
                <c:pt idx="38">
                  <c:v>-35.031951999999997</c:v>
                </c:pt>
                <c:pt idx="39">
                  <c:v>-35.434016999999997</c:v>
                </c:pt>
                <c:pt idx="40">
                  <c:v>-35.746882999999997</c:v>
                </c:pt>
                <c:pt idx="41">
                  <c:v>-36.037441000000001</c:v>
                </c:pt>
                <c:pt idx="42">
                  <c:v>-36.267009999999999</c:v>
                </c:pt>
                <c:pt idx="43">
                  <c:v>-36.709324000000002</c:v>
                </c:pt>
                <c:pt idx="44">
                  <c:v>-37.065249999999999</c:v>
                </c:pt>
                <c:pt idx="45">
                  <c:v>-37.440688999999999</c:v>
                </c:pt>
                <c:pt idx="46">
                  <c:v>-37.89526</c:v>
                </c:pt>
                <c:pt idx="47">
                  <c:v>-38.274093999999998</c:v>
                </c:pt>
                <c:pt idx="48">
                  <c:v>-38.717193999999999</c:v>
                </c:pt>
                <c:pt idx="49">
                  <c:v>-39.243881000000002</c:v>
                </c:pt>
                <c:pt idx="50">
                  <c:v>-39.749538000000001</c:v>
                </c:pt>
                <c:pt idx="51">
                  <c:v>-40.242699000000002</c:v>
                </c:pt>
                <c:pt idx="52">
                  <c:v>-40.783206999999997</c:v>
                </c:pt>
                <c:pt idx="53">
                  <c:v>-41.25705</c:v>
                </c:pt>
                <c:pt idx="54">
                  <c:v>-41.685088999999998</c:v>
                </c:pt>
                <c:pt idx="55">
                  <c:v>-42.110664</c:v>
                </c:pt>
                <c:pt idx="56">
                  <c:v>-42.549770000000002</c:v>
                </c:pt>
                <c:pt idx="57">
                  <c:v>-43.007106999999998</c:v>
                </c:pt>
                <c:pt idx="58">
                  <c:v>-43.423622000000002</c:v>
                </c:pt>
                <c:pt idx="59">
                  <c:v>-43.922634000000002</c:v>
                </c:pt>
                <c:pt idx="60">
                  <c:v>-44.431350999999999</c:v>
                </c:pt>
                <c:pt idx="61">
                  <c:v>-44.901539</c:v>
                </c:pt>
                <c:pt idx="62">
                  <c:v>-45.365963000000001</c:v>
                </c:pt>
                <c:pt idx="63">
                  <c:v>-45.780346000000002</c:v>
                </c:pt>
                <c:pt idx="64">
                  <c:v>-46.119796999999998</c:v>
                </c:pt>
                <c:pt idx="65">
                  <c:v>-46.343356999999997</c:v>
                </c:pt>
                <c:pt idx="66">
                  <c:v>-46.456913</c:v>
                </c:pt>
                <c:pt idx="67">
                  <c:v>-46.530197000000001</c:v>
                </c:pt>
                <c:pt idx="68">
                  <c:v>-46.532772000000001</c:v>
                </c:pt>
                <c:pt idx="69">
                  <c:v>-46.563999000000003</c:v>
                </c:pt>
                <c:pt idx="70">
                  <c:v>-46.638179999999998</c:v>
                </c:pt>
                <c:pt idx="71">
                  <c:v>-46.691665999999998</c:v>
                </c:pt>
                <c:pt idx="72">
                  <c:v>-46.643517000000003</c:v>
                </c:pt>
                <c:pt idx="73">
                  <c:v>-46.634613000000002</c:v>
                </c:pt>
                <c:pt idx="74">
                  <c:v>-46.538879000000001</c:v>
                </c:pt>
                <c:pt idx="75">
                  <c:v>-46.433284999999998</c:v>
                </c:pt>
                <c:pt idx="76">
                  <c:v>-46.367137999999997</c:v>
                </c:pt>
                <c:pt idx="77">
                  <c:v>-46.306358000000003</c:v>
                </c:pt>
                <c:pt idx="78">
                  <c:v>-46.219078000000003</c:v>
                </c:pt>
                <c:pt idx="79">
                  <c:v>-46.081673000000002</c:v>
                </c:pt>
                <c:pt idx="80">
                  <c:v>-45.965885</c:v>
                </c:pt>
                <c:pt idx="81">
                  <c:v>-45.777797999999997</c:v>
                </c:pt>
                <c:pt idx="82">
                  <c:v>-45.504058999999998</c:v>
                </c:pt>
                <c:pt idx="83">
                  <c:v>-45.255828999999999</c:v>
                </c:pt>
                <c:pt idx="84">
                  <c:v>-44.990321999999999</c:v>
                </c:pt>
                <c:pt idx="85">
                  <c:v>-44.621943999999999</c:v>
                </c:pt>
                <c:pt idx="86">
                  <c:v>-44.351643000000003</c:v>
                </c:pt>
                <c:pt idx="87">
                  <c:v>-44.161732000000001</c:v>
                </c:pt>
                <c:pt idx="88">
                  <c:v>-43.934586000000003</c:v>
                </c:pt>
                <c:pt idx="89">
                  <c:v>-43.810619000000003</c:v>
                </c:pt>
                <c:pt idx="90">
                  <c:v>-43.776020000000003</c:v>
                </c:pt>
                <c:pt idx="91">
                  <c:v>-43.670231000000001</c:v>
                </c:pt>
                <c:pt idx="92">
                  <c:v>-43.611946000000003</c:v>
                </c:pt>
                <c:pt idx="93">
                  <c:v>-43.600540000000002</c:v>
                </c:pt>
                <c:pt idx="94">
                  <c:v>-43.582332999999998</c:v>
                </c:pt>
                <c:pt idx="95">
                  <c:v>-43.579224000000004</c:v>
                </c:pt>
                <c:pt idx="96">
                  <c:v>-43.566302999999998</c:v>
                </c:pt>
                <c:pt idx="97">
                  <c:v>-43.584643999999997</c:v>
                </c:pt>
                <c:pt idx="98">
                  <c:v>-43.607430000000001</c:v>
                </c:pt>
                <c:pt idx="99">
                  <c:v>-43.601104999999997</c:v>
                </c:pt>
                <c:pt idx="100">
                  <c:v>-43.605564000000001</c:v>
                </c:pt>
                <c:pt idx="101">
                  <c:v>-43.684021000000001</c:v>
                </c:pt>
                <c:pt idx="102">
                  <c:v>-43.735947000000003</c:v>
                </c:pt>
                <c:pt idx="103">
                  <c:v>-43.806519000000002</c:v>
                </c:pt>
                <c:pt idx="104">
                  <c:v>-43.908256999999999</c:v>
                </c:pt>
                <c:pt idx="105">
                  <c:v>-43.942036000000002</c:v>
                </c:pt>
                <c:pt idx="106">
                  <c:v>-44.063622000000002</c:v>
                </c:pt>
                <c:pt idx="107">
                  <c:v>-44.221825000000003</c:v>
                </c:pt>
                <c:pt idx="108">
                  <c:v>-44.357204000000003</c:v>
                </c:pt>
                <c:pt idx="109">
                  <c:v>-44.456097</c:v>
                </c:pt>
                <c:pt idx="110">
                  <c:v>-44.530548000000003</c:v>
                </c:pt>
                <c:pt idx="111">
                  <c:v>-44.413848999999999</c:v>
                </c:pt>
                <c:pt idx="112">
                  <c:v>-44.267238999999996</c:v>
                </c:pt>
                <c:pt idx="113">
                  <c:v>-44.200333000000001</c:v>
                </c:pt>
                <c:pt idx="114">
                  <c:v>-44.088818000000003</c:v>
                </c:pt>
                <c:pt idx="115">
                  <c:v>-43.964877999999999</c:v>
                </c:pt>
                <c:pt idx="116">
                  <c:v>-43.797522999999998</c:v>
                </c:pt>
                <c:pt idx="117">
                  <c:v>-43.478222000000002</c:v>
                </c:pt>
                <c:pt idx="118">
                  <c:v>-42.999637999999997</c:v>
                </c:pt>
                <c:pt idx="119">
                  <c:v>-42.489879999999999</c:v>
                </c:pt>
                <c:pt idx="120">
                  <c:v>-41.865687999999999</c:v>
                </c:pt>
                <c:pt idx="121">
                  <c:v>-41.252510000000001</c:v>
                </c:pt>
                <c:pt idx="122">
                  <c:v>-40.558464000000001</c:v>
                </c:pt>
                <c:pt idx="123">
                  <c:v>-39.812004000000002</c:v>
                </c:pt>
                <c:pt idx="124">
                  <c:v>-39.096564999999998</c:v>
                </c:pt>
                <c:pt idx="125">
                  <c:v>-38.387329000000001</c:v>
                </c:pt>
                <c:pt idx="126">
                  <c:v>-37.641810999999997</c:v>
                </c:pt>
                <c:pt idx="127">
                  <c:v>-36.962378999999999</c:v>
                </c:pt>
                <c:pt idx="128">
                  <c:v>-36.285229000000001</c:v>
                </c:pt>
                <c:pt idx="129">
                  <c:v>-35.525620000000004</c:v>
                </c:pt>
                <c:pt idx="130">
                  <c:v>-34.861224999999997</c:v>
                </c:pt>
                <c:pt idx="131">
                  <c:v>-34.226897999999998</c:v>
                </c:pt>
                <c:pt idx="132">
                  <c:v>-33.640510999999996</c:v>
                </c:pt>
                <c:pt idx="133">
                  <c:v>-33.103431999999998</c:v>
                </c:pt>
                <c:pt idx="134">
                  <c:v>-32.595554</c:v>
                </c:pt>
                <c:pt idx="135">
                  <c:v>-32.038482999999999</c:v>
                </c:pt>
                <c:pt idx="136">
                  <c:v>-31.558620000000001</c:v>
                </c:pt>
                <c:pt idx="137">
                  <c:v>-31.058686999999999</c:v>
                </c:pt>
                <c:pt idx="138">
                  <c:v>-30.581911000000002</c:v>
                </c:pt>
                <c:pt idx="139">
                  <c:v>-30.141314999999999</c:v>
                </c:pt>
                <c:pt idx="140">
                  <c:v>-29.722125999999999</c:v>
                </c:pt>
                <c:pt idx="141">
                  <c:v>-29.282097</c:v>
                </c:pt>
                <c:pt idx="142">
                  <c:v>-28.915333</c:v>
                </c:pt>
                <c:pt idx="143">
                  <c:v>-28.537974999999999</c:v>
                </c:pt>
                <c:pt idx="144">
                  <c:v>-28.188897999999998</c:v>
                </c:pt>
                <c:pt idx="145">
                  <c:v>-27.909486999999999</c:v>
                </c:pt>
                <c:pt idx="146">
                  <c:v>-27.663893000000002</c:v>
                </c:pt>
                <c:pt idx="147">
                  <c:v>-27.440491000000002</c:v>
                </c:pt>
                <c:pt idx="148">
                  <c:v>-27.283791000000001</c:v>
                </c:pt>
                <c:pt idx="149">
                  <c:v>-27.167829999999999</c:v>
                </c:pt>
                <c:pt idx="150">
                  <c:v>-27.113947</c:v>
                </c:pt>
                <c:pt idx="151">
                  <c:v>-27.120228000000001</c:v>
                </c:pt>
                <c:pt idx="152">
                  <c:v>-27.165184</c:v>
                </c:pt>
                <c:pt idx="153">
                  <c:v>-27.263994</c:v>
                </c:pt>
                <c:pt idx="154">
                  <c:v>-27.394853999999999</c:v>
                </c:pt>
                <c:pt idx="155">
                  <c:v>-27.527501999999998</c:v>
                </c:pt>
                <c:pt idx="156">
                  <c:v>-27.687252000000001</c:v>
                </c:pt>
                <c:pt idx="157">
                  <c:v>-27.855163999999998</c:v>
                </c:pt>
                <c:pt idx="158">
                  <c:v>-28.030512000000002</c:v>
                </c:pt>
                <c:pt idx="159">
                  <c:v>-28.208508999999999</c:v>
                </c:pt>
                <c:pt idx="160">
                  <c:v>-28.393201999999999</c:v>
                </c:pt>
                <c:pt idx="161">
                  <c:v>-28.579609000000001</c:v>
                </c:pt>
                <c:pt idx="162">
                  <c:v>-28.771280000000001</c:v>
                </c:pt>
                <c:pt idx="163">
                  <c:v>-28.961227000000001</c:v>
                </c:pt>
                <c:pt idx="164">
                  <c:v>-29.152822</c:v>
                </c:pt>
                <c:pt idx="165">
                  <c:v>-29.342327000000001</c:v>
                </c:pt>
                <c:pt idx="166">
                  <c:v>-29.536619000000002</c:v>
                </c:pt>
                <c:pt idx="167">
                  <c:v>-29.736017</c:v>
                </c:pt>
                <c:pt idx="168">
                  <c:v>-29.937131999999998</c:v>
                </c:pt>
                <c:pt idx="169">
                  <c:v>-30.152940999999998</c:v>
                </c:pt>
                <c:pt idx="170">
                  <c:v>-30.369389000000002</c:v>
                </c:pt>
                <c:pt idx="171">
                  <c:v>-30.595040999999998</c:v>
                </c:pt>
                <c:pt idx="172">
                  <c:v>-30.836939000000001</c:v>
                </c:pt>
                <c:pt idx="173">
                  <c:v>-31.099364999999999</c:v>
                </c:pt>
                <c:pt idx="174">
                  <c:v>-31.394987</c:v>
                </c:pt>
                <c:pt idx="175">
                  <c:v>-31.748697</c:v>
                </c:pt>
                <c:pt idx="176">
                  <c:v>-32.172626000000001</c:v>
                </c:pt>
                <c:pt idx="177">
                  <c:v>-32.684325999999999</c:v>
                </c:pt>
                <c:pt idx="178">
                  <c:v>-33.306179</c:v>
                </c:pt>
                <c:pt idx="179">
                  <c:v>-34.051394999999999</c:v>
                </c:pt>
                <c:pt idx="180">
                  <c:v>-34.926918000000001</c:v>
                </c:pt>
                <c:pt idx="181">
                  <c:v>-35.935130999999998</c:v>
                </c:pt>
                <c:pt idx="182">
                  <c:v>-37.088036000000002</c:v>
                </c:pt>
                <c:pt idx="183">
                  <c:v>-38.424328000000003</c:v>
                </c:pt>
                <c:pt idx="184">
                  <c:v>-40.007362000000001</c:v>
                </c:pt>
                <c:pt idx="185">
                  <c:v>-41.974612999999998</c:v>
                </c:pt>
                <c:pt idx="186">
                  <c:v>-44.362354000000003</c:v>
                </c:pt>
                <c:pt idx="187">
                  <c:v>-46.284709999999997</c:v>
                </c:pt>
                <c:pt idx="188">
                  <c:v>-46.978499999999997</c:v>
                </c:pt>
                <c:pt idx="189">
                  <c:v>-46.449244999999998</c:v>
                </c:pt>
                <c:pt idx="190">
                  <c:v>-44.695900000000002</c:v>
                </c:pt>
                <c:pt idx="191">
                  <c:v>-41.759010000000004</c:v>
                </c:pt>
                <c:pt idx="192">
                  <c:v>-38.563594999999999</c:v>
                </c:pt>
                <c:pt idx="193">
                  <c:v>-35.856236000000003</c:v>
                </c:pt>
                <c:pt idx="194">
                  <c:v>-33.591403999999997</c:v>
                </c:pt>
                <c:pt idx="195">
                  <c:v>-31.648402999999998</c:v>
                </c:pt>
                <c:pt idx="196">
                  <c:v>-29.978024999999999</c:v>
                </c:pt>
                <c:pt idx="197">
                  <c:v>-28.528482</c:v>
                </c:pt>
                <c:pt idx="198">
                  <c:v>-27.274564999999999</c:v>
                </c:pt>
                <c:pt idx="199">
                  <c:v>-26.345068000000001</c:v>
                </c:pt>
                <c:pt idx="200">
                  <c:v>-25.701543999999998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26-407A-A578-F0807B1A2F67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prstClr val="black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0.01</c:v>
                </c:pt>
                <c:pt idx="1">
                  <c:v>8.9950000000000002E-2</c:v>
                </c:pt>
                <c:pt idx="2">
                  <c:v>0.1699</c:v>
                </c:pt>
                <c:pt idx="3">
                  <c:v>0.24984999999999999</c:v>
                </c:pt>
                <c:pt idx="4">
                  <c:v>0.32979999999999998</c:v>
                </c:pt>
                <c:pt idx="5">
                  <c:v>0.40975</c:v>
                </c:pt>
                <c:pt idx="6">
                  <c:v>0.48970000000000002</c:v>
                </c:pt>
                <c:pt idx="7">
                  <c:v>0.56964999999999999</c:v>
                </c:pt>
                <c:pt idx="8">
                  <c:v>0.64959999999999996</c:v>
                </c:pt>
                <c:pt idx="9">
                  <c:v>0.72955000000000003</c:v>
                </c:pt>
                <c:pt idx="10">
                  <c:v>0.8095</c:v>
                </c:pt>
                <c:pt idx="11">
                  <c:v>0.88944999999999996</c:v>
                </c:pt>
                <c:pt idx="12">
                  <c:v>0.96940000000000004</c:v>
                </c:pt>
                <c:pt idx="13">
                  <c:v>1.04935</c:v>
                </c:pt>
                <c:pt idx="14">
                  <c:v>1.1293</c:v>
                </c:pt>
                <c:pt idx="15">
                  <c:v>1.2092499999999999</c:v>
                </c:pt>
                <c:pt idx="16">
                  <c:v>1.2891999999999999</c:v>
                </c:pt>
                <c:pt idx="17">
                  <c:v>1.3691500000000001</c:v>
                </c:pt>
                <c:pt idx="18">
                  <c:v>1.4491000000000001</c:v>
                </c:pt>
                <c:pt idx="19">
                  <c:v>1.52905</c:v>
                </c:pt>
                <c:pt idx="20">
                  <c:v>1.609</c:v>
                </c:pt>
                <c:pt idx="21">
                  <c:v>1.68895</c:v>
                </c:pt>
                <c:pt idx="22">
                  <c:v>1.7688999999999999</c:v>
                </c:pt>
                <c:pt idx="23">
                  <c:v>1.8488500000000001</c:v>
                </c:pt>
                <c:pt idx="24">
                  <c:v>1.9288000000000001</c:v>
                </c:pt>
                <c:pt idx="25">
                  <c:v>2.00875</c:v>
                </c:pt>
                <c:pt idx="26">
                  <c:v>2.0886999999999998</c:v>
                </c:pt>
                <c:pt idx="27">
                  <c:v>2.16865</c:v>
                </c:pt>
                <c:pt idx="28">
                  <c:v>2.2486000000000002</c:v>
                </c:pt>
                <c:pt idx="29">
                  <c:v>2.3285499999999999</c:v>
                </c:pt>
                <c:pt idx="30">
                  <c:v>2.4085000000000001</c:v>
                </c:pt>
                <c:pt idx="31">
                  <c:v>2.4884499999999998</c:v>
                </c:pt>
                <c:pt idx="32">
                  <c:v>2.5684</c:v>
                </c:pt>
                <c:pt idx="33">
                  <c:v>2.6483500000000002</c:v>
                </c:pt>
                <c:pt idx="34">
                  <c:v>2.7282999999999999</c:v>
                </c:pt>
                <c:pt idx="35">
                  <c:v>2.8082500000000001</c:v>
                </c:pt>
                <c:pt idx="36">
                  <c:v>2.8881999999999999</c:v>
                </c:pt>
                <c:pt idx="37">
                  <c:v>2.9681500000000001</c:v>
                </c:pt>
                <c:pt idx="38">
                  <c:v>3.0480999999999998</c:v>
                </c:pt>
                <c:pt idx="39">
                  <c:v>3.12805</c:v>
                </c:pt>
                <c:pt idx="40">
                  <c:v>3.2080000000000002</c:v>
                </c:pt>
                <c:pt idx="41">
                  <c:v>3.2879499999999999</c:v>
                </c:pt>
                <c:pt idx="42">
                  <c:v>3.3679000000000001</c:v>
                </c:pt>
                <c:pt idx="43">
                  <c:v>3.4478499999999999</c:v>
                </c:pt>
                <c:pt idx="44">
                  <c:v>3.5278</c:v>
                </c:pt>
                <c:pt idx="45">
                  <c:v>3.6077499999999998</c:v>
                </c:pt>
                <c:pt idx="46">
                  <c:v>3.6877</c:v>
                </c:pt>
                <c:pt idx="47">
                  <c:v>3.7676500000000002</c:v>
                </c:pt>
                <c:pt idx="48">
                  <c:v>3.8475999999999999</c:v>
                </c:pt>
                <c:pt idx="49">
                  <c:v>3.9275500000000001</c:v>
                </c:pt>
                <c:pt idx="50">
                  <c:v>4.0075000000000003</c:v>
                </c:pt>
                <c:pt idx="51">
                  <c:v>4.0874499999999996</c:v>
                </c:pt>
                <c:pt idx="52">
                  <c:v>4.1673999999999998</c:v>
                </c:pt>
                <c:pt idx="53">
                  <c:v>4.24735</c:v>
                </c:pt>
                <c:pt idx="54">
                  <c:v>4.3273000000000001</c:v>
                </c:pt>
                <c:pt idx="55">
                  <c:v>4.4072500000000003</c:v>
                </c:pt>
                <c:pt idx="56">
                  <c:v>4.4871999999999996</c:v>
                </c:pt>
                <c:pt idx="57">
                  <c:v>4.5671499999999998</c:v>
                </c:pt>
                <c:pt idx="58">
                  <c:v>4.6471</c:v>
                </c:pt>
                <c:pt idx="59">
                  <c:v>4.7270500000000002</c:v>
                </c:pt>
                <c:pt idx="60">
                  <c:v>4.8070000000000004</c:v>
                </c:pt>
                <c:pt idx="61">
                  <c:v>4.8869499999999997</c:v>
                </c:pt>
                <c:pt idx="62">
                  <c:v>4.9668999999999999</c:v>
                </c:pt>
                <c:pt idx="63">
                  <c:v>5.0468500000000001</c:v>
                </c:pt>
                <c:pt idx="64">
                  <c:v>5.1268000000000002</c:v>
                </c:pt>
                <c:pt idx="65">
                  <c:v>5.2067500000000004</c:v>
                </c:pt>
                <c:pt idx="66">
                  <c:v>5.2866999999999997</c:v>
                </c:pt>
                <c:pt idx="67">
                  <c:v>5.3666499999999999</c:v>
                </c:pt>
                <c:pt idx="68">
                  <c:v>5.4466000000000001</c:v>
                </c:pt>
                <c:pt idx="69">
                  <c:v>5.5265500000000003</c:v>
                </c:pt>
                <c:pt idx="70">
                  <c:v>5.6064999999999996</c:v>
                </c:pt>
                <c:pt idx="71">
                  <c:v>5.6864499999999998</c:v>
                </c:pt>
                <c:pt idx="72">
                  <c:v>5.7664</c:v>
                </c:pt>
                <c:pt idx="73">
                  <c:v>5.8463500000000002</c:v>
                </c:pt>
                <c:pt idx="74">
                  <c:v>5.9263000000000003</c:v>
                </c:pt>
                <c:pt idx="75">
                  <c:v>6.0062499999999996</c:v>
                </c:pt>
                <c:pt idx="76">
                  <c:v>6.0861999999999998</c:v>
                </c:pt>
                <c:pt idx="77">
                  <c:v>6.16615</c:v>
                </c:pt>
                <c:pt idx="78">
                  <c:v>6.2461000000000002</c:v>
                </c:pt>
                <c:pt idx="79">
                  <c:v>6.3260500000000004</c:v>
                </c:pt>
                <c:pt idx="80">
                  <c:v>6.4059999999999997</c:v>
                </c:pt>
                <c:pt idx="81">
                  <c:v>6.4859499999999999</c:v>
                </c:pt>
                <c:pt idx="82">
                  <c:v>6.5659000000000001</c:v>
                </c:pt>
                <c:pt idx="83">
                  <c:v>6.6458500000000003</c:v>
                </c:pt>
                <c:pt idx="84">
                  <c:v>6.7257999999999996</c:v>
                </c:pt>
                <c:pt idx="85">
                  <c:v>6.8057499999999997</c:v>
                </c:pt>
                <c:pt idx="86">
                  <c:v>6.8856999999999999</c:v>
                </c:pt>
                <c:pt idx="87">
                  <c:v>6.9656500000000001</c:v>
                </c:pt>
                <c:pt idx="88">
                  <c:v>7.0456000000000003</c:v>
                </c:pt>
                <c:pt idx="89">
                  <c:v>7.1255499999999996</c:v>
                </c:pt>
                <c:pt idx="90">
                  <c:v>7.2054999999999998</c:v>
                </c:pt>
                <c:pt idx="91">
                  <c:v>7.28545</c:v>
                </c:pt>
                <c:pt idx="92">
                  <c:v>7.3654000000000002</c:v>
                </c:pt>
                <c:pt idx="93">
                  <c:v>7.4453500000000004</c:v>
                </c:pt>
                <c:pt idx="94">
                  <c:v>7.5252999999999997</c:v>
                </c:pt>
                <c:pt idx="95">
                  <c:v>7.6052499999999998</c:v>
                </c:pt>
                <c:pt idx="96">
                  <c:v>7.6852</c:v>
                </c:pt>
                <c:pt idx="97">
                  <c:v>7.7651500000000002</c:v>
                </c:pt>
                <c:pt idx="98">
                  <c:v>7.8451000000000004</c:v>
                </c:pt>
                <c:pt idx="99">
                  <c:v>7.9250499999999997</c:v>
                </c:pt>
                <c:pt idx="100">
                  <c:v>8.0050000000000008</c:v>
                </c:pt>
                <c:pt idx="101">
                  <c:v>8.0849499999999992</c:v>
                </c:pt>
                <c:pt idx="102">
                  <c:v>8.1648999999999994</c:v>
                </c:pt>
                <c:pt idx="103">
                  <c:v>8.2448499999999996</c:v>
                </c:pt>
                <c:pt idx="104">
                  <c:v>8.3247999999999998</c:v>
                </c:pt>
                <c:pt idx="105">
                  <c:v>8.4047499999999999</c:v>
                </c:pt>
                <c:pt idx="106">
                  <c:v>8.4847000000000001</c:v>
                </c:pt>
                <c:pt idx="107">
                  <c:v>8.5646500000000003</c:v>
                </c:pt>
                <c:pt idx="108">
                  <c:v>8.6446000000000005</c:v>
                </c:pt>
                <c:pt idx="109">
                  <c:v>8.7245500000000007</c:v>
                </c:pt>
                <c:pt idx="110">
                  <c:v>8.8045000000000009</c:v>
                </c:pt>
                <c:pt idx="111">
                  <c:v>8.8844499999999993</c:v>
                </c:pt>
                <c:pt idx="112">
                  <c:v>8.9643999999999995</c:v>
                </c:pt>
                <c:pt idx="113">
                  <c:v>9.0443499999999997</c:v>
                </c:pt>
                <c:pt idx="114">
                  <c:v>9.1242999999999999</c:v>
                </c:pt>
                <c:pt idx="115">
                  <c:v>9.20425</c:v>
                </c:pt>
                <c:pt idx="116">
                  <c:v>9.2842000000000002</c:v>
                </c:pt>
                <c:pt idx="117">
                  <c:v>9.3641500000000004</c:v>
                </c:pt>
                <c:pt idx="118">
                  <c:v>9.4441000000000006</c:v>
                </c:pt>
                <c:pt idx="119">
                  <c:v>9.5240500000000008</c:v>
                </c:pt>
                <c:pt idx="120">
                  <c:v>9.6039999999999992</c:v>
                </c:pt>
                <c:pt idx="121">
                  <c:v>9.6839499999999994</c:v>
                </c:pt>
                <c:pt idx="122">
                  <c:v>9.7638999999999996</c:v>
                </c:pt>
                <c:pt idx="123">
                  <c:v>9.8438499999999998</c:v>
                </c:pt>
                <c:pt idx="124">
                  <c:v>9.9238</c:v>
                </c:pt>
                <c:pt idx="125">
                  <c:v>10.00375</c:v>
                </c:pt>
                <c:pt idx="126">
                  <c:v>10.0837</c:v>
                </c:pt>
                <c:pt idx="127">
                  <c:v>10.163650000000001</c:v>
                </c:pt>
                <c:pt idx="128">
                  <c:v>10.243600000000001</c:v>
                </c:pt>
                <c:pt idx="129">
                  <c:v>10.323549999999999</c:v>
                </c:pt>
                <c:pt idx="130">
                  <c:v>10.403499999999999</c:v>
                </c:pt>
                <c:pt idx="131">
                  <c:v>10.483449999999999</c:v>
                </c:pt>
                <c:pt idx="132">
                  <c:v>10.5634</c:v>
                </c:pt>
                <c:pt idx="133">
                  <c:v>10.64335</c:v>
                </c:pt>
                <c:pt idx="134">
                  <c:v>10.7233</c:v>
                </c:pt>
                <c:pt idx="135">
                  <c:v>10.80325</c:v>
                </c:pt>
                <c:pt idx="136">
                  <c:v>10.8832</c:v>
                </c:pt>
                <c:pt idx="137">
                  <c:v>10.963150000000001</c:v>
                </c:pt>
                <c:pt idx="138">
                  <c:v>11.043100000000001</c:v>
                </c:pt>
                <c:pt idx="139">
                  <c:v>11.123049999999999</c:v>
                </c:pt>
                <c:pt idx="140">
                  <c:v>11.202999999999999</c:v>
                </c:pt>
                <c:pt idx="141">
                  <c:v>11.28295</c:v>
                </c:pt>
                <c:pt idx="142">
                  <c:v>11.3629</c:v>
                </c:pt>
                <c:pt idx="143">
                  <c:v>11.44285</c:v>
                </c:pt>
                <c:pt idx="144">
                  <c:v>11.5228</c:v>
                </c:pt>
                <c:pt idx="145">
                  <c:v>11.60275</c:v>
                </c:pt>
                <c:pt idx="146">
                  <c:v>11.682700000000001</c:v>
                </c:pt>
                <c:pt idx="147">
                  <c:v>11.762650000000001</c:v>
                </c:pt>
                <c:pt idx="148">
                  <c:v>11.842599999999999</c:v>
                </c:pt>
                <c:pt idx="149">
                  <c:v>11.922549999999999</c:v>
                </c:pt>
                <c:pt idx="150">
                  <c:v>12.0025</c:v>
                </c:pt>
                <c:pt idx="151">
                  <c:v>12.08245</c:v>
                </c:pt>
                <c:pt idx="152">
                  <c:v>12.1624</c:v>
                </c:pt>
                <c:pt idx="153">
                  <c:v>12.24235</c:v>
                </c:pt>
                <c:pt idx="154">
                  <c:v>12.3223</c:v>
                </c:pt>
                <c:pt idx="155">
                  <c:v>12.40225</c:v>
                </c:pt>
                <c:pt idx="156">
                  <c:v>12.482200000000001</c:v>
                </c:pt>
                <c:pt idx="157">
                  <c:v>12.562150000000001</c:v>
                </c:pt>
                <c:pt idx="158">
                  <c:v>12.642099999999999</c:v>
                </c:pt>
                <c:pt idx="159">
                  <c:v>12.722049999999999</c:v>
                </c:pt>
                <c:pt idx="160">
                  <c:v>12.802</c:v>
                </c:pt>
                <c:pt idx="161">
                  <c:v>12.88195</c:v>
                </c:pt>
                <c:pt idx="162">
                  <c:v>12.9619</c:v>
                </c:pt>
                <c:pt idx="163">
                  <c:v>13.04185</c:v>
                </c:pt>
                <c:pt idx="164">
                  <c:v>13.1218</c:v>
                </c:pt>
                <c:pt idx="165">
                  <c:v>13.201750000000001</c:v>
                </c:pt>
                <c:pt idx="166">
                  <c:v>13.281700000000001</c:v>
                </c:pt>
                <c:pt idx="167">
                  <c:v>13.361649999999999</c:v>
                </c:pt>
                <c:pt idx="168">
                  <c:v>13.441599999999999</c:v>
                </c:pt>
                <c:pt idx="169">
                  <c:v>13.52155</c:v>
                </c:pt>
                <c:pt idx="170">
                  <c:v>13.6015</c:v>
                </c:pt>
                <c:pt idx="171">
                  <c:v>13.68145</c:v>
                </c:pt>
                <c:pt idx="172">
                  <c:v>13.7614</c:v>
                </c:pt>
                <c:pt idx="173">
                  <c:v>13.84135</c:v>
                </c:pt>
                <c:pt idx="174">
                  <c:v>13.9213</c:v>
                </c:pt>
                <c:pt idx="175">
                  <c:v>14.001250000000001</c:v>
                </c:pt>
                <c:pt idx="176">
                  <c:v>14.081200000000001</c:v>
                </c:pt>
                <c:pt idx="177">
                  <c:v>14.161149999999999</c:v>
                </c:pt>
                <c:pt idx="178">
                  <c:v>14.241099999999999</c:v>
                </c:pt>
                <c:pt idx="179">
                  <c:v>14.32105</c:v>
                </c:pt>
                <c:pt idx="180">
                  <c:v>14.401</c:v>
                </c:pt>
                <c:pt idx="181">
                  <c:v>14.48095</c:v>
                </c:pt>
                <c:pt idx="182">
                  <c:v>14.5609</c:v>
                </c:pt>
                <c:pt idx="183">
                  <c:v>14.64085</c:v>
                </c:pt>
                <c:pt idx="184">
                  <c:v>14.720800000000001</c:v>
                </c:pt>
                <c:pt idx="185">
                  <c:v>14.800750000000001</c:v>
                </c:pt>
                <c:pt idx="186">
                  <c:v>14.880699999999999</c:v>
                </c:pt>
                <c:pt idx="187">
                  <c:v>14.960649999999999</c:v>
                </c:pt>
                <c:pt idx="188">
                  <c:v>15.0406</c:v>
                </c:pt>
                <c:pt idx="189">
                  <c:v>15.12055</c:v>
                </c:pt>
                <c:pt idx="190">
                  <c:v>15.2005</c:v>
                </c:pt>
                <c:pt idx="191">
                  <c:v>15.28045</c:v>
                </c:pt>
                <c:pt idx="192">
                  <c:v>15.3604</c:v>
                </c:pt>
                <c:pt idx="193">
                  <c:v>15.44035</c:v>
                </c:pt>
                <c:pt idx="194">
                  <c:v>15.520300000000001</c:v>
                </c:pt>
                <c:pt idx="195">
                  <c:v>15.600250000000001</c:v>
                </c:pt>
                <c:pt idx="196">
                  <c:v>15.680199999999999</c:v>
                </c:pt>
                <c:pt idx="197">
                  <c:v>15.760149999999999</c:v>
                </c:pt>
                <c:pt idx="198">
                  <c:v>15.8401</c:v>
                </c:pt>
                <c:pt idx="199">
                  <c:v>15.92005</c:v>
                </c:pt>
                <c:pt idx="200">
                  <c:v>16</c:v>
                </c:pt>
              </c:numCache>
            </c:numRef>
          </c:xVal>
          <c:yVal>
            <c:numRef>
              <c:f>Isolations!$H$5:$H$205</c:f>
              <c:numCache>
                <c:formatCode>General</c:formatCode>
                <c:ptCount val="201"/>
                <c:pt idx="0">
                  <c:v>-68.348686000000001</c:v>
                </c:pt>
                <c:pt idx="1">
                  <c:v>-61.205967000000001</c:v>
                </c:pt>
                <c:pt idx="2">
                  <c:v>-53.045814999999997</c:v>
                </c:pt>
                <c:pt idx="3">
                  <c:v>-43.652576000000003</c:v>
                </c:pt>
                <c:pt idx="4">
                  <c:v>-40.242598999999998</c:v>
                </c:pt>
                <c:pt idx="5">
                  <c:v>-38.353282999999998</c:v>
                </c:pt>
                <c:pt idx="6">
                  <c:v>-35.365882999999997</c:v>
                </c:pt>
                <c:pt idx="7">
                  <c:v>-34.048904</c:v>
                </c:pt>
                <c:pt idx="8">
                  <c:v>-33.737679</c:v>
                </c:pt>
                <c:pt idx="9">
                  <c:v>-32.334023000000002</c:v>
                </c:pt>
                <c:pt idx="10">
                  <c:v>-31.784628000000001</c:v>
                </c:pt>
                <c:pt idx="11">
                  <c:v>-32.226424999999999</c:v>
                </c:pt>
                <c:pt idx="12">
                  <c:v>-31.600821</c:v>
                </c:pt>
                <c:pt idx="13">
                  <c:v>-31.439357999999999</c:v>
                </c:pt>
                <c:pt idx="14">
                  <c:v>-31.528241999999999</c:v>
                </c:pt>
                <c:pt idx="15">
                  <c:v>-31.635504000000001</c:v>
                </c:pt>
                <c:pt idx="16">
                  <c:v>-32.678925</c:v>
                </c:pt>
                <c:pt idx="17">
                  <c:v>-34.314484</c:v>
                </c:pt>
                <c:pt idx="18">
                  <c:v>-35.965065000000003</c:v>
                </c:pt>
                <c:pt idx="19">
                  <c:v>-37.547981</c:v>
                </c:pt>
                <c:pt idx="20">
                  <c:v>-38.437140999999997</c:v>
                </c:pt>
                <c:pt idx="21">
                  <c:v>-39.201526999999999</c:v>
                </c:pt>
                <c:pt idx="22">
                  <c:v>-39.962874999999997</c:v>
                </c:pt>
                <c:pt idx="23">
                  <c:v>-40.155613000000002</c:v>
                </c:pt>
                <c:pt idx="24">
                  <c:v>-40.039116</c:v>
                </c:pt>
                <c:pt idx="25">
                  <c:v>-40.202506999999997</c:v>
                </c:pt>
                <c:pt idx="26">
                  <c:v>-39.524310999999997</c:v>
                </c:pt>
                <c:pt idx="27">
                  <c:v>-38.712524000000002</c:v>
                </c:pt>
                <c:pt idx="28">
                  <c:v>-38.045924999999997</c:v>
                </c:pt>
                <c:pt idx="29">
                  <c:v>-37.661212999999996</c:v>
                </c:pt>
                <c:pt idx="30">
                  <c:v>-36.950412999999998</c:v>
                </c:pt>
                <c:pt idx="31">
                  <c:v>-36.035015000000001</c:v>
                </c:pt>
                <c:pt idx="32">
                  <c:v>-35.058585999999998</c:v>
                </c:pt>
                <c:pt idx="33">
                  <c:v>-34.153632999999999</c:v>
                </c:pt>
                <c:pt idx="34">
                  <c:v>-33.141747000000002</c:v>
                </c:pt>
                <c:pt idx="35">
                  <c:v>-32.408149999999999</c:v>
                </c:pt>
                <c:pt idx="36">
                  <c:v>-31.682789</c:v>
                </c:pt>
                <c:pt idx="37">
                  <c:v>-30.689688</c:v>
                </c:pt>
                <c:pt idx="38">
                  <c:v>-29.802128</c:v>
                </c:pt>
                <c:pt idx="39">
                  <c:v>-29.150030000000001</c:v>
                </c:pt>
                <c:pt idx="40">
                  <c:v>-28.311717999999999</c:v>
                </c:pt>
                <c:pt idx="41">
                  <c:v>-27.693317</c:v>
                </c:pt>
                <c:pt idx="42">
                  <c:v>-27.216196</c:v>
                </c:pt>
                <c:pt idx="43">
                  <c:v>-26.692333000000001</c:v>
                </c:pt>
                <c:pt idx="44">
                  <c:v>-26.196950999999999</c:v>
                </c:pt>
                <c:pt idx="45">
                  <c:v>-25.877662999999998</c:v>
                </c:pt>
                <c:pt idx="46">
                  <c:v>-25.516521000000001</c:v>
                </c:pt>
                <c:pt idx="47">
                  <c:v>-25.27807</c:v>
                </c:pt>
                <c:pt idx="48">
                  <c:v>-25.047750000000001</c:v>
                </c:pt>
                <c:pt idx="49">
                  <c:v>-24.931259000000001</c:v>
                </c:pt>
                <c:pt idx="50">
                  <c:v>-24.833335999999999</c:v>
                </c:pt>
                <c:pt idx="51">
                  <c:v>-24.748139999999999</c:v>
                </c:pt>
                <c:pt idx="52">
                  <c:v>-24.684256000000001</c:v>
                </c:pt>
                <c:pt idx="53">
                  <c:v>-24.649906000000001</c:v>
                </c:pt>
                <c:pt idx="54">
                  <c:v>-24.540098</c:v>
                </c:pt>
                <c:pt idx="55">
                  <c:v>-24.468078999999999</c:v>
                </c:pt>
                <c:pt idx="56">
                  <c:v>-24.443370999999999</c:v>
                </c:pt>
                <c:pt idx="57">
                  <c:v>-24.388836000000001</c:v>
                </c:pt>
                <c:pt idx="58">
                  <c:v>-24.356677999999999</c:v>
                </c:pt>
                <c:pt idx="59">
                  <c:v>-24.386505</c:v>
                </c:pt>
                <c:pt idx="60">
                  <c:v>-24.411261</c:v>
                </c:pt>
                <c:pt idx="61">
                  <c:v>-24.508638000000001</c:v>
                </c:pt>
                <c:pt idx="62">
                  <c:v>-24.609916999999999</c:v>
                </c:pt>
                <c:pt idx="63">
                  <c:v>-24.661204999999999</c:v>
                </c:pt>
                <c:pt idx="64">
                  <c:v>-24.670480999999999</c:v>
                </c:pt>
                <c:pt idx="65">
                  <c:v>-24.709198000000001</c:v>
                </c:pt>
                <c:pt idx="66">
                  <c:v>-24.542950000000001</c:v>
                </c:pt>
                <c:pt idx="67">
                  <c:v>-24.31127</c:v>
                </c:pt>
                <c:pt idx="68">
                  <c:v>-24.247919</c:v>
                </c:pt>
                <c:pt idx="69">
                  <c:v>-24.069583999999999</c:v>
                </c:pt>
                <c:pt idx="70">
                  <c:v>-23.867246999999999</c:v>
                </c:pt>
                <c:pt idx="71">
                  <c:v>-23.765255</c:v>
                </c:pt>
                <c:pt idx="72">
                  <c:v>-23.667349000000002</c:v>
                </c:pt>
                <c:pt idx="73">
                  <c:v>-23.468672000000002</c:v>
                </c:pt>
                <c:pt idx="74">
                  <c:v>-23.355346999999998</c:v>
                </c:pt>
                <c:pt idx="75">
                  <c:v>-23.252327000000001</c:v>
                </c:pt>
                <c:pt idx="76">
                  <c:v>-23.126657000000002</c:v>
                </c:pt>
                <c:pt idx="77">
                  <c:v>-23.064496999999999</c:v>
                </c:pt>
                <c:pt idx="78">
                  <c:v>-23.002348000000001</c:v>
                </c:pt>
                <c:pt idx="79">
                  <c:v>-22.952017000000001</c:v>
                </c:pt>
                <c:pt idx="80">
                  <c:v>-22.887906999999998</c:v>
                </c:pt>
                <c:pt idx="81">
                  <c:v>-22.935707000000001</c:v>
                </c:pt>
                <c:pt idx="82">
                  <c:v>-22.926974999999999</c:v>
                </c:pt>
                <c:pt idx="83">
                  <c:v>-22.854185000000001</c:v>
                </c:pt>
                <c:pt idx="84">
                  <c:v>-22.849900999999999</c:v>
                </c:pt>
                <c:pt idx="85">
                  <c:v>-22.861644999999999</c:v>
                </c:pt>
                <c:pt idx="86">
                  <c:v>-22.770686999999999</c:v>
                </c:pt>
                <c:pt idx="87">
                  <c:v>-22.788729</c:v>
                </c:pt>
                <c:pt idx="88">
                  <c:v>-22.832455</c:v>
                </c:pt>
                <c:pt idx="89">
                  <c:v>-22.819635000000002</c:v>
                </c:pt>
                <c:pt idx="90">
                  <c:v>-22.819365000000001</c:v>
                </c:pt>
                <c:pt idx="91">
                  <c:v>-22.874949999999998</c:v>
                </c:pt>
                <c:pt idx="92">
                  <c:v>-22.909839999999999</c:v>
                </c:pt>
                <c:pt idx="93">
                  <c:v>-22.986156000000001</c:v>
                </c:pt>
                <c:pt idx="94">
                  <c:v>-23.088191999999999</c:v>
                </c:pt>
                <c:pt idx="95">
                  <c:v>-23.214462000000001</c:v>
                </c:pt>
                <c:pt idx="96">
                  <c:v>-23.360638000000002</c:v>
                </c:pt>
                <c:pt idx="97">
                  <c:v>-23.529181999999999</c:v>
                </c:pt>
                <c:pt idx="98">
                  <c:v>-23.701419999999999</c:v>
                </c:pt>
                <c:pt idx="99">
                  <c:v>-23.901938999999999</c:v>
                </c:pt>
                <c:pt idx="100">
                  <c:v>-24.105433999999999</c:v>
                </c:pt>
                <c:pt idx="101">
                  <c:v>-24.282398000000001</c:v>
                </c:pt>
                <c:pt idx="102">
                  <c:v>-24.462918999999999</c:v>
                </c:pt>
                <c:pt idx="103">
                  <c:v>-24.627082999999999</c:v>
                </c:pt>
                <c:pt idx="104">
                  <c:v>-24.787405</c:v>
                </c:pt>
                <c:pt idx="105">
                  <c:v>-24.939530999999999</c:v>
                </c:pt>
                <c:pt idx="106">
                  <c:v>-25.087204</c:v>
                </c:pt>
                <c:pt idx="107">
                  <c:v>-25.208743999999999</c:v>
                </c:pt>
                <c:pt idx="108">
                  <c:v>-25.315092</c:v>
                </c:pt>
                <c:pt idx="109">
                  <c:v>-25.403704000000001</c:v>
                </c:pt>
                <c:pt idx="110">
                  <c:v>-25.485431999999999</c:v>
                </c:pt>
                <c:pt idx="111">
                  <c:v>-25.560091</c:v>
                </c:pt>
                <c:pt idx="112">
                  <c:v>-25.619011</c:v>
                </c:pt>
                <c:pt idx="113">
                  <c:v>-25.627728999999999</c:v>
                </c:pt>
                <c:pt idx="114">
                  <c:v>-25.610461999999998</c:v>
                </c:pt>
                <c:pt idx="115">
                  <c:v>-25.573408000000001</c:v>
                </c:pt>
                <c:pt idx="116">
                  <c:v>-25.525738</c:v>
                </c:pt>
                <c:pt idx="117">
                  <c:v>-25.467155000000002</c:v>
                </c:pt>
                <c:pt idx="118">
                  <c:v>-25.447051999999999</c:v>
                </c:pt>
                <c:pt idx="119">
                  <c:v>-25.423238999999999</c:v>
                </c:pt>
                <c:pt idx="120">
                  <c:v>-25.415997000000001</c:v>
                </c:pt>
                <c:pt idx="121">
                  <c:v>-25.434311000000001</c:v>
                </c:pt>
                <c:pt idx="122">
                  <c:v>-25.569084</c:v>
                </c:pt>
                <c:pt idx="123">
                  <c:v>-25.720662999999998</c:v>
                </c:pt>
                <c:pt idx="124">
                  <c:v>-25.841524</c:v>
                </c:pt>
                <c:pt idx="125">
                  <c:v>-25.987289000000001</c:v>
                </c:pt>
                <c:pt idx="126">
                  <c:v>-26.153372000000001</c:v>
                </c:pt>
                <c:pt idx="127">
                  <c:v>-26.339020000000001</c:v>
                </c:pt>
                <c:pt idx="128">
                  <c:v>-26.607645000000002</c:v>
                </c:pt>
                <c:pt idx="129">
                  <c:v>-26.931725</c:v>
                </c:pt>
                <c:pt idx="130">
                  <c:v>-27.305658000000001</c:v>
                </c:pt>
                <c:pt idx="131">
                  <c:v>-27.692419000000001</c:v>
                </c:pt>
                <c:pt idx="132">
                  <c:v>-28.044844000000001</c:v>
                </c:pt>
                <c:pt idx="133">
                  <c:v>-28.334790999999999</c:v>
                </c:pt>
                <c:pt idx="134">
                  <c:v>-28.685036</c:v>
                </c:pt>
                <c:pt idx="135">
                  <c:v>-28.973547</c:v>
                </c:pt>
                <c:pt idx="136">
                  <c:v>-29.229744</c:v>
                </c:pt>
                <c:pt idx="137">
                  <c:v>-29.395344000000001</c:v>
                </c:pt>
                <c:pt idx="138">
                  <c:v>-29.531293999999999</c:v>
                </c:pt>
                <c:pt idx="139">
                  <c:v>-29.612584999999999</c:v>
                </c:pt>
                <c:pt idx="140">
                  <c:v>-29.624027000000002</c:v>
                </c:pt>
                <c:pt idx="141">
                  <c:v>-29.555399000000001</c:v>
                </c:pt>
                <c:pt idx="142">
                  <c:v>-29.480243999999999</c:v>
                </c:pt>
                <c:pt idx="143">
                  <c:v>-29.341318000000001</c:v>
                </c:pt>
                <c:pt idx="144">
                  <c:v>-29.168028</c:v>
                </c:pt>
                <c:pt idx="145">
                  <c:v>-29.00177</c:v>
                </c:pt>
                <c:pt idx="146">
                  <c:v>-28.816016999999999</c:v>
                </c:pt>
                <c:pt idx="147">
                  <c:v>-28.613119000000001</c:v>
                </c:pt>
                <c:pt idx="148">
                  <c:v>-28.420442999999999</c:v>
                </c:pt>
                <c:pt idx="149">
                  <c:v>-28.228891000000001</c:v>
                </c:pt>
                <c:pt idx="150">
                  <c:v>-28.058805</c:v>
                </c:pt>
                <c:pt idx="151">
                  <c:v>-27.927944</c:v>
                </c:pt>
                <c:pt idx="152">
                  <c:v>-27.824551</c:v>
                </c:pt>
                <c:pt idx="153">
                  <c:v>-27.758993</c:v>
                </c:pt>
                <c:pt idx="154">
                  <c:v>-27.713581000000001</c:v>
                </c:pt>
                <c:pt idx="155">
                  <c:v>-27.680897000000002</c:v>
                </c:pt>
                <c:pt idx="156">
                  <c:v>-27.635286000000001</c:v>
                </c:pt>
                <c:pt idx="157">
                  <c:v>-27.596516000000001</c:v>
                </c:pt>
                <c:pt idx="158">
                  <c:v>-27.585177999999999</c:v>
                </c:pt>
                <c:pt idx="159">
                  <c:v>-27.550042999999999</c:v>
                </c:pt>
                <c:pt idx="160">
                  <c:v>-27.49165</c:v>
                </c:pt>
                <c:pt idx="161">
                  <c:v>-27.420805000000001</c:v>
                </c:pt>
                <c:pt idx="162">
                  <c:v>-27.257539999999999</c:v>
                </c:pt>
                <c:pt idx="163">
                  <c:v>-26.972442999999998</c:v>
                </c:pt>
                <c:pt idx="164">
                  <c:v>-26.596824999999999</c:v>
                </c:pt>
                <c:pt idx="165">
                  <c:v>-26.150669000000001</c:v>
                </c:pt>
                <c:pt idx="166">
                  <c:v>-25.642320999999999</c:v>
                </c:pt>
                <c:pt idx="167">
                  <c:v>-25.085046999999999</c:v>
                </c:pt>
                <c:pt idx="168">
                  <c:v>-24.464922000000001</c:v>
                </c:pt>
                <c:pt idx="169">
                  <c:v>-23.817527999999999</c:v>
                </c:pt>
                <c:pt idx="170">
                  <c:v>-23.019022</c:v>
                </c:pt>
                <c:pt idx="171">
                  <c:v>-22.128896999999998</c:v>
                </c:pt>
                <c:pt idx="172">
                  <c:v>-21.184985999999999</c:v>
                </c:pt>
                <c:pt idx="173">
                  <c:v>-20.195799000000001</c:v>
                </c:pt>
                <c:pt idx="174">
                  <c:v>-19.148893000000001</c:v>
                </c:pt>
                <c:pt idx="175">
                  <c:v>-18.172523000000002</c:v>
                </c:pt>
                <c:pt idx="176">
                  <c:v>-17.229662000000001</c:v>
                </c:pt>
                <c:pt idx="177">
                  <c:v>-16.341698000000001</c:v>
                </c:pt>
                <c:pt idx="178">
                  <c:v>-15.561131</c:v>
                </c:pt>
                <c:pt idx="179">
                  <c:v>-14.932739</c:v>
                </c:pt>
                <c:pt idx="180">
                  <c:v>-14.458534999999999</c:v>
                </c:pt>
                <c:pt idx="181">
                  <c:v>-14.171602999999999</c:v>
                </c:pt>
                <c:pt idx="182">
                  <c:v>-14.096394999999999</c:v>
                </c:pt>
                <c:pt idx="183">
                  <c:v>-14.223903</c:v>
                </c:pt>
                <c:pt idx="184">
                  <c:v>-14.529572</c:v>
                </c:pt>
                <c:pt idx="185">
                  <c:v>-15.023375</c:v>
                </c:pt>
                <c:pt idx="186">
                  <c:v>-15.697765</c:v>
                </c:pt>
                <c:pt idx="187">
                  <c:v>-16.536204999999999</c:v>
                </c:pt>
                <c:pt idx="188">
                  <c:v>-17.54607</c:v>
                </c:pt>
                <c:pt idx="189">
                  <c:v>-18.723870999999999</c:v>
                </c:pt>
                <c:pt idx="190">
                  <c:v>-20.053034</c:v>
                </c:pt>
                <c:pt idx="191">
                  <c:v>-21.525627</c:v>
                </c:pt>
                <c:pt idx="192">
                  <c:v>-23.122202000000001</c:v>
                </c:pt>
                <c:pt idx="193">
                  <c:v>-24.806771999999999</c:v>
                </c:pt>
                <c:pt idx="194">
                  <c:v>-26.542625000000001</c:v>
                </c:pt>
                <c:pt idx="195">
                  <c:v>-28.238410999999999</c:v>
                </c:pt>
                <c:pt idx="196">
                  <c:v>-29.790762000000001</c:v>
                </c:pt>
                <c:pt idx="197">
                  <c:v>-31.077252999999999</c:v>
                </c:pt>
                <c:pt idx="198">
                  <c:v>-32.006236999999999</c:v>
                </c:pt>
                <c:pt idx="199">
                  <c:v>-32.583908000000001</c:v>
                </c:pt>
                <c:pt idx="200">
                  <c:v>-32.881027000000003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26-407A-A578-F0807B1A2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06144"/>
        <c:axId val="116412416"/>
      </c:scatterChart>
      <c:valAx>
        <c:axId val="116406144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412416"/>
        <c:crosses val="autoZero"/>
        <c:crossBetween val="midCat"/>
        <c:majorUnit val="2"/>
      </c:valAx>
      <c:valAx>
        <c:axId val="116412416"/>
        <c:scaling>
          <c:orientation val="minMax"/>
          <c:max val="0"/>
          <c:min val="-7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40614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020438066126662"/>
          <c:y val="0.69520231846019254"/>
          <c:w val="0.28184035736801683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3xLO Harmonic to RF Isolation (dB)</a:t>
            </a:r>
          </a:p>
        </c:rich>
      </c:tx>
      <c:layout>
        <c:manualLayout>
          <c:xMode val="edge"/>
          <c:yMode val="edge"/>
          <c:x val="0.31037292771183889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35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11.1</c:v>
              </c:pt>
              <c:pt idx="1">
                <c:v>11.327083333333</c:v>
              </c:pt>
              <c:pt idx="2">
                <c:v>11.554166666666999</c:v>
              </c:pt>
              <c:pt idx="3">
                <c:v>11.78125</c:v>
              </c:pt>
              <c:pt idx="4">
                <c:v>12.008333333333001</c:v>
              </c:pt>
              <c:pt idx="5">
                <c:v>12.235416666667</c:v>
              </c:pt>
              <c:pt idx="6">
                <c:v>12.4625</c:v>
              </c:pt>
              <c:pt idx="7">
                <c:v>12.689583333333001</c:v>
              </c:pt>
              <c:pt idx="8">
                <c:v>12.916666666667</c:v>
              </c:pt>
              <c:pt idx="9">
                <c:v>13.143750000000001</c:v>
              </c:pt>
              <c:pt idx="10">
                <c:v>13.370833333333</c:v>
              </c:pt>
              <c:pt idx="11">
                <c:v>13.597916666667</c:v>
              </c:pt>
              <c:pt idx="12">
                <c:v>13.824999999999999</c:v>
              </c:pt>
              <c:pt idx="13">
                <c:v>14.052083333333</c:v>
              </c:pt>
              <c:pt idx="14">
                <c:v>14.279166666666999</c:v>
              </c:pt>
              <c:pt idx="15">
                <c:v>14.50625</c:v>
              </c:pt>
              <c:pt idx="16">
                <c:v>14.733333333333</c:v>
              </c:pt>
              <c:pt idx="17">
                <c:v>14.960416666666999</c:v>
              </c:pt>
              <c:pt idx="18">
                <c:v>15.1875</c:v>
              </c:pt>
              <c:pt idx="19">
                <c:v>15.414583333333001</c:v>
              </c:pt>
              <c:pt idx="20">
                <c:v>15.641666666667</c:v>
              </c:pt>
              <c:pt idx="21">
                <c:v>15.86875</c:v>
              </c:pt>
              <c:pt idx="22">
                <c:v>16.095833333333001</c:v>
              </c:pt>
              <c:pt idx="23">
                <c:v>16.322916666666998</c:v>
              </c:pt>
              <c:pt idx="24">
                <c:v>16.55</c:v>
              </c:pt>
              <c:pt idx="25">
                <c:v>16.777083333333</c:v>
              </c:pt>
              <c:pt idx="26">
                <c:v>17.004166666667</c:v>
              </c:pt>
              <c:pt idx="27">
                <c:v>17.231249999999999</c:v>
              </c:pt>
              <c:pt idx="28">
                <c:v>17.458333333333002</c:v>
              </c:pt>
              <c:pt idx="29">
                <c:v>17.685416666666999</c:v>
              </c:pt>
              <c:pt idx="30">
                <c:v>17.912500000000001</c:v>
              </c:pt>
              <c:pt idx="31">
                <c:v>18.139583333333</c:v>
              </c:pt>
              <c:pt idx="32">
                <c:v>18.366666666667001</c:v>
              </c:pt>
              <c:pt idx="33">
                <c:v>18.59375</c:v>
              </c:pt>
              <c:pt idx="34">
                <c:v>18.820833333332999</c:v>
              </c:pt>
              <c:pt idx="35">
                <c:v>19.047916666667</c:v>
              </c:pt>
              <c:pt idx="36">
                <c:v>19.274999999999999</c:v>
              </c:pt>
              <c:pt idx="37">
                <c:v>19.502083333333001</c:v>
              </c:pt>
              <c:pt idx="38">
                <c:v>19.729166666666998</c:v>
              </c:pt>
              <c:pt idx="39">
                <c:v>19.956250000000001</c:v>
              </c:pt>
              <c:pt idx="40">
                <c:v>20.183333333333</c:v>
              </c:pt>
              <c:pt idx="41">
                <c:v>20.410416666667</c:v>
              </c:pt>
              <c:pt idx="42">
                <c:v>20.637499999999999</c:v>
              </c:pt>
              <c:pt idx="43">
                <c:v>20.864583333333002</c:v>
              </c:pt>
              <c:pt idx="44">
                <c:v>21.091666666666999</c:v>
              </c:pt>
              <c:pt idx="45">
                <c:v>21.318750000000001</c:v>
              </c:pt>
              <c:pt idx="46">
                <c:v>21.545833333333</c:v>
              </c:pt>
              <c:pt idx="47">
                <c:v>21.772916666667001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-67.565376000000001</c:v>
              </c:pt>
              <c:pt idx="1">
                <c:v>-66.835875999999999</c:v>
              </c:pt>
              <c:pt idx="2">
                <c:v>-65.854118</c:v>
              </c:pt>
              <c:pt idx="3">
                <c:v>-64.304878000000002</c:v>
              </c:pt>
              <c:pt idx="4">
                <c:v>-63.861046000000002</c:v>
              </c:pt>
              <c:pt idx="5">
                <c:v>-63.461441000000001</c:v>
              </c:pt>
              <c:pt idx="6">
                <c:v>-64.443222000000006</c:v>
              </c:pt>
              <c:pt idx="7">
                <c:v>-65.252212999999998</c:v>
              </c:pt>
              <c:pt idx="8">
                <c:v>-67.598213000000001</c:v>
              </c:pt>
              <c:pt idx="9">
                <c:v>-68.810531999999995</c:v>
              </c:pt>
              <c:pt idx="10">
                <c:v>-70.007407999999998</c:v>
              </c:pt>
              <c:pt idx="11">
                <c:v>-67.411118000000002</c:v>
              </c:pt>
              <c:pt idx="12">
                <c:v>-64.543960999999996</c:v>
              </c:pt>
              <c:pt idx="13">
                <c:v>-61.006962000000001</c:v>
              </c:pt>
              <c:pt idx="14">
                <c:v>-59.436607000000002</c:v>
              </c:pt>
              <c:pt idx="15">
                <c:v>-57.813282000000001</c:v>
              </c:pt>
              <c:pt idx="16">
                <c:v>-56.329605000000001</c:v>
              </c:pt>
              <c:pt idx="17">
                <c:v>-54.865524000000001</c:v>
              </c:pt>
              <c:pt idx="18">
                <c:v>-53.897033999999998</c:v>
              </c:pt>
              <c:pt idx="19">
                <c:v>-53.034973000000001</c:v>
              </c:pt>
              <c:pt idx="20">
                <c:v>-52.398701000000003</c:v>
              </c:pt>
              <c:pt idx="21">
                <c:v>-51.629795000000001</c:v>
              </c:pt>
              <c:pt idx="22">
                <c:v>-50.960299999999997</c:v>
              </c:pt>
              <c:pt idx="23">
                <c:v>-50.461101999999997</c:v>
              </c:pt>
              <c:pt idx="24">
                <c:v>-50.341911000000003</c:v>
              </c:pt>
              <c:pt idx="25">
                <c:v>-50.085144</c:v>
              </c:pt>
              <c:pt idx="26">
                <c:v>-50.140887999999997</c:v>
              </c:pt>
              <c:pt idx="27">
                <c:v>-50.055999999999997</c:v>
              </c:pt>
              <c:pt idx="28">
                <c:v>-50.375762999999999</c:v>
              </c:pt>
              <c:pt idx="29">
                <c:v>-50.250293999999997</c:v>
              </c:pt>
              <c:pt idx="30">
                <c:v>-50.282642000000003</c:v>
              </c:pt>
              <c:pt idx="31">
                <c:v>-50.302914000000001</c:v>
              </c:pt>
              <c:pt idx="32">
                <c:v>-50.519371</c:v>
              </c:pt>
              <c:pt idx="33">
                <c:v>-50.919846</c:v>
              </c:pt>
              <c:pt idx="34">
                <c:v>-51.332980999999997</c:v>
              </c:pt>
              <c:pt idx="35">
                <c:v>-51.995978999999998</c:v>
              </c:pt>
              <c:pt idx="36">
                <c:v>-52.403441999999998</c:v>
              </c:pt>
              <c:pt idx="37">
                <c:v>-52.872841000000001</c:v>
              </c:pt>
              <c:pt idx="38">
                <c:v>-53.076110999999997</c:v>
              </c:pt>
              <c:pt idx="39">
                <c:v>-53.314613000000001</c:v>
              </c:pt>
              <c:pt idx="40">
                <c:v>-53.312130000000003</c:v>
              </c:pt>
              <c:pt idx="41">
                <c:v>-53.213745000000003</c:v>
              </c:pt>
              <c:pt idx="42">
                <c:v>-52.846245000000003</c:v>
              </c:pt>
              <c:pt idx="43">
                <c:v>-52.326447000000002</c:v>
              </c:pt>
              <c:pt idx="44">
                <c:v>-51.974570999999997</c:v>
              </c:pt>
              <c:pt idx="45">
                <c:v>-51.613422</c:v>
              </c:pt>
              <c:pt idx="46">
                <c:v>-51.656543999999997</c:v>
              </c:pt>
              <c:pt idx="47">
                <c:v>-51.217784999999999</c:v>
              </c:pt>
              <c:pt idx="48">
                <c:v>-50.952655999999998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B6A-4465-97EA-53C6AB8E1EB6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11.1</c:v>
              </c:pt>
              <c:pt idx="1">
                <c:v>11.327083333333</c:v>
              </c:pt>
              <c:pt idx="2">
                <c:v>11.554166666666999</c:v>
              </c:pt>
              <c:pt idx="3">
                <c:v>11.78125</c:v>
              </c:pt>
              <c:pt idx="4">
                <c:v>12.008333333333001</c:v>
              </c:pt>
              <c:pt idx="5">
                <c:v>12.235416666667</c:v>
              </c:pt>
              <c:pt idx="6">
                <c:v>12.4625</c:v>
              </c:pt>
              <c:pt idx="7">
                <c:v>12.689583333333001</c:v>
              </c:pt>
              <c:pt idx="8">
                <c:v>12.916666666667</c:v>
              </c:pt>
              <c:pt idx="9">
                <c:v>13.143750000000001</c:v>
              </c:pt>
              <c:pt idx="10">
                <c:v>13.370833333333</c:v>
              </c:pt>
              <c:pt idx="11">
                <c:v>13.597916666667</c:v>
              </c:pt>
              <c:pt idx="12">
                <c:v>13.824999999999999</c:v>
              </c:pt>
              <c:pt idx="13">
                <c:v>14.052083333333</c:v>
              </c:pt>
              <c:pt idx="14">
                <c:v>14.279166666666999</c:v>
              </c:pt>
              <c:pt idx="15">
                <c:v>14.50625</c:v>
              </c:pt>
              <c:pt idx="16">
                <c:v>14.733333333333</c:v>
              </c:pt>
              <c:pt idx="17">
                <c:v>14.960416666666999</c:v>
              </c:pt>
              <c:pt idx="18">
                <c:v>15.1875</c:v>
              </c:pt>
              <c:pt idx="19">
                <c:v>15.414583333333001</c:v>
              </c:pt>
              <c:pt idx="20">
                <c:v>15.641666666667</c:v>
              </c:pt>
              <c:pt idx="21">
                <c:v>15.86875</c:v>
              </c:pt>
              <c:pt idx="22">
                <c:v>16.095833333333001</c:v>
              </c:pt>
              <c:pt idx="23">
                <c:v>16.322916666666998</c:v>
              </c:pt>
              <c:pt idx="24">
                <c:v>16.55</c:v>
              </c:pt>
              <c:pt idx="25">
                <c:v>16.777083333333</c:v>
              </c:pt>
              <c:pt idx="26">
                <c:v>17.004166666667</c:v>
              </c:pt>
              <c:pt idx="27">
                <c:v>17.231249999999999</c:v>
              </c:pt>
              <c:pt idx="28">
                <c:v>17.458333333333002</c:v>
              </c:pt>
              <c:pt idx="29">
                <c:v>17.685416666666999</c:v>
              </c:pt>
              <c:pt idx="30">
                <c:v>17.912500000000001</c:v>
              </c:pt>
              <c:pt idx="31">
                <c:v>18.139583333333</c:v>
              </c:pt>
              <c:pt idx="32">
                <c:v>18.366666666667001</c:v>
              </c:pt>
              <c:pt idx="33">
                <c:v>18.59375</c:v>
              </c:pt>
              <c:pt idx="34">
                <c:v>18.820833333332999</c:v>
              </c:pt>
              <c:pt idx="35">
                <c:v>19.047916666667</c:v>
              </c:pt>
              <c:pt idx="36">
                <c:v>19.274999999999999</c:v>
              </c:pt>
              <c:pt idx="37">
                <c:v>19.502083333333001</c:v>
              </c:pt>
              <c:pt idx="38">
                <c:v>19.729166666666998</c:v>
              </c:pt>
              <c:pt idx="39">
                <c:v>19.956250000000001</c:v>
              </c:pt>
              <c:pt idx="40">
                <c:v>20.183333333333</c:v>
              </c:pt>
              <c:pt idx="41">
                <c:v>20.410416666667</c:v>
              </c:pt>
              <c:pt idx="42">
                <c:v>20.637499999999999</c:v>
              </c:pt>
              <c:pt idx="43">
                <c:v>20.864583333333002</c:v>
              </c:pt>
              <c:pt idx="44">
                <c:v>21.091666666666999</c:v>
              </c:pt>
              <c:pt idx="45">
                <c:v>21.318750000000001</c:v>
              </c:pt>
              <c:pt idx="46">
                <c:v>21.545833333333</c:v>
              </c:pt>
              <c:pt idx="47">
                <c:v>21.772916666667001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-66.813957000000002</c:v>
              </c:pt>
              <c:pt idx="1">
                <c:v>-63.347282</c:v>
              </c:pt>
              <c:pt idx="2">
                <c:v>-59.395511999999997</c:v>
              </c:pt>
              <c:pt idx="3">
                <c:v>-57.795009999999998</c:v>
              </c:pt>
              <c:pt idx="4">
                <c:v>-57.370220000000003</c:v>
              </c:pt>
              <c:pt idx="5">
                <c:v>-57.492393</c:v>
              </c:pt>
              <c:pt idx="6">
                <c:v>-56.387596000000002</c:v>
              </c:pt>
              <c:pt idx="7">
                <c:v>-55.618732000000001</c:v>
              </c:pt>
              <c:pt idx="8">
                <c:v>-54.655124999999998</c:v>
              </c:pt>
              <c:pt idx="9">
                <c:v>-53.898299999999999</c:v>
              </c:pt>
              <c:pt idx="10">
                <c:v>-53.512844000000001</c:v>
              </c:pt>
              <c:pt idx="11">
                <c:v>-52.891818999999998</c:v>
              </c:pt>
              <c:pt idx="12">
                <c:v>-52.212173</c:v>
              </c:pt>
              <c:pt idx="13">
                <c:v>-51.432555999999998</c:v>
              </c:pt>
              <c:pt idx="14">
                <c:v>-50.845207000000002</c:v>
              </c:pt>
              <c:pt idx="15">
                <c:v>-50.404162999999997</c:v>
              </c:pt>
              <c:pt idx="16">
                <c:v>-50.108806999999999</c:v>
              </c:pt>
              <c:pt idx="17">
                <c:v>-49.848605999999997</c:v>
              </c:pt>
              <c:pt idx="18">
                <c:v>-49.831726000000003</c:v>
              </c:pt>
              <c:pt idx="19">
                <c:v>-49.702357999999997</c:v>
              </c:pt>
              <c:pt idx="20">
                <c:v>-49.517158999999999</c:v>
              </c:pt>
              <c:pt idx="21">
                <c:v>-49.124415999999997</c:v>
              </c:pt>
              <c:pt idx="22">
                <c:v>-48.600731000000003</c:v>
              </c:pt>
              <c:pt idx="23">
                <c:v>-48.289433000000002</c:v>
              </c:pt>
              <c:pt idx="24">
                <c:v>-48.394202999999997</c:v>
              </c:pt>
              <c:pt idx="25">
                <c:v>-48.383259000000002</c:v>
              </c:pt>
              <c:pt idx="26">
                <c:v>-47.958064999999998</c:v>
              </c:pt>
              <c:pt idx="27">
                <c:v>-47.038955999999999</c:v>
              </c:pt>
              <c:pt idx="28">
                <c:v>-46.432507000000001</c:v>
              </c:pt>
              <c:pt idx="29">
                <c:v>-46.157646</c:v>
              </c:pt>
              <c:pt idx="30">
                <c:v>-45.907058999999997</c:v>
              </c:pt>
              <c:pt idx="31">
                <c:v>-45.495975000000001</c:v>
              </c:pt>
              <c:pt idx="32">
                <c:v>-45.293467999999997</c:v>
              </c:pt>
              <c:pt idx="33">
                <c:v>-45.454163000000001</c:v>
              </c:pt>
              <c:pt idx="34">
                <c:v>-46.200226000000001</c:v>
              </c:pt>
              <c:pt idx="35">
                <c:v>-47.012816999999998</c:v>
              </c:pt>
              <c:pt idx="36">
                <c:v>-47.785496000000002</c:v>
              </c:pt>
              <c:pt idx="37">
                <c:v>-47.976871000000003</c:v>
              </c:pt>
              <c:pt idx="38">
                <c:v>-48.264561</c:v>
              </c:pt>
              <c:pt idx="39">
                <c:v>-48.831454999999998</c:v>
              </c:pt>
              <c:pt idx="40">
                <c:v>-49.801743000000002</c:v>
              </c:pt>
              <c:pt idx="41">
                <c:v>-50.058757999999997</c:v>
              </c:pt>
              <c:pt idx="42">
                <c:v>-50.175217000000004</c:v>
              </c:pt>
              <c:pt idx="43">
                <c:v>-50.252029</c:v>
              </c:pt>
              <c:pt idx="44">
                <c:v>-50.968510000000002</c:v>
              </c:pt>
              <c:pt idx="45">
                <c:v>-51.267155000000002</c:v>
              </c:pt>
              <c:pt idx="46">
                <c:v>-51.15213</c:v>
              </c:pt>
              <c:pt idx="47">
                <c:v>-50.384574999999998</c:v>
              </c:pt>
              <c:pt idx="48">
                <c:v>-49.749564999999997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B6A-4465-97EA-53C6AB8E1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12480"/>
        <c:axId val="116622848"/>
      </c:scatterChart>
      <c:valAx>
        <c:axId val="116612480"/>
        <c:scaling>
          <c:orientation val="minMax"/>
          <c:max val="2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23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622848"/>
        <c:crosses val="autoZero"/>
        <c:crossBetween val="midCat"/>
        <c:majorUnit val="2"/>
      </c:valAx>
      <c:valAx>
        <c:axId val="116622848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612480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57672977907241"/>
          <c:y val="0.66444262175561386"/>
          <c:w val="0.29035663797577083"/>
          <c:h val="0.13037122154034647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3xLO Harmonic to IF Isolation (dB)</a:t>
            </a:r>
          </a:p>
        </c:rich>
      </c:tx>
      <c:layout>
        <c:manualLayout>
          <c:xMode val="edge"/>
          <c:yMode val="edge"/>
          <c:x val="0.3103763743334006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11.1</c:v>
              </c:pt>
              <c:pt idx="1">
                <c:v>11.327083333333</c:v>
              </c:pt>
              <c:pt idx="2">
                <c:v>11.554166666666999</c:v>
              </c:pt>
              <c:pt idx="3">
                <c:v>11.78125</c:v>
              </c:pt>
              <c:pt idx="4">
                <c:v>12.008333333333001</c:v>
              </c:pt>
              <c:pt idx="5">
                <c:v>12.235416666667</c:v>
              </c:pt>
              <c:pt idx="6">
                <c:v>12.4625</c:v>
              </c:pt>
              <c:pt idx="7">
                <c:v>12.689583333333001</c:v>
              </c:pt>
              <c:pt idx="8">
                <c:v>12.916666666667</c:v>
              </c:pt>
              <c:pt idx="9">
                <c:v>13.143750000000001</c:v>
              </c:pt>
              <c:pt idx="10">
                <c:v>13.370833333333</c:v>
              </c:pt>
              <c:pt idx="11">
                <c:v>13.597916666667</c:v>
              </c:pt>
              <c:pt idx="12">
                <c:v>13.824999999999999</c:v>
              </c:pt>
              <c:pt idx="13">
                <c:v>14.052083333333</c:v>
              </c:pt>
              <c:pt idx="14">
                <c:v>14.279166666666999</c:v>
              </c:pt>
              <c:pt idx="15">
                <c:v>14.50625</c:v>
              </c:pt>
              <c:pt idx="16">
                <c:v>14.733333333333</c:v>
              </c:pt>
              <c:pt idx="17">
                <c:v>14.960416666666999</c:v>
              </c:pt>
              <c:pt idx="18">
                <c:v>15.1875</c:v>
              </c:pt>
              <c:pt idx="19">
                <c:v>15.414583333333001</c:v>
              </c:pt>
              <c:pt idx="20">
                <c:v>15.641666666667</c:v>
              </c:pt>
              <c:pt idx="21">
                <c:v>15.86875</c:v>
              </c:pt>
              <c:pt idx="22">
                <c:v>16.095833333333001</c:v>
              </c:pt>
              <c:pt idx="23">
                <c:v>16.322916666666998</c:v>
              </c:pt>
              <c:pt idx="24">
                <c:v>16.55</c:v>
              </c:pt>
              <c:pt idx="25">
                <c:v>16.777083333333</c:v>
              </c:pt>
              <c:pt idx="26">
                <c:v>17.004166666667</c:v>
              </c:pt>
              <c:pt idx="27">
                <c:v>17.231249999999999</c:v>
              </c:pt>
              <c:pt idx="28">
                <c:v>17.458333333333002</c:v>
              </c:pt>
              <c:pt idx="29">
                <c:v>17.685416666666999</c:v>
              </c:pt>
              <c:pt idx="30">
                <c:v>17.912500000000001</c:v>
              </c:pt>
              <c:pt idx="31">
                <c:v>18.139583333333</c:v>
              </c:pt>
              <c:pt idx="32">
                <c:v>18.366666666667001</c:v>
              </c:pt>
              <c:pt idx="33">
                <c:v>18.59375</c:v>
              </c:pt>
              <c:pt idx="34">
                <c:v>18.820833333332999</c:v>
              </c:pt>
              <c:pt idx="35">
                <c:v>19.047916666667</c:v>
              </c:pt>
              <c:pt idx="36">
                <c:v>19.274999999999999</c:v>
              </c:pt>
              <c:pt idx="37">
                <c:v>19.502083333333001</c:v>
              </c:pt>
              <c:pt idx="38">
                <c:v>19.729166666666998</c:v>
              </c:pt>
              <c:pt idx="39">
                <c:v>19.956250000000001</c:v>
              </c:pt>
              <c:pt idx="40">
                <c:v>20.183333333333</c:v>
              </c:pt>
              <c:pt idx="41">
                <c:v>20.410416666667</c:v>
              </c:pt>
              <c:pt idx="42">
                <c:v>20.637499999999999</c:v>
              </c:pt>
              <c:pt idx="43">
                <c:v>20.864583333333002</c:v>
              </c:pt>
              <c:pt idx="44">
                <c:v>21.091666666666999</c:v>
              </c:pt>
              <c:pt idx="45">
                <c:v>21.318750000000001</c:v>
              </c:pt>
              <c:pt idx="46">
                <c:v>21.545833333333</c:v>
              </c:pt>
              <c:pt idx="47">
                <c:v>21.772916666667001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-52.766643999999999</c:v>
              </c:pt>
              <c:pt idx="1">
                <c:v>-55.183086000000003</c:v>
              </c:pt>
              <c:pt idx="2">
                <c:v>-60.747703999999999</c:v>
              </c:pt>
              <c:pt idx="3">
                <c:v>-64.043907000000004</c:v>
              </c:pt>
              <c:pt idx="4">
                <c:v>-62.983787999999997</c:v>
              </c:pt>
              <c:pt idx="5">
                <c:v>-57.442534999999999</c:v>
              </c:pt>
              <c:pt idx="6">
                <c:v>-52.698523999999999</c:v>
              </c:pt>
              <c:pt idx="7">
                <c:v>-49.751469</c:v>
              </c:pt>
              <c:pt idx="8">
                <c:v>-47.750351000000002</c:v>
              </c:pt>
              <c:pt idx="9">
                <c:v>-46.055732999999996</c:v>
              </c:pt>
              <c:pt idx="10">
                <c:v>-44.899757000000001</c:v>
              </c:pt>
              <c:pt idx="11">
                <c:v>-43.937179999999998</c:v>
              </c:pt>
              <c:pt idx="12">
                <c:v>-43.455227000000001</c:v>
              </c:pt>
              <c:pt idx="13">
                <c:v>-42.961533000000003</c:v>
              </c:pt>
              <c:pt idx="14">
                <c:v>-42.813910999999997</c:v>
              </c:pt>
              <c:pt idx="15">
                <c:v>-43.058993999999998</c:v>
              </c:pt>
              <c:pt idx="16">
                <c:v>-43.486469</c:v>
              </c:pt>
              <c:pt idx="17">
                <c:v>-44.186039000000001</c:v>
              </c:pt>
              <c:pt idx="18">
                <c:v>-44.705711000000001</c:v>
              </c:pt>
              <c:pt idx="19">
                <c:v>-45.753796000000001</c:v>
              </c:pt>
              <c:pt idx="20">
                <c:v>-46.936461999999999</c:v>
              </c:pt>
              <c:pt idx="21">
                <c:v>-47.813923000000003</c:v>
              </c:pt>
              <c:pt idx="22">
                <c:v>-47.370261999999997</c:v>
              </c:pt>
              <c:pt idx="23">
                <c:v>-45.650393999999999</c:v>
              </c:pt>
              <c:pt idx="24">
                <c:v>-43.275672999999998</c:v>
              </c:pt>
              <c:pt idx="25">
                <c:v>-41.038165999999997</c:v>
              </c:pt>
              <c:pt idx="26">
                <c:v>-39.933444999999999</c:v>
              </c:pt>
              <c:pt idx="27">
                <c:v>-39.291859000000002</c:v>
              </c:pt>
              <c:pt idx="28">
                <c:v>-39.515957</c:v>
              </c:pt>
              <c:pt idx="29">
                <c:v>-38.867142000000001</c:v>
              </c:pt>
              <c:pt idx="30">
                <c:v>-38.861125999999999</c:v>
              </c:pt>
              <c:pt idx="31">
                <c:v>-39.202713000000003</c:v>
              </c:pt>
              <c:pt idx="32">
                <c:v>-39.902439000000001</c:v>
              </c:pt>
              <c:pt idx="33">
                <c:v>-40.604267</c:v>
              </c:pt>
              <c:pt idx="34">
                <c:v>-41.296306999999999</c:v>
              </c:pt>
              <c:pt idx="35">
                <c:v>-42.424824000000001</c:v>
              </c:pt>
              <c:pt idx="36">
                <c:v>-43.506236999999999</c:v>
              </c:pt>
              <c:pt idx="37">
                <c:v>-44.381591999999998</c:v>
              </c:pt>
              <c:pt idx="38">
                <c:v>-45.424103000000002</c:v>
              </c:pt>
              <c:pt idx="39">
                <c:v>-46.432330999999998</c:v>
              </c:pt>
              <c:pt idx="40">
                <c:v>-47.583266999999999</c:v>
              </c:pt>
              <c:pt idx="41">
                <c:v>-48.693278999999997</c:v>
              </c:pt>
              <c:pt idx="42">
                <c:v>-49.487366000000002</c:v>
              </c:pt>
              <c:pt idx="43">
                <c:v>-49.864753999999998</c:v>
              </c:pt>
              <c:pt idx="44">
                <c:v>-49.864303999999997</c:v>
              </c:pt>
              <c:pt idx="45">
                <c:v>-49.950806</c:v>
              </c:pt>
              <c:pt idx="46">
                <c:v>-52.951748000000002</c:v>
              </c:pt>
              <c:pt idx="47">
                <c:v>-54.389544999999998</c:v>
              </c:pt>
              <c:pt idx="48">
                <c:v>-55.772320000000001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FE7-4505-9A74-95B92529372F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11.1</c:v>
              </c:pt>
              <c:pt idx="1">
                <c:v>11.327083333333</c:v>
              </c:pt>
              <c:pt idx="2">
                <c:v>11.554166666666999</c:v>
              </c:pt>
              <c:pt idx="3">
                <c:v>11.78125</c:v>
              </c:pt>
              <c:pt idx="4">
                <c:v>12.008333333333001</c:v>
              </c:pt>
              <c:pt idx="5">
                <c:v>12.235416666667</c:v>
              </c:pt>
              <c:pt idx="6">
                <c:v>12.4625</c:v>
              </c:pt>
              <c:pt idx="7">
                <c:v>12.689583333333001</c:v>
              </c:pt>
              <c:pt idx="8">
                <c:v>12.916666666667</c:v>
              </c:pt>
              <c:pt idx="9">
                <c:v>13.143750000000001</c:v>
              </c:pt>
              <c:pt idx="10">
                <c:v>13.370833333333</c:v>
              </c:pt>
              <c:pt idx="11">
                <c:v>13.597916666667</c:v>
              </c:pt>
              <c:pt idx="12">
                <c:v>13.824999999999999</c:v>
              </c:pt>
              <c:pt idx="13">
                <c:v>14.052083333333</c:v>
              </c:pt>
              <c:pt idx="14">
                <c:v>14.279166666666999</c:v>
              </c:pt>
              <c:pt idx="15">
                <c:v>14.50625</c:v>
              </c:pt>
              <c:pt idx="16">
                <c:v>14.733333333333</c:v>
              </c:pt>
              <c:pt idx="17">
                <c:v>14.960416666666999</c:v>
              </c:pt>
              <c:pt idx="18">
                <c:v>15.1875</c:v>
              </c:pt>
              <c:pt idx="19">
                <c:v>15.414583333333001</c:v>
              </c:pt>
              <c:pt idx="20">
                <c:v>15.641666666667</c:v>
              </c:pt>
              <c:pt idx="21">
                <c:v>15.86875</c:v>
              </c:pt>
              <c:pt idx="22">
                <c:v>16.095833333333001</c:v>
              </c:pt>
              <c:pt idx="23">
                <c:v>16.322916666666998</c:v>
              </c:pt>
              <c:pt idx="24">
                <c:v>16.55</c:v>
              </c:pt>
              <c:pt idx="25">
                <c:v>16.777083333333</c:v>
              </c:pt>
              <c:pt idx="26">
                <c:v>17.004166666667</c:v>
              </c:pt>
              <c:pt idx="27">
                <c:v>17.231249999999999</c:v>
              </c:pt>
              <c:pt idx="28">
                <c:v>17.458333333333002</c:v>
              </c:pt>
              <c:pt idx="29">
                <c:v>17.685416666666999</c:v>
              </c:pt>
              <c:pt idx="30">
                <c:v>17.912500000000001</c:v>
              </c:pt>
              <c:pt idx="31">
                <c:v>18.139583333333</c:v>
              </c:pt>
              <c:pt idx="32">
                <c:v>18.366666666667001</c:v>
              </c:pt>
              <c:pt idx="33">
                <c:v>18.59375</c:v>
              </c:pt>
              <c:pt idx="34">
                <c:v>18.820833333332999</c:v>
              </c:pt>
              <c:pt idx="35">
                <c:v>19.047916666667</c:v>
              </c:pt>
              <c:pt idx="36">
                <c:v>19.274999999999999</c:v>
              </c:pt>
              <c:pt idx="37">
                <c:v>19.502083333333001</c:v>
              </c:pt>
              <c:pt idx="38">
                <c:v>19.729166666666998</c:v>
              </c:pt>
              <c:pt idx="39">
                <c:v>19.956250000000001</c:v>
              </c:pt>
              <c:pt idx="40">
                <c:v>20.183333333333</c:v>
              </c:pt>
              <c:pt idx="41">
                <c:v>20.410416666667</c:v>
              </c:pt>
              <c:pt idx="42">
                <c:v>20.637499999999999</c:v>
              </c:pt>
              <c:pt idx="43">
                <c:v>20.864583333333002</c:v>
              </c:pt>
              <c:pt idx="44">
                <c:v>21.091666666666999</c:v>
              </c:pt>
              <c:pt idx="45">
                <c:v>21.318750000000001</c:v>
              </c:pt>
              <c:pt idx="46">
                <c:v>21.545833333333</c:v>
              </c:pt>
              <c:pt idx="47">
                <c:v>21.772916666667001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-58.380310000000001</c:v>
              </c:pt>
              <c:pt idx="1">
                <c:v>-58.233153999999999</c:v>
              </c:pt>
              <c:pt idx="2">
                <c:v>-58.088763999999998</c:v>
              </c:pt>
              <c:pt idx="3">
                <c:v>-57.903202</c:v>
              </c:pt>
              <c:pt idx="4">
                <c:v>-58.052661999999998</c:v>
              </c:pt>
              <c:pt idx="5">
                <c:v>-57.93985</c:v>
              </c:pt>
              <c:pt idx="6">
                <c:v>-57.835014000000001</c:v>
              </c:pt>
              <c:pt idx="7">
                <c:v>-57.591361999999997</c:v>
              </c:pt>
              <c:pt idx="8">
                <c:v>-56.722900000000003</c:v>
              </c:pt>
              <c:pt idx="9">
                <c:v>-56.570469000000003</c:v>
              </c:pt>
              <c:pt idx="10">
                <c:v>-55.524841000000002</c:v>
              </c:pt>
              <c:pt idx="11">
                <c:v>-54.840538000000002</c:v>
              </c:pt>
              <c:pt idx="12">
                <c:v>-52.617519000000001</c:v>
              </c:pt>
              <c:pt idx="13">
                <c:v>-50.540694999999999</c:v>
              </c:pt>
              <c:pt idx="14">
                <c:v>-48.422328999999998</c:v>
              </c:pt>
              <c:pt idx="15">
                <c:v>-47.551696999999997</c:v>
              </c:pt>
              <c:pt idx="16">
                <c:v>-45.958159999999999</c:v>
              </c:pt>
              <c:pt idx="17">
                <c:v>-44.900706999999997</c:v>
              </c:pt>
              <c:pt idx="18">
                <c:v>-42.792254999999997</c:v>
              </c:pt>
              <c:pt idx="19">
                <c:v>-41.729621999999999</c:v>
              </c:pt>
              <c:pt idx="20">
                <c:v>-40.550052999999998</c:v>
              </c:pt>
              <c:pt idx="21">
                <c:v>-39.784306000000001</c:v>
              </c:pt>
              <c:pt idx="22">
                <c:v>-39.102218999999998</c:v>
              </c:pt>
              <c:pt idx="23">
                <c:v>-38.480946000000003</c:v>
              </c:pt>
              <c:pt idx="24">
                <c:v>-37.810310000000001</c:v>
              </c:pt>
              <c:pt idx="25">
                <c:v>-37.359673000000001</c:v>
              </c:pt>
              <c:pt idx="26">
                <c:v>-36.697696999999998</c:v>
              </c:pt>
              <c:pt idx="27">
                <c:v>-36.477969999999999</c:v>
              </c:pt>
              <c:pt idx="28">
                <c:v>-36.209625000000003</c:v>
              </c:pt>
              <c:pt idx="29">
                <c:v>-36.670085999999998</c:v>
              </c:pt>
              <c:pt idx="30">
                <c:v>-36.932034000000002</c:v>
              </c:pt>
              <c:pt idx="31">
                <c:v>-37.095950999999999</c:v>
              </c:pt>
              <c:pt idx="32">
                <c:v>-37.029654999999998</c:v>
              </c:pt>
              <c:pt idx="33">
                <c:v>-37.379398000000002</c:v>
              </c:pt>
              <c:pt idx="34">
                <c:v>-37.705368</c:v>
              </c:pt>
              <c:pt idx="35">
                <c:v>-37.989975000000001</c:v>
              </c:pt>
              <c:pt idx="36">
                <c:v>-38.154738999999999</c:v>
              </c:pt>
              <c:pt idx="37">
                <c:v>-38.920245999999999</c:v>
              </c:pt>
              <c:pt idx="38">
                <c:v>-39.488948999999998</c:v>
              </c:pt>
              <c:pt idx="39">
                <c:v>-40.205387000000002</c:v>
              </c:pt>
              <c:pt idx="40">
                <c:v>-40.498730000000002</c:v>
              </c:pt>
              <c:pt idx="41">
                <c:v>-40.873927999999999</c:v>
              </c:pt>
              <c:pt idx="42">
                <c:v>-41.263412000000002</c:v>
              </c:pt>
              <c:pt idx="43">
                <c:v>-42.056094999999999</c:v>
              </c:pt>
              <c:pt idx="44">
                <c:v>-42.119624999999999</c:v>
              </c:pt>
              <c:pt idx="45">
                <c:v>-41.891646999999999</c:v>
              </c:pt>
              <c:pt idx="46">
                <c:v>-41.052405999999998</c:v>
              </c:pt>
              <c:pt idx="47">
                <c:v>-40.766525000000001</c:v>
              </c:pt>
              <c:pt idx="48">
                <c:v>-40.489910000000002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EFE7-4505-9A74-95B925293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72768"/>
        <c:axId val="116679040"/>
      </c:scatterChart>
      <c:valAx>
        <c:axId val="116672768"/>
        <c:scaling>
          <c:orientation val="minMax"/>
          <c:max val="2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679040"/>
        <c:crosses val="autoZero"/>
        <c:crossBetween val="midCat"/>
        <c:majorUnit val="2"/>
      </c:valAx>
      <c:valAx>
        <c:axId val="116679040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672768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834860293856186"/>
          <c:y val="0.6644948943898098"/>
          <c:w val="0.28757600170857273"/>
          <c:h val="0.13031902360868949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2xLO Harmonic to RF Isolation (dB)</a:t>
            </a:r>
          </a:p>
        </c:rich>
      </c:tx>
      <c:layout>
        <c:manualLayout>
          <c:xMode val="edge"/>
          <c:yMode val="edge"/>
          <c:x val="0.31037729951250048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7.4</c:v>
              </c:pt>
              <c:pt idx="1">
                <c:v>7.7041666666667004</c:v>
              </c:pt>
              <c:pt idx="2">
                <c:v>8.0083333333332991</c:v>
              </c:pt>
              <c:pt idx="3">
                <c:v>8.3125</c:v>
              </c:pt>
              <c:pt idx="4">
                <c:v>8.6166666666667009</c:v>
              </c:pt>
              <c:pt idx="5">
                <c:v>8.9208333333332988</c:v>
              </c:pt>
              <c:pt idx="6">
                <c:v>9.2249999999999996</c:v>
              </c:pt>
              <c:pt idx="7">
                <c:v>9.5291666666667005</c:v>
              </c:pt>
              <c:pt idx="8">
                <c:v>9.8333333333333002</c:v>
              </c:pt>
              <c:pt idx="9">
                <c:v>10.137499999999999</c:v>
              </c:pt>
              <c:pt idx="10">
                <c:v>10.441666666667</c:v>
              </c:pt>
              <c:pt idx="11">
                <c:v>10.745833333333</c:v>
              </c:pt>
              <c:pt idx="12">
                <c:v>11.05</c:v>
              </c:pt>
              <c:pt idx="13">
                <c:v>11.354166666667</c:v>
              </c:pt>
              <c:pt idx="14">
                <c:v>11.658333333333001</c:v>
              </c:pt>
              <c:pt idx="15">
                <c:v>11.9625</c:v>
              </c:pt>
              <c:pt idx="16">
                <c:v>12.266666666667</c:v>
              </c:pt>
              <c:pt idx="17">
                <c:v>12.570833333333001</c:v>
              </c:pt>
              <c:pt idx="18">
                <c:v>12.875</c:v>
              </c:pt>
              <c:pt idx="19">
                <c:v>13.179166666666999</c:v>
              </c:pt>
              <c:pt idx="20">
                <c:v>13.483333333333</c:v>
              </c:pt>
              <c:pt idx="21">
                <c:v>13.7875</c:v>
              </c:pt>
              <c:pt idx="22">
                <c:v>14.091666666666999</c:v>
              </c:pt>
              <c:pt idx="23">
                <c:v>14.395833333333</c:v>
              </c:pt>
              <c:pt idx="24">
                <c:v>14.7</c:v>
              </c:pt>
              <c:pt idx="25">
                <c:v>15.004166666667</c:v>
              </c:pt>
              <c:pt idx="26">
                <c:v>15.308333333333</c:v>
              </c:pt>
              <c:pt idx="27">
                <c:v>15.612500000000001</c:v>
              </c:pt>
              <c:pt idx="28">
                <c:v>15.916666666667</c:v>
              </c:pt>
              <c:pt idx="29">
                <c:v>16.220833333333001</c:v>
              </c:pt>
              <c:pt idx="30">
                <c:v>16.524999999999999</c:v>
              </c:pt>
              <c:pt idx="31">
                <c:v>16.829166666667</c:v>
              </c:pt>
              <c:pt idx="32">
                <c:v>17.133333333332999</c:v>
              </c:pt>
              <c:pt idx="33">
                <c:v>17.4375</c:v>
              </c:pt>
              <c:pt idx="34">
                <c:v>17.741666666667001</c:v>
              </c:pt>
              <c:pt idx="35">
                <c:v>18.045833333333</c:v>
              </c:pt>
              <c:pt idx="36">
                <c:v>18.350000000000001</c:v>
              </c:pt>
              <c:pt idx="37">
                <c:v>18.654166666666999</c:v>
              </c:pt>
              <c:pt idx="38">
                <c:v>18.958333333333002</c:v>
              </c:pt>
              <c:pt idx="39">
                <c:v>19.262499999999999</c:v>
              </c:pt>
              <c:pt idx="40">
                <c:v>19.566666666667</c:v>
              </c:pt>
              <c:pt idx="41">
                <c:v>19.870833333333</c:v>
              </c:pt>
              <c:pt idx="42">
                <c:v>20.175000000000001</c:v>
              </c:pt>
              <c:pt idx="43">
                <c:v>20.479166666666998</c:v>
              </c:pt>
              <c:pt idx="44">
                <c:v>20.783333333333001</c:v>
              </c:pt>
              <c:pt idx="45">
                <c:v>21.087499999999999</c:v>
              </c:pt>
              <c:pt idx="46">
                <c:v>21.391666666667</c:v>
              </c:pt>
              <c:pt idx="47">
                <c:v>21.695833333332999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-51.443511999999998</c:v>
              </c:pt>
              <c:pt idx="1">
                <c:v>-53.622073999999998</c:v>
              </c:pt>
              <c:pt idx="2">
                <c:v>-62.60125</c:v>
              </c:pt>
              <c:pt idx="3">
                <c:v>-65.048843000000005</c:v>
              </c:pt>
              <c:pt idx="4">
                <c:v>-64.192672999999999</c:v>
              </c:pt>
              <c:pt idx="5">
                <c:v>-55.380248999999999</c:v>
              </c:pt>
              <c:pt idx="6">
                <c:v>-51.977378999999999</c:v>
              </c:pt>
              <c:pt idx="7">
                <c:v>-50.206164999999999</c:v>
              </c:pt>
              <c:pt idx="8">
                <c:v>-49.965893000000001</c:v>
              </c:pt>
              <c:pt idx="9">
                <c:v>-49.592449000000002</c:v>
              </c:pt>
              <c:pt idx="10">
                <c:v>-49.601714999999999</c:v>
              </c:pt>
              <c:pt idx="11">
                <c:v>-48.155106000000004</c:v>
              </c:pt>
              <c:pt idx="12">
                <c:v>-45.875529999999998</c:v>
              </c:pt>
              <c:pt idx="13">
                <c:v>-43.809685000000002</c:v>
              </c:pt>
              <c:pt idx="14">
                <c:v>-42.873427999999997</c:v>
              </c:pt>
              <c:pt idx="15">
                <c:v>-42.902531000000003</c:v>
              </c:pt>
              <c:pt idx="16">
                <c:v>-43.475417999999998</c:v>
              </c:pt>
              <c:pt idx="17">
                <c:v>-44.139816000000003</c:v>
              </c:pt>
              <c:pt idx="18">
                <c:v>-45.081263999999997</c:v>
              </c:pt>
              <c:pt idx="19">
                <c:v>-45.571114000000001</c:v>
              </c:pt>
              <c:pt idx="20">
                <c:v>-46.048774999999999</c:v>
              </c:pt>
              <c:pt idx="21">
                <c:v>-46.451706000000001</c:v>
              </c:pt>
              <c:pt idx="22">
                <c:v>-46.858974000000003</c:v>
              </c:pt>
              <c:pt idx="23">
                <c:v>-47.348396000000001</c:v>
              </c:pt>
              <c:pt idx="24">
                <c:v>-47.907665000000001</c:v>
              </c:pt>
              <c:pt idx="25">
                <c:v>-48.845466999999999</c:v>
              </c:pt>
              <c:pt idx="26">
                <c:v>-49.766902999999999</c:v>
              </c:pt>
              <c:pt idx="27">
                <c:v>-51.121243</c:v>
              </c:pt>
              <c:pt idx="28">
                <c:v>-52.662556000000002</c:v>
              </c:pt>
              <c:pt idx="29">
                <c:v>-54.577091000000003</c:v>
              </c:pt>
              <c:pt idx="30">
                <c:v>-56.2836</c:v>
              </c:pt>
              <c:pt idx="31">
                <c:v>-58.095683999999999</c:v>
              </c:pt>
              <c:pt idx="32">
                <c:v>-61.096828000000002</c:v>
              </c:pt>
              <c:pt idx="33">
                <c:v>-66.314544999999995</c:v>
              </c:pt>
              <c:pt idx="34">
                <c:v>-67.438927000000007</c:v>
              </c:pt>
              <c:pt idx="35">
                <c:v>-65.296477999999993</c:v>
              </c:pt>
              <c:pt idx="36">
                <c:v>-59.477882000000001</c:v>
              </c:pt>
              <c:pt idx="37">
                <c:v>-56.382286000000001</c:v>
              </c:pt>
              <c:pt idx="38">
                <c:v>-54.598720999999998</c:v>
              </c:pt>
              <c:pt idx="39">
                <c:v>-53.459342999999997</c:v>
              </c:pt>
              <c:pt idx="40">
                <c:v>-52.546405999999998</c:v>
              </c:pt>
              <c:pt idx="41">
                <c:v>-51.484344</c:v>
              </c:pt>
              <c:pt idx="42">
                <c:v>-50.269011999999996</c:v>
              </c:pt>
              <c:pt idx="43">
                <c:v>-49.086292</c:v>
              </c:pt>
              <c:pt idx="44">
                <c:v>-47.904083</c:v>
              </c:pt>
              <c:pt idx="45">
                <c:v>-46.994053000000001</c:v>
              </c:pt>
              <c:pt idx="46">
                <c:v>-46.772162999999999</c:v>
              </c:pt>
              <c:pt idx="47">
                <c:v>-46.862456999999999</c:v>
              </c:pt>
              <c:pt idx="48">
                <c:v>-47.083812999999999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30F-4F9B-8787-5390F1C4EBBE}"/>
            </c:ext>
          </c:extLst>
        </c:ser>
        <c:ser>
          <c:idx val="1"/>
          <c:order val="1"/>
          <c:tx>
            <c:v>Configuration B</c:v>
          </c:tx>
          <c:spPr>
            <a:ln cap="sq">
              <a:solidFill>
                <a:prstClr val="black"/>
              </a:solidFill>
              <a:prstDash val="sysDash"/>
              <a:round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7.4</c:v>
              </c:pt>
              <c:pt idx="1">
                <c:v>7.7041666666667004</c:v>
              </c:pt>
              <c:pt idx="2">
                <c:v>8.0083333333332991</c:v>
              </c:pt>
              <c:pt idx="3">
                <c:v>8.3125</c:v>
              </c:pt>
              <c:pt idx="4">
                <c:v>8.6166666666667009</c:v>
              </c:pt>
              <c:pt idx="5">
                <c:v>8.9208333333332988</c:v>
              </c:pt>
              <c:pt idx="6">
                <c:v>9.2249999999999996</c:v>
              </c:pt>
              <c:pt idx="7">
                <c:v>9.5291666666667005</c:v>
              </c:pt>
              <c:pt idx="8">
                <c:v>9.8333333333333002</c:v>
              </c:pt>
              <c:pt idx="9">
                <c:v>10.137499999999999</c:v>
              </c:pt>
              <c:pt idx="10">
                <c:v>10.441666666667</c:v>
              </c:pt>
              <c:pt idx="11">
                <c:v>10.745833333333</c:v>
              </c:pt>
              <c:pt idx="12">
                <c:v>11.05</c:v>
              </c:pt>
              <c:pt idx="13">
                <c:v>11.354166666667</c:v>
              </c:pt>
              <c:pt idx="14">
                <c:v>11.658333333333001</c:v>
              </c:pt>
              <c:pt idx="15">
                <c:v>11.9625</c:v>
              </c:pt>
              <c:pt idx="16">
                <c:v>12.266666666667</c:v>
              </c:pt>
              <c:pt idx="17">
                <c:v>12.570833333333001</c:v>
              </c:pt>
              <c:pt idx="18">
                <c:v>12.875</c:v>
              </c:pt>
              <c:pt idx="19">
                <c:v>13.179166666666999</c:v>
              </c:pt>
              <c:pt idx="20">
                <c:v>13.483333333333</c:v>
              </c:pt>
              <c:pt idx="21">
                <c:v>13.7875</c:v>
              </c:pt>
              <c:pt idx="22">
                <c:v>14.091666666666999</c:v>
              </c:pt>
              <c:pt idx="23">
                <c:v>14.395833333333</c:v>
              </c:pt>
              <c:pt idx="24">
                <c:v>14.7</c:v>
              </c:pt>
              <c:pt idx="25">
                <c:v>15.004166666667</c:v>
              </c:pt>
              <c:pt idx="26">
                <c:v>15.308333333333</c:v>
              </c:pt>
              <c:pt idx="27">
                <c:v>15.612500000000001</c:v>
              </c:pt>
              <c:pt idx="28">
                <c:v>15.916666666667</c:v>
              </c:pt>
              <c:pt idx="29">
                <c:v>16.220833333333001</c:v>
              </c:pt>
              <c:pt idx="30">
                <c:v>16.524999999999999</c:v>
              </c:pt>
              <c:pt idx="31">
                <c:v>16.829166666667</c:v>
              </c:pt>
              <c:pt idx="32">
                <c:v>17.133333333332999</c:v>
              </c:pt>
              <c:pt idx="33">
                <c:v>17.4375</c:v>
              </c:pt>
              <c:pt idx="34">
                <c:v>17.741666666667001</c:v>
              </c:pt>
              <c:pt idx="35">
                <c:v>18.045833333333</c:v>
              </c:pt>
              <c:pt idx="36">
                <c:v>18.350000000000001</c:v>
              </c:pt>
              <c:pt idx="37">
                <c:v>18.654166666666999</c:v>
              </c:pt>
              <c:pt idx="38">
                <c:v>18.958333333333002</c:v>
              </c:pt>
              <c:pt idx="39">
                <c:v>19.262499999999999</c:v>
              </c:pt>
              <c:pt idx="40">
                <c:v>19.566666666667</c:v>
              </c:pt>
              <c:pt idx="41">
                <c:v>19.870833333333</c:v>
              </c:pt>
              <c:pt idx="42">
                <c:v>20.175000000000001</c:v>
              </c:pt>
              <c:pt idx="43">
                <c:v>20.479166666666998</c:v>
              </c:pt>
              <c:pt idx="44">
                <c:v>20.783333333333001</c:v>
              </c:pt>
              <c:pt idx="45">
                <c:v>21.087499999999999</c:v>
              </c:pt>
              <c:pt idx="46">
                <c:v>21.391666666667</c:v>
              </c:pt>
              <c:pt idx="47">
                <c:v>21.695833333332999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-31.269020000000001</c:v>
              </c:pt>
              <c:pt idx="1">
                <c:v>-30.796168999999999</c:v>
              </c:pt>
              <c:pt idx="2">
                <c:v>-30.098427000000001</c:v>
              </c:pt>
              <c:pt idx="3">
                <c:v>-29.451439000000001</c:v>
              </c:pt>
              <c:pt idx="4">
                <c:v>-28.989142999999999</c:v>
              </c:pt>
              <c:pt idx="5">
                <c:v>-28.586936999999999</c:v>
              </c:pt>
              <c:pt idx="6">
                <c:v>-28.011762999999998</c:v>
              </c:pt>
              <c:pt idx="7">
                <c:v>-27.634577</c:v>
              </c:pt>
              <c:pt idx="8">
                <c:v>-27.114236999999999</c:v>
              </c:pt>
              <c:pt idx="9">
                <c:v>-26.837433000000001</c:v>
              </c:pt>
              <c:pt idx="10">
                <c:v>-26.381202999999999</c:v>
              </c:pt>
              <c:pt idx="11">
                <c:v>-26.262791</c:v>
              </c:pt>
              <c:pt idx="12">
                <c:v>-26.086075000000001</c:v>
              </c:pt>
              <c:pt idx="13">
                <c:v>-26.071622999999999</c:v>
              </c:pt>
              <c:pt idx="14">
                <c:v>-25.989778999999999</c:v>
              </c:pt>
              <c:pt idx="15">
                <c:v>-26.121199000000001</c:v>
              </c:pt>
              <c:pt idx="16">
                <c:v>-26.113385999999998</c:v>
              </c:pt>
              <c:pt idx="17">
                <c:v>-26.147587000000001</c:v>
              </c:pt>
              <c:pt idx="18">
                <c:v>-26.210455</c:v>
              </c:pt>
              <c:pt idx="19">
                <c:v>-26.414943999999998</c:v>
              </c:pt>
              <c:pt idx="20">
                <c:v>-26.631015999999999</c:v>
              </c:pt>
              <c:pt idx="21">
                <c:v>-26.809666</c:v>
              </c:pt>
              <c:pt idx="22">
                <c:v>-26.968592000000001</c:v>
              </c:pt>
              <c:pt idx="23">
                <c:v>-27.214285</c:v>
              </c:pt>
              <c:pt idx="24">
                <c:v>-27.403822000000002</c:v>
              </c:pt>
              <c:pt idx="25">
                <c:v>-27.634186</c:v>
              </c:pt>
              <c:pt idx="26">
                <c:v>-27.662158999999999</c:v>
              </c:pt>
              <c:pt idx="27">
                <c:v>-27.624707999999998</c:v>
              </c:pt>
              <c:pt idx="28">
                <c:v>-27.454875999999999</c:v>
              </c:pt>
              <c:pt idx="29">
                <c:v>-27.312052000000001</c:v>
              </c:pt>
              <c:pt idx="30">
                <c:v>-27.365486000000001</c:v>
              </c:pt>
              <c:pt idx="31">
                <c:v>-27.468836</c:v>
              </c:pt>
              <c:pt idx="32">
                <c:v>-27.882850999999999</c:v>
              </c:pt>
              <c:pt idx="33">
                <c:v>-28.029833</c:v>
              </c:pt>
              <c:pt idx="34">
                <c:v>-28.302923</c:v>
              </c:pt>
              <c:pt idx="35">
                <c:v>-28.236878999999998</c:v>
              </c:pt>
              <c:pt idx="36">
                <c:v>-28.161476</c:v>
              </c:pt>
              <c:pt idx="37">
                <c:v>-28.110043999999998</c:v>
              </c:pt>
              <c:pt idx="38">
                <c:v>-28.278172000000001</c:v>
              </c:pt>
              <c:pt idx="39">
                <c:v>-28.642365000000002</c:v>
              </c:pt>
              <c:pt idx="40">
                <c:v>-28.897124999999999</c:v>
              </c:pt>
              <c:pt idx="41">
                <c:v>-29.182234000000001</c:v>
              </c:pt>
              <c:pt idx="42">
                <c:v>-29.469056999999999</c:v>
              </c:pt>
              <c:pt idx="43">
                <c:v>-29.796514999999999</c:v>
              </c:pt>
              <c:pt idx="44">
                <c:v>-29.918413000000001</c:v>
              </c:pt>
              <c:pt idx="45">
                <c:v>-30.002507999999999</c:v>
              </c:pt>
              <c:pt idx="46">
                <c:v>-30.347345000000001</c:v>
              </c:pt>
              <c:pt idx="47">
                <c:v>-30.983898</c:v>
              </c:pt>
              <c:pt idx="48">
                <c:v>-31.513898999999999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30F-4F9B-8787-5390F1C4E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19776"/>
        <c:axId val="117021696"/>
      </c:scatterChart>
      <c:valAx>
        <c:axId val="117019776"/>
        <c:scaling>
          <c:orientation val="minMax"/>
          <c:max val="2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4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7021696"/>
        <c:crosses val="autoZero"/>
        <c:crossBetween val="midCat"/>
        <c:majorUnit val="2"/>
      </c:valAx>
      <c:valAx>
        <c:axId val="117021696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7019776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834033284088591"/>
          <c:y val="0.66907225138524351"/>
          <c:w val="0.28205468044122006"/>
          <c:h val="0.121138086905803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2xLO Harmonic to IF Isolation (dB)</a:t>
            </a:r>
          </a:p>
        </c:rich>
      </c:tx>
      <c:layout>
        <c:manualLayout>
          <c:xMode val="edge"/>
          <c:yMode val="edge"/>
          <c:x val="0.31583117939195771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9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 cap="sq"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7.4</c:v>
              </c:pt>
              <c:pt idx="1">
                <c:v>7.7041666666667004</c:v>
              </c:pt>
              <c:pt idx="2">
                <c:v>8.0083333333332991</c:v>
              </c:pt>
              <c:pt idx="3">
                <c:v>8.3125</c:v>
              </c:pt>
              <c:pt idx="4">
                <c:v>8.6166666666667009</c:v>
              </c:pt>
              <c:pt idx="5">
                <c:v>8.9208333333332988</c:v>
              </c:pt>
              <c:pt idx="6">
                <c:v>9.2249999999999996</c:v>
              </c:pt>
              <c:pt idx="7">
                <c:v>9.5291666666667005</c:v>
              </c:pt>
              <c:pt idx="8">
                <c:v>9.8333333333333002</c:v>
              </c:pt>
              <c:pt idx="9">
                <c:v>10.137499999999999</c:v>
              </c:pt>
              <c:pt idx="10">
                <c:v>10.441666666667</c:v>
              </c:pt>
              <c:pt idx="11">
                <c:v>10.745833333333</c:v>
              </c:pt>
              <c:pt idx="12">
                <c:v>11.05</c:v>
              </c:pt>
              <c:pt idx="13">
                <c:v>11.354166666667</c:v>
              </c:pt>
              <c:pt idx="14">
                <c:v>11.658333333333001</c:v>
              </c:pt>
              <c:pt idx="15">
                <c:v>11.9625</c:v>
              </c:pt>
              <c:pt idx="16">
                <c:v>12.266666666667</c:v>
              </c:pt>
              <c:pt idx="17">
                <c:v>12.570833333333001</c:v>
              </c:pt>
              <c:pt idx="18">
                <c:v>12.875</c:v>
              </c:pt>
              <c:pt idx="19">
                <c:v>13.179166666666999</c:v>
              </c:pt>
              <c:pt idx="20">
                <c:v>13.483333333333</c:v>
              </c:pt>
              <c:pt idx="21">
                <c:v>13.7875</c:v>
              </c:pt>
              <c:pt idx="22">
                <c:v>14.091666666666999</c:v>
              </c:pt>
              <c:pt idx="23">
                <c:v>14.395833333333</c:v>
              </c:pt>
              <c:pt idx="24">
                <c:v>14.7</c:v>
              </c:pt>
              <c:pt idx="25">
                <c:v>15.004166666667</c:v>
              </c:pt>
              <c:pt idx="26">
                <c:v>15.308333333333</c:v>
              </c:pt>
              <c:pt idx="27">
                <c:v>15.612500000000001</c:v>
              </c:pt>
              <c:pt idx="28">
                <c:v>15.916666666667</c:v>
              </c:pt>
              <c:pt idx="29">
                <c:v>16.220833333333001</c:v>
              </c:pt>
              <c:pt idx="30">
                <c:v>16.524999999999999</c:v>
              </c:pt>
              <c:pt idx="31">
                <c:v>16.829166666667</c:v>
              </c:pt>
              <c:pt idx="32">
                <c:v>17.133333333332999</c:v>
              </c:pt>
              <c:pt idx="33">
                <c:v>17.4375</c:v>
              </c:pt>
              <c:pt idx="34">
                <c:v>17.741666666667001</c:v>
              </c:pt>
              <c:pt idx="35">
                <c:v>18.045833333333</c:v>
              </c:pt>
              <c:pt idx="36">
                <c:v>18.350000000000001</c:v>
              </c:pt>
              <c:pt idx="37">
                <c:v>18.654166666666999</c:v>
              </c:pt>
              <c:pt idx="38">
                <c:v>18.958333333333002</c:v>
              </c:pt>
              <c:pt idx="39">
                <c:v>19.262499999999999</c:v>
              </c:pt>
              <c:pt idx="40">
                <c:v>19.566666666667</c:v>
              </c:pt>
              <c:pt idx="41">
                <c:v>19.870833333333</c:v>
              </c:pt>
              <c:pt idx="42">
                <c:v>20.175000000000001</c:v>
              </c:pt>
              <c:pt idx="43">
                <c:v>20.479166666666998</c:v>
              </c:pt>
              <c:pt idx="44">
                <c:v>20.783333333333001</c:v>
              </c:pt>
              <c:pt idx="45">
                <c:v>21.087499999999999</c:v>
              </c:pt>
              <c:pt idx="46">
                <c:v>21.391666666667</c:v>
              </c:pt>
              <c:pt idx="47">
                <c:v>21.695833333332999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-56.831592999999998</c:v>
              </c:pt>
              <c:pt idx="1">
                <c:v>-55.494114000000003</c:v>
              </c:pt>
              <c:pt idx="2">
                <c:v>-53.996699999999997</c:v>
              </c:pt>
              <c:pt idx="3">
                <c:v>-52.782001000000001</c:v>
              </c:pt>
              <c:pt idx="4">
                <c:v>-52.782944000000001</c:v>
              </c:pt>
              <c:pt idx="5">
                <c:v>-52.611927000000001</c:v>
              </c:pt>
              <c:pt idx="6">
                <c:v>-53.040599999999998</c:v>
              </c:pt>
              <c:pt idx="7">
                <c:v>-53.147587000000001</c:v>
              </c:pt>
              <c:pt idx="8">
                <c:v>-53.715747999999998</c:v>
              </c:pt>
              <c:pt idx="9">
                <c:v>-55.201430999999999</c:v>
              </c:pt>
              <c:pt idx="10">
                <c:v>-56.393520000000002</c:v>
              </c:pt>
              <c:pt idx="11">
                <c:v>-57.861590999999997</c:v>
              </c:pt>
              <c:pt idx="12">
                <c:v>-60.214882000000003</c:v>
              </c:pt>
              <c:pt idx="13">
                <c:v>-64.684509000000006</c:v>
              </c:pt>
              <c:pt idx="14">
                <c:v>-68.448211999999998</c:v>
              </c:pt>
              <c:pt idx="15">
                <c:v>-67.445250999999999</c:v>
              </c:pt>
              <c:pt idx="16">
                <c:v>-62.621166000000002</c:v>
              </c:pt>
              <c:pt idx="17">
                <c:v>-57.381622</c:v>
              </c:pt>
              <c:pt idx="18">
                <c:v>-54.436478000000001</c:v>
              </c:pt>
              <c:pt idx="19">
                <c:v>-52.396610000000003</c:v>
              </c:pt>
              <c:pt idx="20">
                <c:v>-50.817203999999997</c:v>
              </c:pt>
              <c:pt idx="21">
                <c:v>-49.653500000000001</c:v>
              </c:pt>
              <c:pt idx="22">
                <c:v>-49.312958000000002</c:v>
              </c:pt>
              <c:pt idx="23">
                <c:v>-49.058501999999997</c:v>
              </c:pt>
              <c:pt idx="24">
                <c:v>-48.838946999999997</c:v>
              </c:pt>
              <c:pt idx="25">
                <c:v>-48.423378</c:v>
              </c:pt>
              <c:pt idx="26">
                <c:v>-48.303356000000001</c:v>
              </c:pt>
              <c:pt idx="27">
                <c:v>-47.753914000000002</c:v>
              </c:pt>
              <c:pt idx="28">
                <c:v>-47.614345999999998</c:v>
              </c:pt>
              <c:pt idx="29">
                <c:v>-47.188648000000001</c:v>
              </c:pt>
              <c:pt idx="30">
                <c:v>-47.327697999999998</c:v>
              </c:pt>
              <c:pt idx="31">
                <c:v>-47.517273000000003</c:v>
              </c:pt>
              <c:pt idx="32">
                <c:v>-47.724136000000001</c:v>
              </c:pt>
              <c:pt idx="33">
                <c:v>-49.171120000000002</c:v>
              </c:pt>
              <c:pt idx="34">
                <c:v>-50.353698999999999</c:v>
              </c:pt>
              <c:pt idx="35">
                <c:v>-51.202002999999998</c:v>
              </c:pt>
              <c:pt idx="36">
                <c:v>-50.971989000000001</c:v>
              </c:pt>
              <c:pt idx="37">
                <c:v>-50.512439999999998</c:v>
              </c:pt>
              <c:pt idx="38">
                <c:v>-50.397095</c:v>
              </c:pt>
              <c:pt idx="39">
                <c:v>-50.316738000000001</c:v>
              </c:pt>
              <c:pt idx="40">
                <c:v>-50.249172000000002</c:v>
              </c:pt>
              <c:pt idx="41">
                <c:v>-50.288505999999998</c:v>
              </c:pt>
              <c:pt idx="42">
                <c:v>-50.379463000000001</c:v>
              </c:pt>
              <c:pt idx="43">
                <c:v>-50.597782000000002</c:v>
              </c:pt>
              <c:pt idx="44">
                <c:v>-51.172131</c:v>
              </c:pt>
              <c:pt idx="45">
                <c:v>-51.079574999999998</c:v>
              </c:pt>
              <c:pt idx="46">
                <c:v>-51.031979</c:v>
              </c:pt>
              <c:pt idx="47">
                <c:v>-50.386738000000001</c:v>
              </c:pt>
              <c:pt idx="48">
                <c:v>-50.306975999999999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033-435D-8A8D-AA57406360E9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7.4</c:v>
              </c:pt>
              <c:pt idx="1">
                <c:v>7.7041666666667004</c:v>
              </c:pt>
              <c:pt idx="2">
                <c:v>8.0083333333332991</c:v>
              </c:pt>
              <c:pt idx="3">
                <c:v>8.3125</c:v>
              </c:pt>
              <c:pt idx="4">
                <c:v>8.6166666666667009</c:v>
              </c:pt>
              <c:pt idx="5">
                <c:v>8.9208333333332988</c:v>
              </c:pt>
              <c:pt idx="6">
                <c:v>9.2249999999999996</c:v>
              </c:pt>
              <c:pt idx="7">
                <c:v>9.5291666666667005</c:v>
              </c:pt>
              <c:pt idx="8">
                <c:v>9.8333333333333002</c:v>
              </c:pt>
              <c:pt idx="9">
                <c:v>10.137499999999999</c:v>
              </c:pt>
              <c:pt idx="10">
                <c:v>10.441666666667</c:v>
              </c:pt>
              <c:pt idx="11">
                <c:v>10.745833333333</c:v>
              </c:pt>
              <c:pt idx="12">
                <c:v>11.05</c:v>
              </c:pt>
              <c:pt idx="13">
                <c:v>11.354166666667</c:v>
              </c:pt>
              <c:pt idx="14">
                <c:v>11.658333333333001</c:v>
              </c:pt>
              <c:pt idx="15">
                <c:v>11.9625</c:v>
              </c:pt>
              <c:pt idx="16">
                <c:v>12.266666666667</c:v>
              </c:pt>
              <c:pt idx="17">
                <c:v>12.570833333333001</c:v>
              </c:pt>
              <c:pt idx="18">
                <c:v>12.875</c:v>
              </c:pt>
              <c:pt idx="19">
                <c:v>13.179166666666999</c:v>
              </c:pt>
              <c:pt idx="20">
                <c:v>13.483333333333</c:v>
              </c:pt>
              <c:pt idx="21">
                <c:v>13.7875</c:v>
              </c:pt>
              <c:pt idx="22">
                <c:v>14.091666666666999</c:v>
              </c:pt>
              <c:pt idx="23">
                <c:v>14.395833333333</c:v>
              </c:pt>
              <c:pt idx="24">
                <c:v>14.7</c:v>
              </c:pt>
              <c:pt idx="25">
                <c:v>15.004166666667</c:v>
              </c:pt>
              <c:pt idx="26">
                <c:v>15.308333333333</c:v>
              </c:pt>
              <c:pt idx="27">
                <c:v>15.612500000000001</c:v>
              </c:pt>
              <c:pt idx="28">
                <c:v>15.916666666667</c:v>
              </c:pt>
              <c:pt idx="29">
                <c:v>16.220833333333001</c:v>
              </c:pt>
              <c:pt idx="30">
                <c:v>16.524999999999999</c:v>
              </c:pt>
              <c:pt idx="31">
                <c:v>16.829166666667</c:v>
              </c:pt>
              <c:pt idx="32">
                <c:v>17.133333333332999</c:v>
              </c:pt>
              <c:pt idx="33">
                <c:v>17.4375</c:v>
              </c:pt>
              <c:pt idx="34">
                <c:v>17.741666666667001</c:v>
              </c:pt>
              <c:pt idx="35">
                <c:v>18.045833333333</c:v>
              </c:pt>
              <c:pt idx="36">
                <c:v>18.350000000000001</c:v>
              </c:pt>
              <c:pt idx="37">
                <c:v>18.654166666666999</c:v>
              </c:pt>
              <c:pt idx="38">
                <c:v>18.958333333333002</c:v>
              </c:pt>
              <c:pt idx="39">
                <c:v>19.262499999999999</c:v>
              </c:pt>
              <c:pt idx="40">
                <c:v>19.566666666667</c:v>
              </c:pt>
              <c:pt idx="41">
                <c:v>19.870833333333</c:v>
              </c:pt>
              <c:pt idx="42">
                <c:v>20.175000000000001</c:v>
              </c:pt>
              <c:pt idx="43">
                <c:v>20.479166666666998</c:v>
              </c:pt>
              <c:pt idx="44">
                <c:v>20.783333333333001</c:v>
              </c:pt>
              <c:pt idx="45">
                <c:v>21.087499999999999</c:v>
              </c:pt>
              <c:pt idx="46">
                <c:v>21.391666666667</c:v>
              </c:pt>
              <c:pt idx="47">
                <c:v>21.695833333332999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-49.571506999999997</c:v>
              </c:pt>
              <c:pt idx="1">
                <c:v>-49.096901000000003</c:v>
              </c:pt>
              <c:pt idx="2">
                <c:v>-48.470058000000002</c:v>
              </c:pt>
              <c:pt idx="3">
                <c:v>-48.132347000000003</c:v>
              </c:pt>
              <c:pt idx="4">
                <c:v>-47.690055999999998</c:v>
              </c:pt>
              <c:pt idx="5">
                <c:v>-47.510058999999998</c:v>
              </c:pt>
              <c:pt idx="6">
                <c:v>-47.446064</c:v>
              </c:pt>
              <c:pt idx="7">
                <c:v>-48.085625</c:v>
              </c:pt>
              <c:pt idx="8">
                <c:v>-48.812508000000001</c:v>
              </c:pt>
              <c:pt idx="9">
                <c:v>-49.975791999999998</c:v>
              </c:pt>
              <c:pt idx="10">
                <c:v>-51.343941000000001</c:v>
              </c:pt>
              <c:pt idx="11">
                <c:v>-53.338073999999999</c:v>
              </c:pt>
              <c:pt idx="12">
                <c:v>-56.165725999999999</c:v>
              </c:pt>
              <c:pt idx="13">
                <c:v>-59.331257000000001</c:v>
              </c:pt>
              <c:pt idx="14">
                <c:v>-61.074986000000003</c:v>
              </c:pt>
              <c:pt idx="15">
                <c:v>-60.498641999999997</c:v>
              </c:pt>
              <c:pt idx="16">
                <c:v>-57.801853000000001</c:v>
              </c:pt>
              <c:pt idx="17">
                <c:v>-55.131926999999997</c:v>
              </c:pt>
              <c:pt idx="18">
                <c:v>-53.097220999999998</c:v>
              </c:pt>
              <c:pt idx="19">
                <c:v>-51.666794000000003</c:v>
              </c:pt>
              <c:pt idx="20">
                <c:v>-50.73518</c:v>
              </c:pt>
              <c:pt idx="21">
                <c:v>-50.225624000000003</c:v>
              </c:pt>
              <c:pt idx="22">
                <c:v>-50.142220000000002</c:v>
              </c:pt>
              <c:pt idx="23">
                <c:v>-50.317554000000001</c:v>
              </c:pt>
              <c:pt idx="24">
                <c:v>-50.573078000000002</c:v>
              </c:pt>
              <c:pt idx="25">
                <c:v>-51.109192</c:v>
              </c:pt>
              <c:pt idx="26">
                <c:v>-52.016894999999998</c:v>
              </c:pt>
              <c:pt idx="27">
                <c:v>-53.272758000000003</c:v>
              </c:pt>
              <c:pt idx="28">
                <c:v>-57.386291999999997</c:v>
              </c:pt>
              <c:pt idx="29">
                <c:v>-60.017769000000001</c:v>
              </c:pt>
              <c:pt idx="30">
                <c:v>-59.436878</c:v>
              </c:pt>
              <c:pt idx="31">
                <c:v>-54.613151999999999</c:v>
              </c:pt>
              <c:pt idx="32">
                <c:v>-50.938003999999999</c:v>
              </c:pt>
              <c:pt idx="33">
                <c:v>-48.484870999999998</c:v>
              </c:pt>
              <c:pt idx="34">
                <c:v>-46.057502999999997</c:v>
              </c:pt>
              <c:pt idx="35">
                <c:v>-43.187294000000001</c:v>
              </c:pt>
              <c:pt idx="36">
                <c:v>-41.920001999999997</c:v>
              </c:pt>
              <c:pt idx="37">
                <c:v>-41.785125999999998</c:v>
              </c:pt>
              <c:pt idx="38">
                <c:v>-42.049007000000003</c:v>
              </c:pt>
              <c:pt idx="39">
                <c:v>-42.461803000000003</c:v>
              </c:pt>
              <c:pt idx="40">
                <c:v>-42.954085999999997</c:v>
              </c:pt>
              <c:pt idx="41">
                <c:v>-43.530743000000001</c:v>
              </c:pt>
              <c:pt idx="42">
                <c:v>-44.063637</c:v>
              </c:pt>
              <c:pt idx="43">
                <c:v>-44.501888000000001</c:v>
              </c:pt>
              <c:pt idx="44">
                <c:v>-45.245398999999999</c:v>
              </c:pt>
              <c:pt idx="45">
                <c:v>-46.130997000000001</c:v>
              </c:pt>
              <c:pt idx="46">
                <c:v>-47.443824999999997</c:v>
              </c:pt>
              <c:pt idx="47">
                <c:v>-48.061442999999997</c:v>
              </c:pt>
              <c:pt idx="48">
                <c:v>-48.413196999999997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033-435D-8A8D-AA5740636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30208"/>
        <c:axId val="116832128"/>
      </c:scatterChart>
      <c:valAx>
        <c:axId val="116830208"/>
        <c:scaling>
          <c:orientation val="minMax"/>
          <c:max val="2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832128"/>
        <c:crosses val="autoZero"/>
        <c:crossBetween val="midCat"/>
        <c:majorUnit val="2"/>
      </c:valAx>
      <c:valAx>
        <c:axId val="116832128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830208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835274784175986"/>
          <c:y val="0.67370188101487316"/>
          <c:w val="0.28480546114993138"/>
          <c:h val="0.1118788276465441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Odd LO Harmonic to RF Isolation (dB)</a:t>
            </a:r>
          </a:p>
        </c:rich>
      </c:tx>
      <c:layout>
        <c:manualLayout>
          <c:xMode val="edge"/>
          <c:yMode val="edge"/>
          <c:x val="0.31037292771183889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35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3xLO 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Harm-A'!$L$3:$L$51</c:f>
              <c:numCache>
                <c:formatCode>0.00</c:formatCode>
                <c:ptCount val="49"/>
                <c:pt idx="0">
                  <c:v>6</c:v>
                </c:pt>
                <c:pt idx="1">
                  <c:v>6.125</c:v>
                </c:pt>
                <c:pt idx="2">
                  <c:v>6.25</c:v>
                </c:pt>
                <c:pt idx="3">
                  <c:v>6.375</c:v>
                </c:pt>
                <c:pt idx="4">
                  <c:v>6.5</c:v>
                </c:pt>
                <c:pt idx="5">
                  <c:v>6.625</c:v>
                </c:pt>
                <c:pt idx="6">
                  <c:v>6.75</c:v>
                </c:pt>
                <c:pt idx="7">
                  <c:v>6.875</c:v>
                </c:pt>
                <c:pt idx="8">
                  <c:v>7</c:v>
                </c:pt>
                <c:pt idx="9">
                  <c:v>7.125</c:v>
                </c:pt>
                <c:pt idx="10">
                  <c:v>7.25</c:v>
                </c:pt>
                <c:pt idx="11">
                  <c:v>7.375</c:v>
                </c:pt>
                <c:pt idx="12">
                  <c:v>7.5</c:v>
                </c:pt>
                <c:pt idx="13">
                  <c:v>7.625</c:v>
                </c:pt>
                <c:pt idx="14">
                  <c:v>7.75</c:v>
                </c:pt>
                <c:pt idx="15">
                  <c:v>7.875</c:v>
                </c:pt>
                <c:pt idx="16">
                  <c:v>8</c:v>
                </c:pt>
                <c:pt idx="17">
                  <c:v>8.125</c:v>
                </c:pt>
                <c:pt idx="18">
                  <c:v>8.25</c:v>
                </c:pt>
                <c:pt idx="19">
                  <c:v>8.375</c:v>
                </c:pt>
                <c:pt idx="20">
                  <c:v>8.5</c:v>
                </c:pt>
                <c:pt idx="21">
                  <c:v>8.625</c:v>
                </c:pt>
                <c:pt idx="22">
                  <c:v>8.75</c:v>
                </c:pt>
                <c:pt idx="23">
                  <c:v>8.875</c:v>
                </c:pt>
                <c:pt idx="24">
                  <c:v>9</c:v>
                </c:pt>
                <c:pt idx="25">
                  <c:v>9.125</c:v>
                </c:pt>
                <c:pt idx="26">
                  <c:v>9.25</c:v>
                </c:pt>
                <c:pt idx="27">
                  <c:v>9.375</c:v>
                </c:pt>
                <c:pt idx="28">
                  <c:v>9.5</c:v>
                </c:pt>
                <c:pt idx="29">
                  <c:v>9.625</c:v>
                </c:pt>
                <c:pt idx="30">
                  <c:v>9.75</c:v>
                </c:pt>
                <c:pt idx="31">
                  <c:v>9.875</c:v>
                </c:pt>
                <c:pt idx="32">
                  <c:v>10</c:v>
                </c:pt>
                <c:pt idx="33">
                  <c:v>10.125</c:v>
                </c:pt>
                <c:pt idx="34">
                  <c:v>10.25</c:v>
                </c:pt>
                <c:pt idx="35">
                  <c:v>10.375</c:v>
                </c:pt>
                <c:pt idx="36">
                  <c:v>10.5</c:v>
                </c:pt>
                <c:pt idx="37">
                  <c:v>10.625</c:v>
                </c:pt>
                <c:pt idx="38">
                  <c:v>10.75</c:v>
                </c:pt>
                <c:pt idx="39">
                  <c:v>10.875</c:v>
                </c:pt>
                <c:pt idx="40">
                  <c:v>11</c:v>
                </c:pt>
                <c:pt idx="41">
                  <c:v>11.125</c:v>
                </c:pt>
                <c:pt idx="42">
                  <c:v>11.25</c:v>
                </c:pt>
                <c:pt idx="43">
                  <c:v>11.375</c:v>
                </c:pt>
                <c:pt idx="44">
                  <c:v>11.5</c:v>
                </c:pt>
                <c:pt idx="45">
                  <c:v>11.625</c:v>
                </c:pt>
                <c:pt idx="46">
                  <c:v>11.75</c:v>
                </c:pt>
                <c:pt idx="47">
                  <c:v>11.875</c:v>
                </c:pt>
                <c:pt idx="48">
                  <c:v>12</c:v>
                </c:pt>
              </c:numCache>
            </c:numRef>
          </c:xVal>
          <c:yVal>
            <c:numRef>
              <c:f>'LO Harm-A'!$N$3:$N$51</c:f>
              <c:numCache>
                <c:formatCode>0.00</c:formatCode>
                <c:ptCount val="49"/>
                <c:pt idx="0">
                  <c:v>-61.842875999999997</c:v>
                </c:pt>
                <c:pt idx="1">
                  <c:v>-60.894730000000003</c:v>
                </c:pt>
                <c:pt idx="2">
                  <c:v>-60.419746000000004</c:v>
                </c:pt>
                <c:pt idx="3">
                  <c:v>-61.209797000000002</c:v>
                </c:pt>
                <c:pt idx="4">
                  <c:v>-61.986038000000001</c:v>
                </c:pt>
                <c:pt idx="5">
                  <c:v>-62.515770000000003</c:v>
                </c:pt>
                <c:pt idx="6">
                  <c:v>-63.106555999999998</c:v>
                </c:pt>
                <c:pt idx="7">
                  <c:v>-63.131855000000002</c:v>
                </c:pt>
                <c:pt idx="8">
                  <c:v>-63.234355999999998</c:v>
                </c:pt>
                <c:pt idx="9">
                  <c:v>-62.944580000000002</c:v>
                </c:pt>
                <c:pt idx="10">
                  <c:v>-62.889575999999998</c:v>
                </c:pt>
                <c:pt idx="11">
                  <c:v>-62.616275999999999</c:v>
                </c:pt>
                <c:pt idx="12">
                  <c:v>-62.602966000000002</c:v>
                </c:pt>
                <c:pt idx="13">
                  <c:v>-62.423763000000001</c:v>
                </c:pt>
                <c:pt idx="14">
                  <c:v>-62.375999</c:v>
                </c:pt>
                <c:pt idx="15">
                  <c:v>-62.534412000000003</c:v>
                </c:pt>
                <c:pt idx="16">
                  <c:v>-62.753143000000001</c:v>
                </c:pt>
                <c:pt idx="17">
                  <c:v>-62.837237999999999</c:v>
                </c:pt>
                <c:pt idx="18">
                  <c:v>-62.651618999999997</c:v>
                </c:pt>
                <c:pt idx="19">
                  <c:v>-62.468136000000001</c:v>
                </c:pt>
                <c:pt idx="20">
                  <c:v>-62.163601</c:v>
                </c:pt>
                <c:pt idx="21">
                  <c:v>-61.661419000000002</c:v>
                </c:pt>
                <c:pt idx="22">
                  <c:v>-61.025481999999997</c:v>
                </c:pt>
                <c:pt idx="23">
                  <c:v>-60.398361000000001</c:v>
                </c:pt>
                <c:pt idx="24">
                  <c:v>-59.984558</c:v>
                </c:pt>
                <c:pt idx="25">
                  <c:v>-59.701068999999997</c:v>
                </c:pt>
                <c:pt idx="26">
                  <c:v>-59.424725000000002</c:v>
                </c:pt>
                <c:pt idx="27">
                  <c:v>-59.301215999999997</c:v>
                </c:pt>
                <c:pt idx="28">
                  <c:v>-58.654259000000003</c:v>
                </c:pt>
                <c:pt idx="29">
                  <c:v>-58.039496999999997</c:v>
                </c:pt>
                <c:pt idx="30">
                  <c:v>-57.296066000000003</c:v>
                </c:pt>
                <c:pt idx="31">
                  <c:v>-56.941699999999997</c:v>
                </c:pt>
                <c:pt idx="32">
                  <c:v>-56.465927000000001</c:v>
                </c:pt>
                <c:pt idx="33">
                  <c:v>-56.105964999999998</c:v>
                </c:pt>
                <c:pt idx="34">
                  <c:v>-55.826092000000003</c:v>
                </c:pt>
                <c:pt idx="35">
                  <c:v>-55.667461000000003</c:v>
                </c:pt>
                <c:pt idx="36">
                  <c:v>-55.650433</c:v>
                </c:pt>
                <c:pt idx="37">
                  <c:v>-55.688293000000002</c:v>
                </c:pt>
                <c:pt idx="38">
                  <c:v>-55.750247999999999</c:v>
                </c:pt>
                <c:pt idx="39">
                  <c:v>-55.797344000000002</c:v>
                </c:pt>
                <c:pt idx="40">
                  <c:v>-55.963337000000003</c:v>
                </c:pt>
                <c:pt idx="41">
                  <c:v>-55.990391000000002</c:v>
                </c:pt>
                <c:pt idx="42">
                  <c:v>-56.078212999999998</c:v>
                </c:pt>
                <c:pt idx="43">
                  <c:v>-56.085940999999998</c:v>
                </c:pt>
                <c:pt idx="44">
                  <c:v>-56.301228000000002</c:v>
                </c:pt>
                <c:pt idx="45">
                  <c:v>-56.474395999999999</c:v>
                </c:pt>
                <c:pt idx="46">
                  <c:v>-56.906063000000003</c:v>
                </c:pt>
                <c:pt idx="47">
                  <c:v>-57.264583999999999</c:v>
                </c:pt>
                <c:pt idx="48">
                  <c:v>-57.514400000000002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51-4F67-B69D-B92F1ACDEE80}"/>
            </c:ext>
          </c:extLst>
        </c:ser>
        <c:ser>
          <c:idx val="0"/>
          <c:order val="1"/>
          <c:tx>
            <c:v>3xLO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Harm-B'!$L$3:$L$51</c:f>
              <c:numCache>
                <c:formatCode>0.00</c:formatCode>
                <c:ptCount val="49"/>
                <c:pt idx="0">
                  <c:v>6</c:v>
                </c:pt>
                <c:pt idx="1">
                  <c:v>6.125</c:v>
                </c:pt>
                <c:pt idx="2">
                  <c:v>6.25</c:v>
                </c:pt>
                <c:pt idx="3">
                  <c:v>6.375</c:v>
                </c:pt>
                <c:pt idx="4">
                  <c:v>6.5</c:v>
                </c:pt>
                <c:pt idx="5">
                  <c:v>6.625</c:v>
                </c:pt>
                <c:pt idx="6">
                  <c:v>6.75</c:v>
                </c:pt>
                <c:pt idx="7">
                  <c:v>6.875</c:v>
                </c:pt>
                <c:pt idx="8">
                  <c:v>7</c:v>
                </c:pt>
                <c:pt idx="9">
                  <c:v>7.125</c:v>
                </c:pt>
                <c:pt idx="10">
                  <c:v>7.25</c:v>
                </c:pt>
                <c:pt idx="11">
                  <c:v>7.375</c:v>
                </c:pt>
                <c:pt idx="12">
                  <c:v>7.5</c:v>
                </c:pt>
                <c:pt idx="13">
                  <c:v>7.625</c:v>
                </c:pt>
                <c:pt idx="14">
                  <c:v>7.75</c:v>
                </c:pt>
                <c:pt idx="15">
                  <c:v>7.875</c:v>
                </c:pt>
                <c:pt idx="16">
                  <c:v>8</c:v>
                </c:pt>
                <c:pt idx="17">
                  <c:v>8.125</c:v>
                </c:pt>
                <c:pt idx="18">
                  <c:v>8.25</c:v>
                </c:pt>
                <c:pt idx="19">
                  <c:v>8.375</c:v>
                </c:pt>
                <c:pt idx="20">
                  <c:v>8.5</c:v>
                </c:pt>
                <c:pt idx="21">
                  <c:v>8.625</c:v>
                </c:pt>
                <c:pt idx="22">
                  <c:v>8.75</c:v>
                </c:pt>
                <c:pt idx="23">
                  <c:v>8.875</c:v>
                </c:pt>
                <c:pt idx="24">
                  <c:v>9</c:v>
                </c:pt>
                <c:pt idx="25">
                  <c:v>9.125</c:v>
                </c:pt>
                <c:pt idx="26">
                  <c:v>9.25</c:v>
                </c:pt>
                <c:pt idx="27">
                  <c:v>9.375</c:v>
                </c:pt>
                <c:pt idx="28">
                  <c:v>9.5</c:v>
                </c:pt>
                <c:pt idx="29">
                  <c:v>9.625</c:v>
                </c:pt>
                <c:pt idx="30">
                  <c:v>9.75</c:v>
                </c:pt>
                <c:pt idx="31">
                  <c:v>9.875</c:v>
                </c:pt>
                <c:pt idx="32">
                  <c:v>10</c:v>
                </c:pt>
                <c:pt idx="33">
                  <c:v>10.125</c:v>
                </c:pt>
                <c:pt idx="34">
                  <c:v>10.25</c:v>
                </c:pt>
                <c:pt idx="35">
                  <c:v>10.375</c:v>
                </c:pt>
                <c:pt idx="36">
                  <c:v>10.5</c:v>
                </c:pt>
                <c:pt idx="37">
                  <c:v>10.625</c:v>
                </c:pt>
                <c:pt idx="38">
                  <c:v>10.75</c:v>
                </c:pt>
                <c:pt idx="39">
                  <c:v>10.875</c:v>
                </c:pt>
                <c:pt idx="40">
                  <c:v>11</c:v>
                </c:pt>
                <c:pt idx="41">
                  <c:v>11.125</c:v>
                </c:pt>
                <c:pt idx="42">
                  <c:v>11.25</c:v>
                </c:pt>
                <c:pt idx="43">
                  <c:v>11.375</c:v>
                </c:pt>
                <c:pt idx="44">
                  <c:v>11.5</c:v>
                </c:pt>
                <c:pt idx="45">
                  <c:v>11.625</c:v>
                </c:pt>
                <c:pt idx="46">
                  <c:v>11.75</c:v>
                </c:pt>
                <c:pt idx="47">
                  <c:v>11.875</c:v>
                </c:pt>
                <c:pt idx="48">
                  <c:v>12</c:v>
                </c:pt>
              </c:numCache>
            </c:numRef>
          </c:xVal>
          <c:yVal>
            <c:numRef>
              <c:f>'LO Harm-B'!$N$3:$N$51</c:f>
              <c:numCache>
                <c:formatCode>0.00</c:formatCode>
                <c:ptCount val="49"/>
                <c:pt idx="0">
                  <c:v>-62.072673999999999</c:v>
                </c:pt>
                <c:pt idx="1">
                  <c:v>-63.066974999999999</c:v>
                </c:pt>
                <c:pt idx="2">
                  <c:v>-63.906975000000003</c:v>
                </c:pt>
                <c:pt idx="3">
                  <c:v>-64.112273999999999</c:v>
                </c:pt>
                <c:pt idx="4">
                  <c:v>-64.334350999999998</c:v>
                </c:pt>
                <c:pt idx="5">
                  <c:v>-64.774985999999998</c:v>
                </c:pt>
                <c:pt idx="6">
                  <c:v>-64.658264000000003</c:v>
                </c:pt>
                <c:pt idx="7">
                  <c:v>-65.014403999999999</c:v>
                </c:pt>
                <c:pt idx="8">
                  <c:v>-65.281670000000005</c:v>
                </c:pt>
                <c:pt idx="9">
                  <c:v>-65.609520000000003</c:v>
                </c:pt>
                <c:pt idx="10">
                  <c:v>-65.884192999999996</c:v>
                </c:pt>
                <c:pt idx="11">
                  <c:v>-66.067115999999999</c:v>
                </c:pt>
                <c:pt idx="12">
                  <c:v>-66.031486999999998</c:v>
                </c:pt>
                <c:pt idx="13">
                  <c:v>-65.806685999999999</c:v>
                </c:pt>
                <c:pt idx="14">
                  <c:v>-65.398430000000005</c:v>
                </c:pt>
                <c:pt idx="15">
                  <c:v>-64.969429000000005</c:v>
                </c:pt>
                <c:pt idx="16">
                  <c:v>-64.531670000000005</c:v>
                </c:pt>
                <c:pt idx="17">
                  <c:v>-64.155945000000003</c:v>
                </c:pt>
                <c:pt idx="18">
                  <c:v>-63.909011999999997</c:v>
                </c:pt>
                <c:pt idx="19">
                  <c:v>-63.241160999999998</c:v>
                </c:pt>
                <c:pt idx="20">
                  <c:v>-62.460414999999998</c:v>
                </c:pt>
                <c:pt idx="21">
                  <c:v>-61.743068999999998</c:v>
                </c:pt>
                <c:pt idx="22">
                  <c:v>-61.100700000000003</c:v>
                </c:pt>
                <c:pt idx="23">
                  <c:v>-60.667800999999997</c:v>
                </c:pt>
                <c:pt idx="24">
                  <c:v>-60.329414</c:v>
                </c:pt>
                <c:pt idx="25">
                  <c:v>-59.935153999999997</c:v>
                </c:pt>
                <c:pt idx="26">
                  <c:v>-59.623016</c:v>
                </c:pt>
                <c:pt idx="27">
                  <c:v>-59.401367</c:v>
                </c:pt>
                <c:pt idx="28">
                  <c:v>-59.590736</c:v>
                </c:pt>
                <c:pt idx="29">
                  <c:v>-59.964137999999998</c:v>
                </c:pt>
                <c:pt idx="30">
                  <c:v>-60.172215000000001</c:v>
                </c:pt>
                <c:pt idx="31">
                  <c:v>-59.987751000000003</c:v>
                </c:pt>
                <c:pt idx="32">
                  <c:v>-59.497154000000002</c:v>
                </c:pt>
                <c:pt idx="33">
                  <c:v>-59.177470999999997</c:v>
                </c:pt>
                <c:pt idx="34">
                  <c:v>-58.963985000000001</c:v>
                </c:pt>
                <c:pt idx="35">
                  <c:v>-59.089069000000002</c:v>
                </c:pt>
                <c:pt idx="36">
                  <c:v>-59.432285</c:v>
                </c:pt>
                <c:pt idx="37">
                  <c:v>-59.866959000000001</c:v>
                </c:pt>
                <c:pt idx="38">
                  <c:v>-60.178665000000002</c:v>
                </c:pt>
                <c:pt idx="39">
                  <c:v>-60.339302000000004</c:v>
                </c:pt>
                <c:pt idx="40">
                  <c:v>-60.374415999999997</c:v>
                </c:pt>
                <c:pt idx="41">
                  <c:v>-60.283054</c:v>
                </c:pt>
                <c:pt idx="42">
                  <c:v>-60.074848000000003</c:v>
                </c:pt>
                <c:pt idx="43">
                  <c:v>-59.963085</c:v>
                </c:pt>
                <c:pt idx="44">
                  <c:v>-60.158669000000003</c:v>
                </c:pt>
                <c:pt idx="45">
                  <c:v>-60.363331000000002</c:v>
                </c:pt>
                <c:pt idx="46">
                  <c:v>-61.023753999999997</c:v>
                </c:pt>
                <c:pt idx="47">
                  <c:v>-61.555771</c:v>
                </c:pt>
                <c:pt idx="48">
                  <c:v>-62.073967000000003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51-4F67-B69D-B92F1ACDEE80}"/>
            </c:ext>
          </c:extLst>
        </c:ser>
        <c:ser>
          <c:idx val="1"/>
          <c:order val="2"/>
          <c:tx>
            <c:v>5xLO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Harm-A'!$T$3:$T$51</c:f>
              <c:numCache>
                <c:formatCode>0.00</c:formatCode>
                <c:ptCount val="49"/>
                <c:pt idx="0">
                  <c:v>10</c:v>
                </c:pt>
                <c:pt idx="1">
                  <c:v>10.041666666667</c:v>
                </c:pt>
                <c:pt idx="2">
                  <c:v>10.083333333333</c:v>
                </c:pt>
                <c:pt idx="3">
                  <c:v>10.125</c:v>
                </c:pt>
                <c:pt idx="4">
                  <c:v>10.166666666667</c:v>
                </c:pt>
                <c:pt idx="5">
                  <c:v>10.208333333333</c:v>
                </c:pt>
                <c:pt idx="6">
                  <c:v>10.25</c:v>
                </c:pt>
                <c:pt idx="7">
                  <c:v>10.291666666667</c:v>
                </c:pt>
                <c:pt idx="8">
                  <c:v>10.333333333333</c:v>
                </c:pt>
                <c:pt idx="9">
                  <c:v>10.375</c:v>
                </c:pt>
                <c:pt idx="10">
                  <c:v>10.416666666667</c:v>
                </c:pt>
                <c:pt idx="11">
                  <c:v>10.458333333333</c:v>
                </c:pt>
                <c:pt idx="12">
                  <c:v>10.5</c:v>
                </c:pt>
                <c:pt idx="13">
                  <c:v>10.541666666667</c:v>
                </c:pt>
                <c:pt idx="14">
                  <c:v>10.583333333333</c:v>
                </c:pt>
                <c:pt idx="15">
                  <c:v>10.625</c:v>
                </c:pt>
                <c:pt idx="16">
                  <c:v>10.666666666667</c:v>
                </c:pt>
                <c:pt idx="17">
                  <c:v>10.708333333333</c:v>
                </c:pt>
                <c:pt idx="18">
                  <c:v>10.75</c:v>
                </c:pt>
                <c:pt idx="19">
                  <c:v>10.791666666667</c:v>
                </c:pt>
                <c:pt idx="20">
                  <c:v>10.833333333333</c:v>
                </c:pt>
                <c:pt idx="21">
                  <c:v>10.875</c:v>
                </c:pt>
                <c:pt idx="22">
                  <c:v>10.916666666667</c:v>
                </c:pt>
                <c:pt idx="23">
                  <c:v>10.958333333333</c:v>
                </c:pt>
                <c:pt idx="24">
                  <c:v>11</c:v>
                </c:pt>
                <c:pt idx="25">
                  <c:v>11.041666666667</c:v>
                </c:pt>
                <c:pt idx="26">
                  <c:v>11.083333333333</c:v>
                </c:pt>
                <c:pt idx="27">
                  <c:v>11.125</c:v>
                </c:pt>
                <c:pt idx="28">
                  <c:v>11.166666666667</c:v>
                </c:pt>
                <c:pt idx="29">
                  <c:v>11.208333333333</c:v>
                </c:pt>
                <c:pt idx="30">
                  <c:v>11.25</c:v>
                </c:pt>
                <c:pt idx="31">
                  <c:v>11.291666666667</c:v>
                </c:pt>
                <c:pt idx="32">
                  <c:v>11.333333333333</c:v>
                </c:pt>
                <c:pt idx="33">
                  <c:v>11.375</c:v>
                </c:pt>
                <c:pt idx="34">
                  <c:v>11.416666666667</c:v>
                </c:pt>
                <c:pt idx="35">
                  <c:v>11.458333333333</c:v>
                </c:pt>
                <c:pt idx="36">
                  <c:v>11.5</c:v>
                </c:pt>
                <c:pt idx="37">
                  <c:v>11.541666666667</c:v>
                </c:pt>
                <c:pt idx="38">
                  <c:v>11.583333333333</c:v>
                </c:pt>
                <c:pt idx="39">
                  <c:v>11.625</c:v>
                </c:pt>
                <c:pt idx="40">
                  <c:v>11.666666666667</c:v>
                </c:pt>
                <c:pt idx="41">
                  <c:v>11.708333333333</c:v>
                </c:pt>
                <c:pt idx="42">
                  <c:v>11.75</c:v>
                </c:pt>
                <c:pt idx="43">
                  <c:v>11.791666666667</c:v>
                </c:pt>
                <c:pt idx="44">
                  <c:v>11.833333333333</c:v>
                </c:pt>
                <c:pt idx="45">
                  <c:v>11.875</c:v>
                </c:pt>
                <c:pt idx="46">
                  <c:v>11.916666666667</c:v>
                </c:pt>
                <c:pt idx="47">
                  <c:v>11.958333333333</c:v>
                </c:pt>
                <c:pt idx="4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'LO Harm-A'!$V$3:$V$51</c:f>
              <c:numCache>
                <c:formatCode>0.00</c:formatCode>
                <c:ptCount val="49"/>
                <c:pt idx="0">
                  <c:v>-78.236298000000005</c:v>
                </c:pt>
                <c:pt idx="1">
                  <c:v>-72.821258999999998</c:v>
                </c:pt>
                <c:pt idx="2">
                  <c:v>-73.199393999999998</c:v>
                </c:pt>
                <c:pt idx="3">
                  <c:v>-75.264786000000001</c:v>
                </c:pt>
                <c:pt idx="4">
                  <c:v>-72.928855999999996</c:v>
                </c:pt>
                <c:pt idx="5">
                  <c:v>-71.367317</c:v>
                </c:pt>
                <c:pt idx="6">
                  <c:v>-72.138549999999995</c:v>
                </c:pt>
                <c:pt idx="7">
                  <c:v>-71.542580000000001</c:v>
                </c:pt>
                <c:pt idx="8">
                  <c:v>-71.584602000000004</c:v>
                </c:pt>
                <c:pt idx="9">
                  <c:v>-68.339995999999999</c:v>
                </c:pt>
                <c:pt idx="10">
                  <c:v>-69.429703000000003</c:v>
                </c:pt>
                <c:pt idx="11">
                  <c:v>-69.472190999999995</c:v>
                </c:pt>
                <c:pt idx="12">
                  <c:v>-70.106621000000004</c:v>
                </c:pt>
                <c:pt idx="13">
                  <c:v>-71.415358999999995</c:v>
                </c:pt>
                <c:pt idx="14">
                  <c:v>-73.121498000000003</c:v>
                </c:pt>
                <c:pt idx="15">
                  <c:v>-75.538253999999995</c:v>
                </c:pt>
                <c:pt idx="16">
                  <c:v>-72.901793999999995</c:v>
                </c:pt>
                <c:pt idx="17">
                  <c:v>-76.743187000000006</c:v>
                </c:pt>
                <c:pt idx="18">
                  <c:v>-74.391090000000005</c:v>
                </c:pt>
                <c:pt idx="19">
                  <c:v>-69.872275999999999</c:v>
                </c:pt>
                <c:pt idx="20">
                  <c:v>-67.374640999999997</c:v>
                </c:pt>
                <c:pt idx="21">
                  <c:v>-69.287566999999996</c:v>
                </c:pt>
                <c:pt idx="22">
                  <c:v>-75.566237999999998</c:v>
                </c:pt>
                <c:pt idx="23">
                  <c:v>-68.315764999999999</c:v>
                </c:pt>
                <c:pt idx="24">
                  <c:v>-66.919280999999998</c:v>
                </c:pt>
                <c:pt idx="25">
                  <c:v>-67.465508</c:v>
                </c:pt>
                <c:pt idx="26">
                  <c:v>-73.912459999999996</c:v>
                </c:pt>
                <c:pt idx="27">
                  <c:v>-74.231209000000007</c:v>
                </c:pt>
                <c:pt idx="28">
                  <c:v>-70.199455</c:v>
                </c:pt>
                <c:pt idx="29">
                  <c:v>-69.727798000000007</c:v>
                </c:pt>
                <c:pt idx="30">
                  <c:v>-68.560074</c:v>
                </c:pt>
                <c:pt idx="31">
                  <c:v>-70.310051000000001</c:v>
                </c:pt>
                <c:pt idx="32">
                  <c:v>-68.195778000000004</c:v>
                </c:pt>
                <c:pt idx="33">
                  <c:v>-69.872971000000007</c:v>
                </c:pt>
                <c:pt idx="34">
                  <c:v>-70.033057999999997</c:v>
                </c:pt>
                <c:pt idx="35">
                  <c:v>-68.037857000000002</c:v>
                </c:pt>
                <c:pt idx="36">
                  <c:v>-72.028923000000006</c:v>
                </c:pt>
                <c:pt idx="37">
                  <c:v>-71.937599000000006</c:v>
                </c:pt>
                <c:pt idx="38">
                  <c:v>-73.513328999999999</c:v>
                </c:pt>
                <c:pt idx="39">
                  <c:v>-67.719627000000003</c:v>
                </c:pt>
                <c:pt idx="40">
                  <c:v>-67.692924000000005</c:v>
                </c:pt>
                <c:pt idx="41">
                  <c:v>-69.277985000000001</c:v>
                </c:pt>
                <c:pt idx="42">
                  <c:v>-69.381050000000002</c:v>
                </c:pt>
                <c:pt idx="43">
                  <c:v>-67.997840999999994</c:v>
                </c:pt>
                <c:pt idx="44">
                  <c:v>-67.244202000000001</c:v>
                </c:pt>
                <c:pt idx="45">
                  <c:v>-70.773521000000002</c:v>
                </c:pt>
                <c:pt idx="46">
                  <c:v>-69.881004000000004</c:v>
                </c:pt>
                <c:pt idx="47">
                  <c:v>-68.597198000000006</c:v>
                </c:pt>
                <c:pt idx="48">
                  <c:v>-69.478003999999999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F451-4F67-B69D-B92F1ACDEE80}"/>
            </c:ext>
          </c:extLst>
        </c:ser>
        <c:ser>
          <c:idx val="3"/>
          <c:order val="3"/>
          <c:tx>
            <c:v>5xLO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Harm-B'!$T$3:$T$51</c:f>
              <c:numCache>
                <c:formatCode>0.00</c:formatCode>
                <c:ptCount val="49"/>
                <c:pt idx="0">
                  <c:v>10</c:v>
                </c:pt>
                <c:pt idx="1">
                  <c:v>10.041666666667</c:v>
                </c:pt>
                <c:pt idx="2">
                  <c:v>10.083333333333</c:v>
                </c:pt>
                <c:pt idx="3">
                  <c:v>10.125</c:v>
                </c:pt>
                <c:pt idx="4">
                  <c:v>10.166666666667</c:v>
                </c:pt>
                <c:pt idx="5">
                  <c:v>10.208333333333</c:v>
                </c:pt>
                <c:pt idx="6">
                  <c:v>10.25</c:v>
                </c:pt>
                <c:pt idx="7">
                  <c:v>10.291666666667</c:v>
                </c:pt>
                <c:pt idx="8">
                  <c:v>10.333333333333</c:v>
                </c:pt>
                <c:pt idx="9">
                  <c:v>10.375</c:v>
                </c:pt>
                <c:pt idx="10">
                  <c:v>10.416666666667</c:v>
                </c:pt>
                <c:pt idx="11">
                  <c:v>10.458333333333</c:v>
                </c:pt>
                <c:pt idx="12">
                  <c:v>10.5</c:v>
                </c:pt>
                <c:pt idx="13">
                  <c:v>10.541666666667</c:v>
                </c:pt>
                <c:pt idx="14">
                  <c:v>10.583333333333</c:v>
                </c:pt>
                <c:pt idx="15">
                  <c:v>10.625</c:v>
                </c:pt>
                <c:pt idx="16">
                  <c:v>10.666666666667</c:v>
                </c:pt>
                <c:pt idx="17">
                  <c:v>10.708333333333</c:v>
                </c:pt>
                <c:pt idx="18">
                  <c:v>10.75</c:v>
                </c:pt>
                <c:pt idx="19">
                  <c:v>10.791666666667</c:v>
                </c:pt>
                <c:pt idx="20">
                  <c:v>10.833333333333</c:v>
                </c:pt>
                <c:pt idx="21">
                  <c:v>10.875</c:v>
                </c:pt>
                <c:pt idx="22">
                  <c:v>10.916666666667</c:v>
                </c:pt>
                <c:pt idx="23">
                  <c:v>10.958333333333</c:v>
                </c:pt>
                <c:pt idx="24">
                  <c:v>11</c:v>
                </c:pt>
                <c:pt idx="25">
                  <c:v>11.041666666667</c:v>
                </c:pt>
                <c:pt idx="26">
                  <c:v>11.083333333333</c:v>
                </c:pt>
                <c:pt idx="27">
                  <c:v>11.125</c:v>
                </c:pt>
                <c:pt idx="28">
                  <c:v>11.166666666667</c:v>
                </c:pt>
                <c:pt idx="29">
                  <c:v>11.208333333333</c:v>
                </c:pt>
                <c:pt idx="30">
                  <c:v>11.25</c:v>
                </c:pt>
                <c:pt idx="31">
                  <c:v>11.291666666667</c:v>
                </c:pt>
                <c:pt idx="32">
                  <c:v>11.333333333333</c:v>
                </c:pt>
                <c:pt idx="33">
                  <c:v>11.375</c:v>
                </c:pt>
                <c:pt idx="34">
                  <c:v>11.416666666667</c:v>
                </c:pt>
                <c:pt idx="35">
                  <c:v>11.458333333333</c:v>
                </c:pt>
                <c:pt idx="36">
                  <c:v>11.5</c:v>
                </c:pt>
                <c:pt idx="37">
                  <c:v>11.541666666667</c:v>
                </c:pt>
                <c:pt idx="38">
                  <c:v>11.583333333333</c:v>
                </c:pt>
                <c:pt idx="39">
                  <c:v>11.625</c:v>
                </c:pt>
                <c:pt idx="40">
                  <c:v>11.666666666667</c:v>
                </c:pt>
                <c:pt idx="41">
                  <c:v>11.708333333333</c:v>
                </c:pt>
                <c:pt idx="42">
                  <c:v>11.75</c:v>
                </c:pt>
                <c:pt idx="43">
                  <c:v>11.791666666667</c:v>
                </c:pt>
                <c:pt idx="44">
                  <c:v>11.833333333333</c:v>
                </c:pt>
                <c:pt idx="45">
                  <c:v>11.875</c:v>
                </c:pt>
                <c:pt idx="46">
                  <c:v>11.916666666667</c:v>
                </c:pt>
                <c:pt idx="47">
                  <c:v>11.958333333333</c:v>
                </c:pt>
                <c:pt idx="4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'LO Harm-B'!$V$3:$V$51</c:f>
              <c:numCache>
                <c:formatCode>0.00</c:formatCode>
                <c:ptCount val="49"/>
                <c:pt idx="0">
                  <c:v>-75.945426999999995</c:v>
                </c:pt>
                <c:pt idx="1">
                  <c:v>-69.606635999999995</c:v>
                </c:pt>
                <c:pt idx="2">
                  <c:v>-69.427459999999996</c:v>
                </c:pt>
                <c:pt idx="3">
                  <c:v>-68.793892</c:v>
                </c:pt>
                <c:pt idx="4">
                  <c:v>-68.710021999999995</c:v>
                </c:pt>
                <c:pt idx="5">
                  <c:v>-67.814705000000004</c:v>
                </c:pt>
                <c:pt idx="6">
                  <c:v>-69.564376999999993</c:v>
                </c:pt>
                <c:pt idx="7">
                  <c:v>-67.782188000000005</c:v>
                </c:pt>
                <c:pt idx="8">
                  <c:v>-67.893387000000004</c:v>
                </c:pt>
                <c:pt idx="9">
                  <c:v>-67.773848999999998</c:v>
                </c:pt>
                <c:pt idx="10">
                  <c:v>-68.305435000000003</c:v>
                </c:pt>
                <c:pt idx="11">
                  <c:v>-68.847801000000004</c:v>
                </c:pt>
                <c:pt idx="12">
                  <c:v>-67.072388000000004</c:v>
                </c:pt>
                <c:pt idx="13">
                  <c:v>-68.963393999999994</c:v>
                </c:pt>
                <c:pt idx="14">
                  <c:v>-68.180098999999998</c:v>
                </c:pt>
                <c:pt idx="15">
                  <c:v>-67.772773999999998</c:v>
                </c:pt>
                <c:pt idx="16">
                  <c:v>-67.114913999999999</c:v>
                </c:pt>
                <c:pt idx="17">
                  <c:v>-67.346908999999997</c:v>
                </c:pt>
                <c:pt idx="18">
                  <c:v>-67.796218999999994</c:v>
                </c:pt>
                <c:pt idx="19">
                  <c:v>-65.827797000000004</c:v>
                </c:pt>
                <c:pt idx="20">
                  <c:v>-67.286263000000005</c:v>
                </c:pt>
                <c:pt idx="21">
                  <c:v>-68.253776999999999</c:v>
                </c:pt>
                <c:pt idx="22">
                  <c:v>-68.078957000000003</c:v>
                </c:pt>
                <c:pt idx="23">
                  <c:v>-66.322365000000005</c:v>
                </c:pt>
                <c:pt idx="24">
                  <c:v>-67.146872999999999</c:v>
                </c:pt>
                <c:pt idx="25">
                  <c:v>-69.814766000000006</c:v>
                </c:pt>
                <c:pt idx="26">
                  <c:v>-68.669196999999997</c:v>
                </c:pt>
                <c:pt idx="27">
                  <c:v>-68.534683000000001</c:v>
                </c:pt>
                <c:pt idx="28">
                  <c:v>-67.239861000000005</c:v>
                </c:pt>
                <c:pt idx="29">
                  <c:v>-69.343185000000005</c:v>
                </c:pt>
                <c:pt idx="30">
                  <c:v>-68.508185999999995</c:v>
                </c:pt>
                <c:pt idx="31">
                  <c:v>-67.561797999999996</c:v>
                </c:pt>
                <c:pt idx="32">
                  <c:v>-68.151420999999999</c:v>
                </c:pt>
                <c:pt idx="33">
                  <c:v>-67.748977999999994</c:v>
                </c:pt>
                <c:pt idx="34">
                  <c:v>-68.599052</c:v>
                </c:pt>
                <c:pt idx="35">
                  <c:v>-67.627303999999995</c:v>
                </c:pt>
                <c:pt idx="36">
                  <c:v>-70.355369999999994</c:v>
                </c:pt>
                <c:pt idx="37">
                  <c:v>-70.512787000000003</c:v>
                </c:pt>
                <c:pt idx="38">
                  <c:v>-67.853736999999995</c:v>
                </c:pt>
                <c:pt idx="39">
                  <c:v>-68.210639999999998</c:v>
                </c:pt>
                <c:pt idx="40">
                  <c:v>-68.896743999999998</c:v>
                </c:pt>
                <c:pt idx="41">
                  <c:v>-70.691849000000005</c:v>
                </c:pt>
                <c:pt idx="42">
                  <c:v>-67.534378000000004</c:v>
                </c:pt>
                <c:pt idx="43">
                  <c:v>-68.638976999999997</c:v>
                </c:pt>
                <c:pt idx="44">
                  <c:v>-69.385261999999997</c:v>
                </c:pt>
                <c:pt idx="45">
                  <c:v>-69.475791999999998</c:v>
                </c:pt>
                <c:pt idx="46">
                  <c:v>-68.106910999999997</c:v>
                </c:pt>
                <c:pt idx="47">
                  <c:v>-67.620543999999995</c:v>
                </c:pt>
                <c:pt idx="48">
                  <c:v>-69.708129999999997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F451-4F67-B69D-B92F1ACDE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00224"/>
        <c:axId val="116902144"/>
        <c:extLst/>
      </c:scatterChart>
      <c:valAx>
        <c:axId val="116900224"/>
        <c:scaling>
          <c:orientation val="minMax"/>
          <c:max val="1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23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902144"/>
        <c:crosses val="autoZero"/>
        <c:crossBetween val="midCat"/>
        <c:majorUnit val="1"/>
      </c:valAx>
      <c:valAx>
        <c:axId val="116902144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90022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8354373486696"/>
          <c:y val="0.1108132837561971"/>
          <c:w val="0.74697213657994499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Odd LO Harmonic to IF Isolation (dB)</a:t>
            </a:r>
          </a:p>
        </c:rich>
      </c:tx>
      <c:layout>
        <c:manualLayout>
          <c:xMode val="edge"/>
          <c:yMode val="edge"/>
          <c:x val="0.3103763743334006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3xLO 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Harm-A'!$L$3:$L$51</c:f>
              <c:numCache>
                <c:formatCode>0.00</c:formatCode>
                <c:ptCount val="49"/>
                <c:pt idx="0">
                  <c:v>6</c:v>
                </c:pt>
                <c:pt idx="1">
                  <c:v>6.125</c:v>
                </c:pt>
                <c:pt idx="2">
                  <c:v>6.25</c:v>
                </c:pt>
                <c:pt idx="3">
                  <c:v>6.375</c:v>
                </c:pt>
                <c:pt idx="4">
                  <c:v>6.5</c:v>
                </c:pt>
                <c:pt idx="5">
                  <c:v>6.625</c:v>
                </c:pt>
                <c:pt idx="6">
                  <c:v>6.75</c:v>
                </c:pt>
                <c:pt idx="7">
                  <c:v>6.875</c:v>
                </c:pt>
                <c:pt idx="8">
                  <c:v>7</c:v>
                </c:pt>
                <c:pt idx="9">
                  <c:v>7.125</c:v>
                </c:pt>
                <c:pt idx="10">
                  <c:v>7.25</c:v>
                </c:pt>
                <c:pt idx="11">
                  <c:v>7.375</c:v>
                </c:pt>
                <c:pt idx="12">
                  <c:v>7.5</c:v>
                </c:pt>
                <c:pt idx="13">
                  <c:v>7.625</c:v>
                </c:pt>
                <c:pt idx="14">
                  <c:v>7.75</c:v>
                </c:pt>
                <c:pt idx="15">
                  <c:v>7.875</c:v>
                </c:pt>
                <c:pt idx="16">
                  <c:v>8</c:v>
                </c:pt>
                <c:pt idx="17">
                  <c:v>8.125</c:v>
                </c:pt>
                <c:pt idx="18">
                  <c:v>8.25</c:v>
                </c:pt>
                <c:pt idx="19">
                  <c:v>8.375</c:v>
                </c:pt>
                <c:pt idx="20">
                  <c:v>8.5</c:v>
                </c:pt>
                <c:pt idx="21">
                  <c:v>8.625</c:v>
                </c:pt>
                <c:pt idx="22">
                  <c:v>8.75</c:v>
                </c:pt>
                <c:pt idx="23">
                  <c:v>8.875</c:v>
                </c:pt>
                <c:pt idx="24">
                  <c:v>9</c:v>
                </c:pt>
                <c:pt idx="25">
                  <c:v>9.125</c:v>
                </c:pt>
                <c:pt idx="26">
                  <c:v>9.25</c:v>
                </c:pt>
                <c:pt idx="27">
                  <c:v>9.375</c:v>
                </c:pt>
                <c:pt idx="28">
                  <c:v>9.5</c:v>
                </c:pt>
                <c:pt idx="29">
                  <c:v>9.625</c:v>
                </c:pt>
                <c:pt idx="30">
                  <c:v>9.75</c:v>
                </c:pt>
                <c:pt idx="31">
                  <c:v>9.875</c:v>
                </c:pt>
                <c:pt idx="32">
                  <c:v>10</c:v>
                </c:pt>
                <c:pt idx="33">
                  <c:v>10.125</c:v>
                </c:pt>
                <c:pt idx="34">
                  <c:v>10.25</c:v>
                </c:pt>
                <c:pt idx="35">
                  <c:v>10.375</c:v>
                </c:pt>
                <c:pt idx="36">
                  <c:v>10.5</c:v>
                </c:pt>
                <c:pt idx="37">
                  <c:v>10.625</c:v>
                </c:pt>
                <c:pt idx="38">
                  <c:v>10.75</c:v>
                </c:pt>
                <c:pt idx="39">
                  <c:v>10.875</c:v>
                </c:pt>
                <c:pt idx="40">
                  <c:v>11</c:v>
                </c:pt>
                <c:pt idx="41">
                  <c:v>11.125</c:v>
                </c:pt>
                <c:pt idx="42">
                  <c:v>11.25</c:v>
                </c:pt>
                <c:pt idx="43">
                  <c:v>11.375</c:v>
                </c:pt>
                <c:pt idx="44">
                  <c:v>11.5</c:v>
                </c:pt>
                <c:pt idx="45">
                  <c:v>11.625</c:v>
                </c:pt>
                <c:pt idx="46">
                  <c:v>11.75</c:v>
                </c:pt>
                <c:pt idx="47">
                  <c:v>11.875</c:v>
                </c:pt>
                <c:pt idx="48">
                  <c:v>12</c:v>
                </c:pt>
              </c:numCache>
            </c:numRef>
          </c:xVal>
          <c:yVal>
            <c:numRef>
              <c:f>'LO Harm-A'!$M$3:$M$51</c:f>
              <c:numCache>
                <c:formatCode>0.00</c:formatCode>
                <c:ptCount val="49"/>
                <c:pt idx="0">
                  <c:v>-51.455311000000002</c:v>
                </c:pt>
                <c:pt idx="1">
                  <c:v>-45.252257999999998</c:v>
                </c:pt>
                <c:pt idx="2">
                  <c:v>-39.475543999999999</c:v>
                </c:pt>
                <c:pt idx="3">
                  <c:v>-39.296917000000001</c:v>
                </c:pt>
                <c:pt idx="4">
                  <c:v>-39.501617000000003</c:v>
                </c:pt>
                <c:pt idx="5">
                  <c:v>-39.296962999999998</c:v>
                </c:pt>
                <c:pt idx="6">
                  <c:v>-39.469417999999997</c:v>
                </c:pt>
                <c:pt idx="7">
                  <c:v>-39.701096</c:v>
                </c:pt>
                <c:pt idx="8">
                  <c:v>-39.330920999999996</c:v>
                </c:pt>
                <c:pt idx="9">
                  <c:v>-38.965724999999999</c:v>
                </c:pt>
                <c:pt idx="10">
                  <c:v>-39.105179</c:v>
                </c:pt>
                <c:pt idx="11">
                  <c:v>-39.778281999999997</c:v>
                </c:pt>
                <c:pt idx="12">
                  <c:v>-40.261906000000003</c:v>
                </c:pt>
                <c:pt idx="13">
                  <c:v>-41.056801</c:v>
                </c:pt>
                <c:pt idx="14">
                  <c:v>-41.752155000000002</c:v>
                </c:pt>
                <c:pt idx="15">
                  <c:v>-41.599949000000002</c:v>
                </c:pt>
                <c:pt idx="16">
                  <c:v>-41.636932000000002</c:v>
                </c:pt>
                <c:pt idx="17">
                  <c:v>-41.901195999999999</c:v>
                </c:pt>
                <c:pt idx="18">
                  <c:v>-42.804569000000001</c:v>
                </c:pt>
                <c:pt idx="19">
                  <c:v>-42.790207000000002</c:v>
                </c:pt>
                <c:pt idx="20">
                  <c:v>-43.087414000000003</c:v>
                </c:pt>
                <c:pt idx="21">
                  <c:v>-42.617137999999997</c:v>
                </c:pt>
                <c:pt idx="22">
                  <c:v>-42.103062000000001</c:v>
                </c:pt>
                <c:pt idx="23">
                  <c:v>-41.745361000000003</c:v>
                </c:pt>
                <c:pt idx="24">
                  <c:v>-42.194046</c:v>
                </c:pt>
                <c:pt idx="25">
                  <c:v>-42.687153000000002</c:v>
                </c:pt>
                <c:pt idx="26">
                  <c:v>-43.039307000000001</c:v>
                </c:pt>
                <c:pt idx="27">
                  <c:v>-43.365341000000001</c:v>
                </c:pt>
                <c:pt idx="28">
                  <c:v>-42.506008000000001</c:v>
                </c:pt>
                <c:pt idx="29">
                  <c:v>-41.348312</c:v>
                </c:pt>
                <c:pt idx="30">
                  <c:v>-40.047916000000001</c:v>
                </c:pt>
                <c:pt idx="31">
                  <c:v>-39.978603</c:v>
                </c:pt>
                <c:pt idx="32">
                  <c:v>-39.839542000000002</c:v>
                </c:pt>
                <c:pt idx="33">
                  <c:v>-39.864638999999997</c:v>
                </c:pt>
                <c:pt idx="34">
                  <c:v>-40.012962000000002</c:v>
                </c:pt>
                <c:pt idx="35">
                  <c:v>-40.170077999999997</c:v>
                </c:pt>
                <c:pt idx="36">
                  <c:v>-40.297362999999997</c:v>
                </c:pt>
                <c:pt idx="37">
                  <c:v>-40.462916999999997</c:v>
                </c:pt>
                <c:pt idx="38">
                  <c:v>-40.556767000000001</c:v>
                </c:pt>
                <c:pt idx="39">
                  <c:v>-40.562401000000001</c:v>
                </c:pt>
                <c:pt idx="40">
                  <c:v>-40.687035000000002</c:v>
                </c:pt>
                <c:pt idx="41">
                  <c:v>-40.748573</c:v>
                </c:pt>
                <c:pt idx="42">
                  <c:v>-40.932170999999997</c:v>
                </c:pt>
                <c:pt idx="43">
                  <c:v>-40.829559000000003</c:v>
                </c:pt>
                <c:pt idx="44">
                  <c:v>-40.826607000000003</c:v>
                </c:pt>
                <c:pt idx="45">
                  <c:v>-40.565097999999999</c:v>
                </c:pt>
                <c:pt idx="46">
                  <c:v>-40.269069999999999</c:v>
                </c:pt>
                <c:pt idx="47">
                  <c:v>-39.877887999999999</c:v>
                </c:pt>
                <c:pt idx="48">
                  <c:v>-39.627994999999999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22-4470-AB96-51543D770530}"/>
            </c:ext>
          </c:extLst>
        </c:ser>
        <c:ser>
          <c:idx val="0"/>
          <c:order val="1"/>
          <c:tx>
            <c:v>3xLO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Harm-B'!$L$3:$L$51</c:f>
              <c:numCache>
                <c:formatCode>0.00</c:formatCode>
                <c:ptCount val="49"/>
                <c:pt idx="0">
                  <c:v>6</c:v>
                </c:pt>
                <c:pt idx="1">
                  <c:v>6.125</c:v>
                </c:pt>
                <c:pt idx="2">
                  <c:v>6.25</c:v>
                </c:pt>
                <c:pt idx="3">
                  <c:v>6.375</c:v>
                </c:pt>
                <c:pt idx="4">
                  <c:v>6.5</c:v>
                </c:pt>
                <c:pt idx="5">
                  <c:v>6.625</c:v>
                </c:pt>
                <c:pt idx="6">
                  <c:v>6.75</c:v>
                </c:pt>
                <c:pt idx="7">
                  <c:v>6.875</c:v>
                </c:pt>
                <c:pt idx="8">
                  <c:v>7</c:v>
                </c:pt>
                <c:pt idx="9">
                  <c:v>7.125</c:v>
                </c:pt>
                <c:pt idx="10">
                  <c:v>7.25</c:v>
                </c:pt>
                <c:pt idx="11">
                  <c:v>7.375</c:v>
                </c:pt>
                <c:pt idx="12">
                  <c:v>7.5</c:v>
                </c:pt>
                <c:pt idx="13">
                  <c:v>7.625</c:v>
                </c:pt>
                <c:pt idx="14">
                  <c:v>7.75</c:v>
                </c:pt>
                <c:pt idx="15">
                  <c:v>7.875</c:v>
                </c:pt>
                <c:pt idx="16">
                  <c:v>8</c:v>
                </c:pt>
                <c:pt idx="17">
                  <c:v>8.125</c:v>
                </c:pt>
                <c:pt idx="18">
                  <c:v>8.25</c:v>
                </c:pt>
                <c:pt idx="19">
                  <c:v>8.375</c:v>
                </c:pt>
                <c:pt idx="20">
                  <c:v>8.5</c:v>
                </c:pt>
                <c:pt idx="21">
                  <c:v>8.625</c:v>
                </c:pt>
                <c:pt idx="22">
                  <c:v>8.75</c:v>
                </c:pt>
                <c:pt idx="23">
                  <c:v>8.875</c:v>
                </c:pt>
                <c:pt idx="24">
                  <c:v>9</c:v>
                </c:pt>
                <c:pt idx="25">
                  <c:v>9.125</c:v>
                </c:pt>
                <c:pt idx="26">
                  <c:v>9.25</c:v>
                </c:pt>
                <c:pt idx="27">
                  <c:v>9.375</c:v>
                </c:pt>
                <c:pt idx="28">
                  <c:v>9.5</c:v>
                </c:pt>
                <c:pt idx="29">
                  <c:v>9.625</c:v>
                </c:pt>
                <c:pt idx="30">
                  <c:v>9.75</c:v>
                </c:pt>
                <c:pt idx="31">
                  <c:v>9.875</c:v>
                </c:pt>
                <c:pt idx="32">
                  <c:v>10</c:v>
                </c:pt>
                <c:pt idx="33">
                  <c:v>10.125</c:v>
                </c:pt>
                <c:pt idx="34">
                  <c:v>10.25</c:v>
                </c:pt>
                <c:pt idx="35">
                  <c:v>10.375</c:v>
                </c:pt>
                <c:pt idx="36">
                  <c:v>10.5</c:v>
                </c:pt>
                <c:pt idx="37">
                  <c:v>10.625</c:v>
                </c:pt>
                <c:pt idx="38">
                  <c:v>10.75</c:v>
                </c:pt>
                <c:pt idx="39">
                  <c:v>10.875</c:v>
                </c:pt>
                <c:pt idx="40">
                  <c:v>11</c:v>
                </c:pt>
                <c:pt idx="41">
                  <c:v>11.125</c:v>
                </c:pt>
                <c:pt idx="42">
                  <c:v>11.25</c:v>
                </c:pt>
                <c:pt idx="43">
                  <c:v>11.375</c:v>
                </c:pt>
                <c:pt idx="44">
                  <c:v>11.5</c:v>
                </c:pt>
                <c:pt idx="45">
                  <c:v>11.625</c:v>
                </c:pt>
                <c:pt idx="46">
                  <c:v>11.75</c:v>
                </c:pt>
                <c:pt idx="47">
                  <c:v>11.875</c:v>
                </c:pt>
                <c:pt idx="48">
                  <c:v>12</c:v>
                </c:pt>
              </c:numCache>
            </c:numRef>
          </c:xVal>
          <c:yVal>
            <c:numRef>
              <c:f>'LO Harm-B'!$M$3:$M$51</c:f>
              <c:numCache>
                <c:formatCode>0.00</c:formatCode>
                <c:ptCount val="49"/>
                <c:pt idx="0">
                  <c:v>-62.800846</c:v>
                </c:pt>
                <c:pt idx="1">
                  <c:v>-62.861789999999999</c:v>
                </c:pt>
                <c:pt idx="2">
                  <c:v>-62.651192000000002</c:v>
                </c:pt>
                <c:pt idx="3">
                  <c:v>-62.897399999999998</c:v>
                </c:pt>
                <c:pt idx="4">
                  <c:v>-63.271748000000002</c:v>
                </c:pt>
                <c:pt idx="5">
                  <c:v>-63.199756999999998</c:v>
                </c:pt>
                <c:pt idx="6">
                  <c:v>-62.078479999999999</c:v>
                </c:pt>
                <c:pt idx="7">
                  <c:v>-61.098903999999997</c:v>
                </c:pt>
                <c:pt idx="8">
                  <c:v>-60.164245999999999</c:v>
                </c:pt>
                <c:pt idx="9">
                  <c:v>-59.384808</c:v>
                </c:pt>
                <c:pt idx="10">
                  <c:v>-58.913398999999998</c:v>
                </c:pt>
                <c:pt idx="11">
                  <c:v>-58.774760999999998</c:v>
                </c:pt>
                <c:pt idx="12">
                  <c:v>-58.229030999999999</c:v>
                </c:pt>
                <c:pt idx="13">
                  <c:v>-57.222831999999997</c:v>
                </c:pt>
                <c:pt idx="14">
                  <c:v>-56.509998000000003</c:v>
                </c:pt>
                <c:pt idx="15">
                  <c:v>-56.023304000000003</c:v>
                </c:pt>
                <c:pt idx="16">
                  <c:v>-55.667499999999997</c:v>
                </c:pt>
                <c:pt idx="17">
                  <c:v>-55.185462999999999</c:v>
                </c:pt>
                <c:pt idx="18">
                  <c:v>-54.856453000000002</c:v>
                </c:pt>
                <c:pt idx="19">
                  <c:v>-54.052424999999999</c:v>
                </c:pt>
                <c:pt idx="20">
                  <c:v>-53.092770000000002</c:v>
                </c:pt>
                <c:pt idx="21">
                  <c:v>-52.379055000000001</c:v>
                </c:pt>
                <c:pt idx="22">
                  <c:v>-51.914149999999999</c:v>
                </c:pt>
                <c:pt idx="23">
                  <c:v>-51.411793000000003</c:v>
                </c:pt>
                <c:pt idx="24">
                  <c:v>-50.702376999999998</c:v>
                </c:pt>
                <c:pt idx="25">
                  <c:v>-49.879573999999998</c:v>
                </c:pt>
                <c:pt idx="26">
                  <c:v>-48.926918000000001</c:v>
                </c:pt>
                <c:pt idx="27">
                  <c:v>-47.836295999999997</c:v>
                </c:pt>
                <c:pt idx="28">
                  <c:v>-50.506293999999997</c:v>
                </c:pt>
                <c:pt idx="29">
                  <c:v>-54.829300000000003</c:v>
                </c:pt>
                <c:pt idx="30">
                  <c:v>-58.501975999999999</c:v>
                </c:pt>
                <c:pt idx="31">
                  <c:v>-58.406067</c:v>
                </c:pt>
                <c:pt idx="32">
                  <c:v>-57.191783999999998</c:v>
                </c:pt>
                <c:pt idx="33">
                  <c:v>-55.918877000000002</c:v>
                </c:pt>
                <c:pt idx="34">
                  <c:v>-54.461357</c:v>
                </c:pt>
                <c:pt idx="35">
                  <c:v>-53.648040999999999</c:v>
                </c:pt>
                <c:pt idx="36">
                  <c:v>-54.445628999999997</c:v>
                </c:pt>
                <c:pt idx="37">
                  <c:v>-54.837207999999997</c:v>
                </c:pt>
                <c:pt idx="38">
                  <c:v>-54.069740000000003</c:v>
                </c:pt>
                <c:pt idx="39">
                  <c:v>-52.837916999999997</c:v>
                </c:pt>
                <c:pt idx="40">
                  <c:v>-52.140442</c:v>
                </c:pt>
                <c:pt idx="41">
                  <c:v>-51.541725</c:v>
                </c:pt>
                <c:pt idx="42">
                  <c:v>-50.761783999999999</c:v>
                </c:pt>
                <c:pt idx="43">
                  <c:v>-50.506293999999997</c:v>
                </c:pt>
                <c:pt idx="44">
                  <c:v>-50.210579000000003</c:v>
                </c:pt>
                <c:pt idx="45">
                  <c:v>-50.156734</c:v>
                </c:pt>
                <c:pt idx="46">
                  <c:v>-50.206969999999998</c:v>
                </c:pt>
                <c:pt idx="47">
                  <c:v>-50.746352999999999</c:v>
                </c:pt>
                <c:pt idx="48">
                  <c:v>-51.082962000000002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22-4470-AB96-51543D770530}"/>
            </c:ext>
          </c:extLst>
        </c:ser>
        <c:ser>
          <c:idx val="1"/>
          <c:order val="2"/>
          <c:tx>
            <c:v>5xLO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Harm-A'!$T$3:$T$51</c:f>
              <c:numCache>
                <c:formatCode>0.00</c:formatCode>
                <c:ptCount val="49"/>
                <c:pt idx="0">
                  <c:v>10</c:v>
                </c:pt>
                <c:pt idx="1">
                  <c:v>10.041666666667</c:v>
                </c:pt>
                <c:pt idx="2">
                  <c:v>10.083333333333</c:v>
                </c:pt>
                <c:pt idx="3">
                  <c:v>10.125</c:v>
                </c:pt>
                <c:pt idx="4">
                  <c:v>10.166666666667</c:v>
                </c:pt>
                <c:pt idx="5">
                  <c:v>10.208333333333</c:v>
                </c:pt>
                <c:pt idx="6">
                  <c:v>10.25</c:v>
                </c:pt>
                <c:pt idx="7">
                  <c:v>10.291666666667</c:v>
                </c:pt>
                <c:pt idx="8">
                  <c:v>10.333333333333</c:v>
                </c:pt>
                <c:pt idx="9">
                  <c:v>10.375</c:v>
                </c:pt>
                <c:pt idx="10">
                  <c:v>10.416666666667</c:v>
                </c:pt>
                <c:pt idx="11">
                  <c:v>10.458333333333</c:v>
                </c:pt>
                <c:pt idx="12">
                  <c:v>10.5</c:v>
                </c:pt>
                <c:pt idx="13">
                  <c:v>10.541666666667</c:v>
                </c:pt>
                <c:pt idx="14">
                  <c:v>10.583333333333</c:v>
                </c:pt>
                <c:pt idx="15">
                  <c:v>10.625</c:v>
                </c:pt>
                <c:pt idx="16">
                  <c:v>10.666666666667</c:v>
                </c:pt>
                <c:pt idx="17">
                  <c:v>10.708333333333</c:v>
                </c:pt>
                <c:pt idx="18">
                  <c:v>10.75</c:v>
                </c:pt>
                <c:pt idx="19">
                  <c:v>10.791666666667</c:v>
                </c:pt>
                <c:pt idx="20">
                  <c:v>10.833333333333</c:v>
                </c:pt>
                <c:pt idx="21">
                  <c:v>10.875</c:v>
                </c:pt>
                <c:pt idx="22">
                  <c:v>10.916666666667</c:v>
                </c:pt>
                <c:pt idx="23">
                  <c:v>10.958333333333</c:v>
                </c:pt>
                <c:pt idx="24">
                  <c:v>11</c:v>
                </c:pt>
                <c:pt idx="25">
                  <c:v>11.041666666667</c:v>
                </c:pt>
                <c:pt idx="26">
                  <c:v>11.083333333333</c:v>
                </c:pt>
                <c:pt idx="27">
                  <c:v>11.125</c:v>
                </c:pt>
                <c:pt idx="28">
                  <c:v>11.166666666667</c:v>
                </c:pt>
                <c:pt idx="29">
                  <c:v>11.208333333333</c:v>
                </c:pt>
                <c:pt idx="30">
                  <c:v>11.25</c:v>
                </c:pt>
                <c:pt idx="31">
                  <c:v>11.291666666667</c:v>
                </c:pt>
                <c:pt idx="32">
                  <c:v>11.333333333333</c:v>
                </c:pt>
                <c:pt idx="33">
                  <c:v>11.375</c:v>
                </c:pt>
                <c:pt idx="34">
                  <c:v>11.416666666667</c:v>
                </c:pt>
                <c:pt idx="35">
                  <c:v>11.458333333333</c:v>
                </c:pt>
                <c:pt idx="36">
                  <c:v>11.5</c:v>
                </c:pt>
                <c:pt idx="37">
                  <c:v>11.541666666667</c:v>
                </c:pt>
                <c:pt idx="38">
                  <c:v>11.583333333333</c:v>
                </c:pt>
                <c:pt idx="39">
                  <c:v>11.625</c:v>
                </c:pt>
                <c:pt idx="40">
                  <c:v>11.666666666667</c:v>
                </c:pt>
                <c:pt idx="41">
                  <c:v>11.708333333333</c:v>
                </c:pt>
                <c:pt idx="42">
                  <c:v>11.75</c:v>
                </c:pt>
                <c:pt idx="43">
                  <c:v>11.791666666667</c:v>
                </c:pt>
                <c:pt idx="44">
                  <c:v>11.833333333333</c:v>
                </c:pt>
                <c:pt idx="45">
                  <c:v>11.875</c:v>
                </c:pt>
                <c:pt idx="46">
                  <c:v>11.916666666667</c:v>
                </c:pt>
                <c:pt idx="47">
                  <c:v>11.958333333333</c:v>
                </c:pt>
                <c:pt idx="4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'LO Harm-A'!$U$3:$U$51</c:f>
              <c:numCache>
                <c:formatCode>0.00</c:formatCode>
                <c:ptCount val="49"/>
                <c:pt idx="0">
                  <c:v>-57.115603999999998</c:v>
                </c:pt>
                <c:pt idx="1">
                  <c:v>-58.381424000000003</c:v>
                </c:pt>
                <c:pt idx="2">
                  <c:v>-57.699511999999999</c:v>
                </c:pt>
                <c:pt idx="3">
                  <c:v>-67.013144999999994</c:v>
                </c:pt>
                <c:pt idx="4">
                  <c:v>-61.078659000000002</c:v>
                </c:pt>
                <c:pt idx="5">
                  <c:v>-59.676186000000001</c:v>
                </c:pt>
                <c:pt idx="6">
                  <c:v>-59.749415999999997</c:v>
                </c:pt>
                <c:pt idx="7">
                  <c:v>-58.238194</c:v>
                </c:pt>
                <c:pt idx="8">
                  <c:v>-58.184787999999998</c:v>
                </c:pt>
                <c:pt idx="9">
                  <c:v>-53.725856999999998</c:v>
                </c:pt>
                <c:pt idx="10">
                  <c:v>-56.397522000000002</c:v>
                </c:pt>
                <c:pt idx="11">
                  <c:v>-56.072952000000001</c:v>
                </c:pt>
                <c:pt idx="12">
                  <c:v>-57.274951999999999</c:v>
                </c:pt>
                <c:pt idx="13">
                  <c:v>-57.537410999999999</c:v>
                </c:pt>
                <c:pt idx="14">
                  <c:v>-60.512630000000001</c:v>
                </c:pt>
                <c:pt idx="15">
                  <c:v>-70.562423999999993</c:v>
                </c:pt>
                <c:pt idx="16">
                  <c:v>-60.811691000000003</c:v>
                </c:pt>
                <c:pt idx="17">
                  <c:v>-64.955269000000001</c:v>
                </c:pt>
                <c:pt idx="18">
                  <c:v>-61.312438999999998</c:v>
                </c:pt>
                <c:pt idx="19">
                  <c:v>-58.125495999999998</c:v>
                </c:pt>
                <c:pt idx="20">
                  <c:v>-54.663815</c:v>
                </c:pt>
                <c:pt idx="21">
                  <c:v>-57.102932000000003</c:v>
                </c:pt>
                <c:pt idx="22">
                  <c:v>-66.574073999999996</c:v>
                </c:pt>
                <c:pt idx="23">
                  <c:v>-56.586323</c:v>
                </c:pt>
                <c:pt idx="24">
                  <c:v>-55.521839</c:v>
                </c:pt>
                <c:pt idx="25">
                  <c:v>-56.469856</c:v>
                </c:pt>
                <c:pt idx="26">
                  <c:v>-67.182091</c:v>
                </c:pt>
                <c:pt idx="27">
                  <c:v>-64.552657999999994</c:v>
                </c:pt>
                <c:pt idx="28">
                  <c:v>-59.922657000000001</c:v>
                </c:pt>
                <c:pt idx="29">
                  <c:v>-58.769516000000003</c:v>
                </c:pt>
                <c:pt idx="30">
                  <c:v>-58.062835999999997</c:v>
                </c:pt>
                <c:pt idx="31">
                  <c:v>-61.308933000000003</c:v>
                </c:pt>
                <c:pt idx="32">
                  <c:v>-56.316414000000002</c:v>
                </c:pt>
                <c:pt idx="33">
                  <c:v>-58.276336999999998</c:v>
                </c:pt>
                <c:pt idx="34">
                  <c:v>-58.382683</c:v>
                </c:pt>
                <c:pt idx="35">
                  <c:v>-56.767581999999997</c:v>
                </c:pt>
                <c:pt idx="36">
                  <c:v>-60.557690000000001</c:v>
                </c:pt>
                <c:pt idx="37">
                  <c:v>-60.890881</c:v>
                </c:pt>
                <c:pt idx="38">
                  <c:v>-65.934128000000001</c:v>
                </c:pt>
                <c:pt idx="39">
                  <c:v>-56.830916999999999</c:v>
                </c:pt>
                <c:pt idx="40">
                  <c:v>-56.490425000000002</c:v>
                </c:pt>
                <c:pt idx="41">
                  <c:v>-58.139564999999997</c:v>
                </c:pt>
                <c:pt idx="42">
                  <c:v>-59.777442999999998</c:v>
                </c:pt>
                <c:pt idx="43">
                  <c:v>-56.067421000000003</c:v>
                </c:pt>
                <c:pt idx="44">
                  <c:v>-54.210971999999998</c:v>
                </c:pt>
                <c:pt idx="45">
                  <c:v>-59.184471000000002</c:v>
                </c:pt>
                <c:pt idx="46">
                  <c:v>-58.778706</c:v>
                </c:pt>
                <c:pt idx="47">
                  <c:v>-56.487788999999999</c:v>
                </c:pt>
                <c:pt idx="48">
                  <c:v>-55.375174999999999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1722-4470-AB96-51543D770530}"/>
            </c:ext>
          </c:extLst>
        </c:ser>
        <c:ser>
          <c:idx val="3"/>
          <c:order val="3"/>
          <c:tx>
            <c:v>5xLO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Harm-B'!$T$3:$T$51</c:f>
              <c:numCache>
                <c:formatCode>0.00</c:formatCode>
                <c:ptCount val="49"/>
                <c:pt idx="0">
                  <c:v>10</c:v>
                </c:pt>
                <c:pt idx="1">
                  <c:v>10.041666666667</c:v>
                </c:pt>
                <c:pt idx="2">
                  <c:v>10.083333333333</c:v>
                </c:pt>
                <c:pt idx="3">
                  <c:v>10.125</c:v>
                </c:pt>
                <c:pt idx="4">
                  <c:v>10.166666666667</c:v>
                </c:pt>
                <c:pt idx="5">
                  <c:v>10.208333333333</c:v>
                </c:pt>
                <c:pt idx="6">
                  <c:v>10.25</c:v>
                </c:pt>
                <c:pt idx="7">
                  <c:v>10.291666666667</c:v>
                </c:pt>
                <c:pt idx="8">
                  <c:v>10.333333333333</c:v>
                </c:pt>
                <c:pt idx="9">
                  <c:v>10.375</c:v>
                </c:pt>
                <c:pt idx="10">
                  <c:v>10.416666666667</c:v>
                </c:pt>
                <c:pt idx="11">
                  <c:v>10.458333333333</c:v>
                </c:pt>
                <c:pt idx="12">
                  <c:v>10.5</c:v>
                </c:pt>
                <c:pt idx="13">
                  <c:v>10.541666666667</c:v>
                </c:pt>
                <c:pt idx="14">
                  <c:v>10.583333333333</c:v>
                </c:pt>
                <c:pt idx="15">
                  <c:v>10.625</c:v>
                </c:pt>
                <c:pt idx="16">
                  <c:v>10.666666666667</c:v>
                </c:pt>
                <c:pt idx="17">
                  <c:v>10.708333333333</c:v>
                </c:pt>
                <c:pt idx="18">
                  <c:v>10.75</c:v>
                </c:pt>
                <c:pt idx="19">
                  <c:v>10.791666666667</c:v>
                </c:pt>
                <c:pt idx="20">
                  <c:v>10.833333333333</c:v>
                </c:pt>
                <c:pt idx="21">
                  <c:v>10.875</c:v>
                </c:pt>
                <c:pt idx="22">
                  <c:v>10.916666666667</c:v>
                </c:pt>
                <c:pt idx="23">
                  <c:v>10.958333333333</c:v>
                </c:pt>
                <c:pt idx="24">
                  <c:v>11</c:v>
                </c:pt>
                <c:pt idx="25">
                  <c:v>11.041666666667</c:v>
                </c:pt>
                <c:pt idx="26">
                  <c:v>11.083333333333</c:v>
                </c:pt>
                <c:pt idx="27">
                  <c:v>11.125</c:v>
                </c:pt>
                <c:pt idx="28">
                  <c:v>11.166666666667</c:v>
                </c:pt>
                <c:pt idx="29">
                  <c:v>11.208333333333</c:v>
                </c:pt>
                <c:pt idx="30">
                  <c:v>11.25</c:v>
                </c:pt>
                <c:pt idx="31">
                  <c:v>11.291666666667</c:v>
                </c:pt>
                <c:pt idx="32">
                  <c:v>11.333333333333</c:v>
                </c:pt>
                <c:pt idx="33">
                  <c:v>11.375</c:v>
                </c:pt>
                <c:pt idx="34">
                  <c:v>11.416666666667</c:v>
                </c:pt>
                <c:pt idx="35">
                  <c:v>11.458333333333</c:v>
                </c:pt>
                <c:pt idx="36">
                  <c:v>11.5</c:v>
                </c:pt>
                <c:pt idx="37">
                  <c:v>11.541666666667</c:v>
                </c:pt>
                <c:pt idx="38">
                  <c:v>11.583333333333</c:v>
                </c:pt>
                <c:pt idx="39">
                  <c:v>11.625</c:v>
                </c:pt>
                <c:pt idx="40">
                  <c:v>11.666666666667</c:v>
                </c:pt>
                <c:pt idx="41">
                  <c:v>11.708333333333</c:v>
                </c:pt>
                <c:pt idx="42">
                  <c:v>11.75</c:v>
                </c:pt>
                <c:pt idx="43">
                  <c:v>11.791666666667</c:v>
                </c:pt>
                <c:pt idx="44">
                  <c:v>11.833333333333</c:v>
                </c:pt>
                <c:pt idx="45">
                  <c:v>11.875</c:v>
                </c:pt>
                <c:pt idx="46">
                  <c:v>11.916666666667</c:v>
                </c:pt>
                <c:pt idx="47">
                  <c:v>11.958333333333</c:v>
                </c:pt>
                <c:pt idx="4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'LO Harm-B'!$U$3:$U$51</c:f>
              <c:numCache>
                <c:formatCode>0.00</c:formatCode>
                <c:ptCount val="49"/>
                <c:pt idx="0">
                  <c:v>-57.552452000000002</c:v>
                </c:pt>
                <c:pt idx="1">
                  <c:v>-56.134524999999996</c:v>
                </c:pt>
                <c:pt idx="2">
                  <c:v>-55.59798</c:v>
                </c:pt>
                <c:pt idx="3">
                  <c:v>-54.905548000000003</c:v>
                </c:pt>
                <c:pt idx="4">
                  <c:v>-54.812621999999998</c:v>
                </c:pt>
                <c:pt idx="5">
                  <c:v>-55.099899000000001</c:v>
                </c:pt>
                <c:pt idx="6">
                  <c:v>-54.400154000000001</c:v>
                </c:pt>
                <c:pt idx="7">
                  <c:v>-55.018318000000001</c:v>
                </c:pt>
                <c:pt idx="8">
                  <c:v>-55.407741999999999</c:v>
                </c:pt>
                <c:pt idx="9">
                  <c:v>-55.371090000000002</c:v>
                </c:pt>
                <c:pt idx="10">
                  <c:v>-55.465663999999997</c:v>
                </c:pt>
                <c:pt idx="11">
                  <c:v>-55.556355000000003</c:v>
                </c:pt>
                <c:pt idx="12">
                  <c:v>-56.069443</c:v>
                </c:pt>
                <c:pt idx="13">
                  <c:v>-56.990219000000003</c:v>
                </c:pt>
                <c:pt idx="14">
                  <c:v>-56.301265999999998</c:v>
                </c:pt>
                <c:pt idx="15">
                  <c:v>-56.229850999999996</c:v>
                </c:pt>
                <c:pt idx="16">
                  <c:v>-56.945250999999999</c:v>
                </c:pt>
                <c:pt idx="17">
                  <c:v>-56.187159999999999</c:v>
                </c:pt>
                <c:pt idx="18">
                  <c:v>-55.468983000000001</c:v>
                </c:pt>
                <c:pt idx="19">
                  <c:v>-55.928375000000003</c:v>
                </c:pt>
                <c:pt idx="20">
                  <c:v>-56.857757999999997</c:v>
                </c:pt>
                <c:pt idx="21">
                  <c:v>-56.990462999999998</c:v>
                </c:pt>
                <c:pt idx="22">
                  <c:v>-55.271003999999998</c:v>
                </c:pt>
                <c:pt idx="23">
                  <c:v>-56.027569</c:v>
                </c:pt>
                <c:pt idx="24">
                  <c:v>-57.167324000000001</c:v>
                </c:pt>
                <c:pt idx="25">
                  <c:v>-59.182850000000002</c:v>
                </c:pt>
                <c:pt idx="26">
                  <c:v>-57.301582000000003</c:v>
                </c:pt>
                <c:pt idx="27">
                  <c:v>-58.251545</c:v>
                </c:pt>
                <c:pt idx="28">
                  <c:v>-59.371208000000003</c:v>
                </c:pt>
                <c:pt idx="29">
                  <c:v>-58.963279999999997</c:v>
                </c:pt>
                <c:pt idx="30">
                  <c:v>-59.413403000000002</c:v>
                </c:pt>
                <c:pt idx="31">
                  <c:v>-59.743225000000002</c:v>
                </c:pt>
                <c:pt idx="32">
                  <c:v>-61.394188</c:v>
                </c:pt>
                <c:pt idx="33">
                  <c:v>-60.640006999999997</c:v>
                </c:pt>
                <c:pt idx="34">
                  <c:v>-58.712059000000004</c:v>
                </c:pt>
                <c:pt idx="35">
                  <c:v>-62.610008000000001</c:v>
                </c:pt>
                <c:pt idx="36">
                  <c:v>-59.856121000000002</c:v>
                </c:pt>
                <c:pt idx="37">
                  <c:v>-60.489223000000003</c:v>
                </c:pt>
                <c:pt idx="38">
                  <c:v>-60.415401000000003</c:v>
                </c:pt>
                <c:pt idx="39">
                  <c:v>-62.962814000000002</c:v>
                </c:pt>
                <c:pt idx="40">
                  <c:v>-62.585934000000002</c:v>
                </c:pt>
                <c:pt idx="41">
                  <c:v>-59.722881000000001</c:v>
                </c:pt>
                <c:pt idx="42">
                  <c:v>-61.445273999999998</c:v>
                </c:pt>
                <c:pt idx="43">
                  <c:v>-62.412967999999999</c:v>
                </c:pt>
                <c:pt idx="44">
                  <c:v>-63.061461999999999</c:v>
                </c:pt>
                <c:pt idx="45">
                  <c:v>-59.712024999999997</c:v>
                </c:pt>
                <c:pt idx="46">
                  <c:v>-60.778373999999999</c:v>
                </c:pt>
                <c:pt idx="47">
                  <c:v>-64.023628000000002</c:v>
                </c:pt>
                <c:pt idx="48">
                  <c:v>-60.074874999999999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1722-4470-AB96-51543D770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66272"/>
        <c:axId val="118168192"/>
        <c:extLst/>
      </c:scatterChart>
      <c:valAx>
        <c:axId val="118166272"/>
        <c:scaling>
          <c:orientation val="minMax"/>
          <c:max val="1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8168192"/>
        <c:crosses val="autoZero"/>
        <c:crossBetween val="midCat"/>
        <c:majorUnit val="1"/>
      </c:valAx>
      <c:valAx>
        <c:axId val="118168192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816627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4559919140184785"/>
          <c:y val="0.12467701953922425"/>
          <c:w val="0.72280255559112294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Even LO Harmonic to RF Isolation (dB)</a:t>
            </a:r>
          </a:p>
        </c:rich>
      </c:tx>
      <c:layout>
        <c:manualLayout>
          <c:xMode val="edge"/>
          <c:yMode val="edge"/>
          <c:x val="0.31037729951250048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2xLO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'LO Harm-A'!$H$3:$H$51</c:f>
              <c:numCache>
                <c:formatCode>0.00</c:formatCode>
                <c:ptCount val="49"/>
                <c:pt idx="0">
                  <c:v>4</c:v>
                </c:pt>
                <c:pt idx="1">
                  <c:v>4.1666666666666998</c:v>
                </c:pt>
                <c:pt idx="2">
                  <c:v>4.3333333333332993</c:v>
                </c:pt>
                <c:pt idx="3">
                  <c:v>4.5</c:v>
                </c:pt>
                <c:pt idx="4">
                  <c:v>4.6666666666667007</c:v>
                </c:pt>
                <c:pt idx="5">
                  <c:v>4.8333333333332993</c:v>
                </c:pt>
                <c:pt idx="6">
                  <c:v>5</c:v>
                </c:pt>
                <c:pt idx="7">
                  <c:v>5.1666666666667007</c:v>
                </c:pt>
                <c:pt idx="8">
                  <c:v>5.3333333333332993</c:v>
                </c:pt>
                <c:pt idx="9">
                  <c:v>5.5</c:v>
                </c:pt>
                <c:pt idx="10">
                  <c:v>5.6666666666667007</c:v>
                </c:pt>
                <c:pt idx="11">
                  <c:v>5.8333333333332993</c:v>
                </c:pt>
                <c:pt idx="12">
                  <c:v>6</c:v>
                </c:pt>
                <c:pt idx="13">
                  <c:v>6.1666666666667007</c:v>
                </c:pt>
                <c:pt idx="14">
                  <c:v>6.3333333333332993</c:v>
                </c:pt>
                <c:pt idx="15">
                  <c:v>6.5</c:v>
                </c:pt>
                <c:pt idx="16">
                  <c:v>6.6666666666667007</c:v>
                </c:pt>
                <c:pt idx="17">
                  <c:v>6.8333333333332993</c:v>
                </c:pt>
                <c:pt idx="18">
                  <c:v>7</c:v>
                </c:pt>
                <c:pt idx="19">
                  <c:v>7.1666666666667007</c:v>
                </c:pt>
                <c:pt idx="20">
                  <c:v>7.3333333333332993</c:v>
                </c:pt>
                <c:pt idx="21">
                  <c:v>7.5</c:v>
                </c:pt>
                <c:pt idx="22">
                  <c:v>7.6666666666667007</c:v>
                </c:pt>
                <c:pt idx="23">
                  <c:v>7.8333333333332993</c:v>
                </c:pt>
                <c:pt idx="24">
                  <c:v>8</c:v>
                </c:pt>
                <c:pt idx="25">
                  <c:v>8.1666666666666998</c:v>
                </c:pt>
                <c:pt idx="26">
                  <c:v>8.3333333333333002</c:v>
                </c:pt>
                <c:pt idx="27">
                  <c:v>8.5</c:v>
                </c:pt>
                <c:pt idx="28">
                  <c:v>8.6666666666666998</c:v>
                </c:pt>
                <c:pt idx="29">
                  <c:v>8.8333333333333002</c:v>
                </c:pt>
                <c:pt idx="30">
                  <c:v>9</c:v>
                </c:pt>
                <c:pt idx="31">
                  <c:v>9.1666666666666998</c:v>
                </c:pt>
                <c:pt idx="32">
                  <c:v>9.3333333333333002</c:v>
                </c:pt>
                <c:pt idx="33">
                  <c:v>9.5</c:v>
                </c:pt>
                <c:pt idx="34">
                  <c:v>9.6666666666666998</c:v>
                </c:pt>
                <c:pt idx="35">
                  <c:v>9.8333333333333002</c:v>
                </c:pt>
                <c:pt idx="36">
                  <c:v>10</c:v>
                </c:pt>
                <c:pt idx="37">
                  <c:v>10.166666666667</c:v>
                </c:pt>
                <c:pt idx="38">
                  <c:v>10.333333333333</c:v>
                </c:pt>
                <c:pt idx="39">
                  <c:v>10.5</c:v>
                </c:pt>
                <c:pt idx="40">
                  <c:v>10.666666666667</c:v>
                </c:pt>
                <c:pt idx="41">
                  <c:v>10.833333333333</c:v>
                </c:pt>
                <c:pt idx="42">
                  <c:v>11</c:v>
                </c:pt>
                <c:pt idx="43">
                  <c:v>11.166666666667</c:v>
                </c:pt>
                <c:pt idx="44">
                  <c:v>11.333333333333</c:v>
                </c:pt>
                <c:pt idx="45">
                  <c:v>11.5</c:v>
                </c:pt>
                <c:pt idx="46">
                  <c:v>11.666666666667</c:v>
                </c:pt>
                <c:pt idx="47">
                  <c:v>11.833333333333</c:v>
                </c:pt>
                <c:pt idx="48">
                  <c:v>12</c:v>
                </c:pt>
              </c:numCache>
            </c:numRef>
          </c:xVal>
          <c:yVal>
            <c:numRef>
              <c:f>'LO Harm-A'!$J$3:$J$51</c:f>
              <c:numCache>
                <c:formatCode>0.00</c:formatCode>
                <c:ptCount val="49"/>
                <c:pt idx="0">
                  <c:v>-39.171478</c:v>
                </c:pt>
                <c:pt idx="1">
                  <c:v>-38.65213</c:v>
                </c:pt>
                <c:pt idx="2">
                  <c:v>-38.080337999999998</c:v>
                </c:pt>
                <c:pt idx="3">
                  <c:v>-37.691840999999997</c:v>
                </c:pt>
                <c:pt idx="4">
                  <c:v>-37.481650999999999</c:v>
                </c:pt>
                <c:pt idx="5">
                  <c:v>-37.451087999999999</c:v>
                </c:pt>
                <c:pt idx="6">
                  <c:v>-37.359096999999998</c:v>
                </c:pt>
                <c:pt idx="7">
                  <c:v>-37.549140999999999</c:v>
                </c:pt>
                <c:pt idx="8">
                  <c:v>-37.837722999999997</c:v>
                </c:pt>
                <c:pt idx="9">
                  <c:v>-38.242279000000003</c:v>
                </c:pt>
                <c:pt idx="10">
                  <c:v>-38.800350000000002</c:v>
                </c:pt>
                <c:pt idx="11">
                  <c:v>-39.318992999999999</c:v>
                </c:pt>
                <c:pt idx="12">
                  <c:v>-39.756152999999998</c:v>
                </c:pt>
                <c:pt idx="13">
                  <c:v>-39.912219999999998</c:v>
                </c:pt>
                <c:pt idx="14">
                  <c:v>-41.506371000000001</c:v>
                </c:pt>
                <c:pt idx="15">
                  <c:v>-43.403748</c:v>
                </c:pt>
                <c:pt idx="16">
                  <c:v>-45.617477000000001</c:v>
                </c:pt>
                <c:pt idx="17">
                  <c:v>-46.373863</c:v>
                </c:pt>
                <c:pt idx="18">
                  <c:v>-47.431995000000001</c:v>
                </c:pt>
                <c:pt idx="19">
                  <c:v>-48.899543999999999</c:v>
                </c:pt>
                <c:pt idx="20">
                  <c:v>-50.493122</c:v>
                </c:pt>
                <c:pt idx="21">
                  <c:v>-51.868954000000002</c:v>
                </c:pt>
                <c:pt idx="22">
                  <c:v>-52.863495</c:v>
                </c:pt>
                <c:pt idx="23">
                  <c:v>-53.507117999999998</c:v>
                </c:pt>
                <c:pt idx="24">
                  <c:v>-53.850464000000002</c:v>
                </c:pt>
                <c:pt idx="25">
                  <c:v>-53.620724000000003</c:v>
                </c:pt>
                <c:pt idx="26">
                  <c:v>-53.803440000000002</c:v>
                </c:pt>
                <c:pt idx="27">
                  <c:v>-54.702381000000003</c:v>
                </c:pt>
                <c:pt idx="28">
                  <c:v>-55.875484</c:v>
                </c:pt>
                <c:pt idx="29">
                  <c:v>-56.865870999999999</c:v>
                </c:pt>
                <c:pt idx="30">
                  <c:v>-57.081333000000001</c:v>
                </c:pt>
                <c:pt idx="31">
                  <c:v>-56.728115000000003</c:v>
                </c:pt>
                <c:pt idx="32">
                  <c:v>-55.182727999999997</c:v>
                </c:pt>
                <c:pt idx="33">
                  <c:v>-52.896380999999998</c:v>
                </c:pt>
                <c:pt idx="34">
                  <c:v>-51.016894999999998</c:v>
                </c:pt>
                <c:pt idx="35">
                  <c:v>-50.251080000000002</c:v>
                </c:pt>
                <c:pt idx="36">
                  <c:v>-50.373821</c:v>
                </c:pt>
                <c:pt idx="37">
                  <c:v>-50.528652000000001</c:v>
                </c:pt>
                <c:pt idx="38">
                  <c:v>-50.557102</c:v>
                </c:pt>
                <c:pt idx="39">
                  <c:v>-50.599442000000003</c:v>
                </c:pt>
                <c:pt idx="40">
                  <c:v>-50.651671999999998</c:v>
                </c:pt>
                <c:pt idx="41">
                  <c:v>-50.971760000000003</c:v>
                </c:pt>
                <c:pt idx="42">
                  <c:v>-51.780929999999998</c:v>
                </c:pt>
                <c:pt idx="43">
                  <c:v>-53.646163999999999</c:v>
                </c:pt>
                <c:pt idx="44">
                  <c:v>-55.914000999999999</c:v>
                </c:pt>
                <c:pt idx="45">
                  <c:v>-56.809322000000002</c:v>
                </c:pt>
                <c:pt idx="46">
                  <c:v>-55.480671000000001</c:v>
                </c:pt>
                <c:pt idx="47">
                  <c:v>-53.305453999999997</c:v>
                </c:pt>
                <c:pt idx="48">
                  <c:v>-51.933757999999997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7F-48EA-B59D-020C9A3AD408}"/>
            </c:ext>
          </c:extLst>
        </c:ser>
        <c:ser>
          <c:idx val="1"/>
          <c:order val="1"/>
          <c:tx>
            <c:v>2xLO Configuration B</c:v>
          </c:tx>
          <c:spPr>
            <a:ln cap="sq">
              <a:solidFill>
                <a:prstClr val="black"/>
              </a:solidFill>
              <a:prstDash val="sysDash"/>
              <a:round/>
            </a:ln>
          </c:spPr>
          <c:marker>
            <c:symbol val="none"/>
          </c:marker>
          <c:xVal>
            <c:numRef>
              <c:f>'LO Harm-B'!$H$3:$H$51</c:f>
              <c:numCache>
                <c:formatCode>0.00</c:formatCode>
                <c:ptCount val="49"/>
                <c:pt idx="0">
                  <c:v>4</c:v>
                </c:pt>
                <c:pt idx="1">
                  <c:v>4.1666666666666998</c:v>
                </c:pt>
                <c:pt idx="2">
                  <c:v>4.3333333333332993</c:v>
                </c:pt>
                <c:pt idx="3">
                  <c:v>4.5</c:v>
                </c:pt>
                <c:pt idx="4">
                  <c:v>4.6666666666667007</c:v>
                </c:pt>
                <c:pt idx="5">
                  <c:v>4.8333333333332993</c:v>
                </c:pt>
                <c:pt idx="6">
                  <c:v>5</c:v>
                </c:pt>
                <c:pt idx="7">
                  <c:v>5.1666666666667007</c:v>
                </c:pt>
                <c:pt idx="8">
                  <c:v>5.3333333333332993</c:v>
                </c:pt>
                <c:pt idx="9">
                  <c:v>5.5</c:v>
                </c:pt>
                <c:pt idx="10">
                  <c:v>5.6666666666667007</c:v>
                </c:pt>
                <c:pt idx="11">
                  <c:v>5.8333333333332993</c:v>
                </c:pt>
                <c:pt idx="12">
                  <c:v>6</c:v>
                </c:pt>
                <c:pt idx="13">
                  <c:v>6.1666666666667007</c:v>
                </c:pt>
                <c:pt idx="14">
                  <c:v>6.3333333333332993</c:v>
                </c:pt>
                <c:pt idx="15">
                  <c:v>6.5</c:v>
                </c:pt>
                <c:pt idx="16">
                  <c:v>6.6666666666667007</c:v>
                </c:pt>
                <c:pt idx="17">
                  <c:v>6.8333333333332993</c:v>
                </c:pt>
                <c:pt idx="18">
                  <c:v>7</c:v>
                </c:pt>
                <c:pt idx="19">
                  <c:v>7.1666666666667007</c:v>
                </c:pt>
                <c:pt idx="20">
                  <c:v>7.3333333333332993</c:v>
                </c:pt>
                <c:pt idx="21">
                  <c:v>7.5</c:v>
                </c:pt>
                <c:pt idx="22">
                  <c:v>7.6666666666667007</c:v>
                </c:pt>
                <c:pt idx="23">
                  <c:v>7.8333333333332993</c:v>
                </c:pt>
                <c:pt idx="24">
                  <c:v>8</c:v>
                </c:pt>
                <c:pt idx="25">
                  <c:v>8.1666666666666998</c:v>
                </c:pt>
                <c:pt idx="26">
                  <c:v>8.3333333333333002</c:v>
                </c:pt>
                <c:pt idx="27">
                  <c:v>8.5</c:v>
                </c:pt>
                <c:pt idx="28">
                  <c:v>8.6666666666666998</c:v>
                </c:pt>
                <c:pt idx="29">
                  <c:v>8.8333333333333002</c:v>
                </c:pt>
                <c:pt idx="30">
                  <c:v>9</c:v>
                </c:pt>
                <c:pt idx="31">
                  <c:v>9.1666666666666998</c:v>
                </c:pt>
                <c:pt idx="32">
                  <c:v>9.3333333333333002</c:v>
                </c:pt>
                <c:pt idx="33">
                  <c:v>9.5</c:v>
                </c:pt>
                <c:pt idx="34">
                  <c:v>9.6666666666666998</c:v>
                </c:pt>
                <c:pt idx="35">
                  <c:v>9.8333333333333002</c:v>
                </c:pt>
                <c:pt idx="36">
                  <c:v>10</c:v>
                </c:pt>
                <c:pt idx="37">
                  <c:v>10.166666666667</c:v>
                </c:pt>
                <c:pt idx="38">
                  <c:v>10.333333333333</c:v>
                </c:pt>
                <c:pt idx="39">
                  <c:v>10.5</c:v>
                </c:pt>
                <c:pt idx="40">
                  <c:v>10.666666666667</c:v>
                </c:pt>
                <c:pt idx="41">
                  <c:v>10.833333333333</c:v>
                </c:pt>
                <c:pt idx="42">
                  <c:v>11</c:v>
                </c:pt>
                <c:pt idx="43">
                  <c:v>11.166666666667</c:v>
                </c:pt>
                <c:pt idx="44">
                  <c:v>11.333333333333</c:v>
                </c:pt>
                <c:pt idx="45">
                  <c:v>11.5</c:v>
                </c:pt>
                <c:pt idx="46">
                  <c:v>11.666666666667</c:v>
                </c:pt>
                <c:pt idx="47">
                  <c:v>11.833333333333</c:v>
                </c:pt>
                <c:pt idx="48">
                  <c:v>12</c:v>
                </c:pt>
              </c:numCache>
            </c:numRef>
          </c:xVal>
          <c:yVal>
            <c:numRef>
              <c:f>'LO Harm-B'!$J$3:$J$51</c:f>
              <c:numCache>
                <c:formatCode>0.00</c:formatCode>
                <c:ptCount val="49"/>
                <c:pt idx="0">
                  <c:v>-41.309184999999999</c:v>
                </c:pt>
                <c:pt idx="1">
                  <c:v>-41.680157000000001</c:v>
                </c:pt>
                <c:pt idx="2">
                  <c:v>-42.064362000000003</c:v>
                </c:pt>
                <c:pt idx="3">
                  <c:v>-42.199607999999998</c:v>
                </c:pt>
                <c:pt idx="4">
                  <c:v>-42.415770999999999</c:v>
                </c:pt>
                <c:pt idx="5">
                  <c:v>-42.601832999999999</c:v>
                </c:pt>
                <c:pt idx="6">
                  <c:v>-42.863022000000001</c:v>
                </c:pt>
                <c:pt idx="7">
                  <c:v>-43.069037999999999</c:v>
                </c:pt>
                <c:pt idx="8">
                  <c:v>-43.560169000000002</c:v>
                </c:pt>
                <c:pt idx="9">
                  <c:v>-43.593032999999998</c:v>
                </c:pt>
                <c:pt idx="10">
                  <c:v>-43.275165999999999</c:v>
                </c:pt>
                <c:pt idx="11">
                  <c:v>-42.559024999999998</c:v>
                </c:pt>
                <c:pt idx="12">
                  <c:v>-41.783714000000003</c:v>
                </c:pt>
                <c:pt idx="13">
                  <c:v>-40.725292000000003</c:v>
                </c:pt>
                <c:pt idx="14">
                  <c:v>-40.640208999999999</c:v>
                </c:pt>
                <c:pt idx="15">
                  <c:v>-41.046486000000002</c:v>
                </c:pt>
                <c:pt idx="16">
                  <c:v>-41.991196000000002</c:v>
                </c:pt>
                <c:pt idx="17">
                  <c:v>-42.250537999999999</c:v>
                </c:pt>
                <c:pt idx="18">
                  <c:v>-42.379173000000002</c:v>
                </c:pt>
                <c:pt idx="19">
                  <c:v>-42.790218000000003</c:v>
                </c:pt>
                <c:pt idx="20">
                  <c:v>-43.130375000000001</c:v>
                </c:pt>
                <c:pt idx="21">
                  <c:v>-43.406821999999998</c:v>
                </c:pt>
                <c:pt idx="22">
                  <c:v>-43.574748999999997</c:v>
                </c:pt>
                <c:pt idx="23">
                  <c:v>-43.710636000000001</c:v>
                </c:pt>
                <c:pt idx="24">
                  <c:v>-43.985442999999997</c:v>
                </c:pt>
                <c:pt idx="25">
                  <c:v>-44.192501</c:v>
                </c:pt>
                <c:pt idx="26">
                  <c:v>-44.361018999999999</c:v>
                </c:pt>
                <c:pt idx="27">
                  <c:v>-44.454594</c:v>
                </c:pt>
                <c:pt idx="28">
                  <c:v>-44.406207999999999</c:v>
                </c:pt>
                <c:pt idx="29">
                  <c:v>-44.311306000000002</c:v>
                </c:pt>
                <c:pt idx="30">
                  <c:v>-43.965828000000002</c:v>
                </c:pt>
                <c:pt idx="31">
                  <c:v>-43.594025000000002</c:v>
                </c:pt>
                <c:pt idx="32">
                  <c:v>-43.274718999999997</c:v>
                </c:pt>
                <c:pt idx="33">
                  <c:v>-43.204945000000002</c:v>
                </c:pt>
                <c:pt idx="34">
                  <c:v>-43.142150999999998</c:v>
                </c:pt>
                <c:pt idx="35">
                  <c:v>-43.177193000000003</c:v>
                </c:pt>
                <c:pt idx="36">
                  <c:v>-43.406509</c:v>
                </c:pt>
                <c:pt idx="37">
                  <c:v>-43.997936000000003</c:v>
                </c:pt>
                <c:pt idx="38">
                  <c:v>-44.227817999999999</c:v>
                </c:pt>
                <c:pt idx="39">
                  <c:v>-44.602192000000002</c:v>
                </c:pt>
                <c:pt idx="40">
                  <c:v>-44.534492</c:v>
                </c:pt>
                <c:pt idx="41">
                  <c:v>-44.294620999999999</c:v>
                </c:pt>
                <c:pt idx="42">
                  <c:v>-43.604263000000003</c:v>
                </c:pt>
                <c:pt idx="43">
                  <c:v>-43.176228000000002</c:v>
                </c:pt>
                <c:pt idx="44">
                  <c:v>-43.341064000000003</c:v>
                </c:pt>
                <c:pt idx="45">
                  <c:v>-43.789413000000003</c:v>
                </c:pt>
                <c:pt idx="46">
                  <c:v>-44.066932999999999</c:v>
                </c:pt>
                <c:pt idx="47">
                  <c:v>-44.241436</c:v>
                </c:pt>
                <c:pt idx="48">
                  <c:v>-44.245583000000003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7F-48EA-B59D-020C9A3AD408}"/>
            </c:ext>
          </c:extLst>
        </c:ser>
        <c:ser>
          <c:idx val="2"/>
          <c:order val="2"/>
          <c:tx>
            <c:v>4xLO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Harm-A'!$P$3:$P$51</c:f>
              <c:numCache>
                <c:formatCode>0.00</c:formatCode>
                <c:ptCount val="49"/>
                <c:pt idx="0">
                  <c:v>8</c:v>
                </c:pt>
                <c:pt idx="1">
                  <c:v>8.0833333333333002</c:v>
                </c:pt>
                <c:pt idx="2">
                  <c:v>8.1666666666666998</c:v>
                </c:pt>
                <c:pt idx="3">
                  <c:v>8.25</c:v>
                </c:pt>
                <c:pt idx="4">
                  <c:v>8.3333333333333002</c:v>
                </c:pt>
                <c:pt idx="5">
                  <c:v>8.4166666666666998</c:v>
                </c:pt>
                <c:pt idx="6">
                  <c:v>8.5</c:v>
                </c:pt>
                <c:pt idx="7">
                  <c:v>8.5833333333333002</c:v>
                </c:pt>
                <c:pt idx="8">
                  <c:v>8.6666666666666998</c:v>
                </c:pt>
                <c:pt idx="9">
                  <c:v>8.75</c:v>
                </c:pt>
                <c:pt idx="10">
                  <c:v>8.8333333333333002</c:v>
                </c:pt>
                <c:pt idx="11">
                  <c:v>8.9166666666666998</c:v>
                </c:pt>
                <c:pt idx="12">
                  <c:v>9</c:v>
                </c:pt>
                <c:pt idx="13">
                  <c:v>9.0833333333333002</c:v>
                </c:pt>
                <c:pt idx="14">
                  <c:v>9.1666666666666998</c:v>
                </c:pt>
                <c:pt idx="15">
                  <c:v>9.25</c:v>
                </c:pt>
                <c:pt idx="16">
                  <c:v>9.3333333333333002</c:v>
                </c:pt>
                <c:pt idx="17">
                  <c:v>9.4166666666666998</c:v>
                </c:pt>
                <c:pt idx="18">
                  <c:v>9.5</c:v>
                </c:pt>
                <c:pt idx="19">
                  <c:v>9.5833333333333002</c:v>
                </c:pt>
                <c:pt idx="20">
                  <c:v>9.6666666666666998</c:v>
                </c:pt>
                <c:pt idx="21">
                  <c:v>9.75</c:v>
                </c:pt>
                <c:pt idx="22">
                  <c:v>9.8333333333333002</c:v>
                </c:pt>
                <c:pt idx="23">
                  <c:v>9.9166666666666998</c:v>
                </c:pt>
                <c:pt idx="24">
                  <c:v>10</c:v>
                </c:pt>
                <c:pt idx="25">
                  <c:v>10.083333333333</c:v>
                </c:pt>
                <c:pt idx="26">
                  <c:v>10.166666666667</c:v>
                </c:pt>
                <c:pt idx="27">
                  <c:v>10.25</c:v>
                </c:pt>
                <c:pt idx="28">
                  <c:v>10.333333333333</c:v>
                </c:pt>
                <c:pt idx="29">
                  <c:v>10.416666666667</c:v>
                </c:pt>
                <c:pt idx="30">
                  <c:v>10.5</c:v>
                </c:pt>
                <c:pt idx="31">
                  <c:v>10.583333333333</c:v>
                </c:pt>
                <c:pt idx="32">
                  <c:v>10.666666666667</c:v>
                </c:pt>
                <c:pt idx="33">
                  <c:v>10.75</c:v>
                </c:pt>
                <c:pt idx="34">
                  <c:v>10.833333333333</c:v>
                </c:pt>
                <c:pt idx="35">
                  <c:v>10.916666666667</c:v>
                </c:pt>
                <c:pt idx="36">
                  <c:v>11</c:v>
                </c:pt>
                <c:pt idx="37">
                  <c:v>11.083333333333</c:v>
                </c:pt>
                <c:pt idx="38">
                  <c:v>11.166666666667</c:v>
                </c:pt>
                <c:pt idx="39">
                  <c:v>11.25</c:v>
                </c:pt>
                <c:pt idx="40">
                  <c:v>11.333333333333</c:v>
                </c:pt>
                <c:pt idx="41">
                  <c:v>11.416666666667</c:v>
                </c:pt>
                <c:pt idx="42">
                  <c:v>11.5</c:v>
                </c:pt>
                <c:pt idx="43">
                  <c:v>11.583333333333</c:v>
                </c:pt>
                <c:pt idx="44">
                  <c:v>11.666666666667</c:v>
                </c:pt>
                <c:pt idx="45">
                  <c:v>11.75</c:v>
                </c:pt>
                <c:pt idx="46">
                  <c:v>11.833333333333</c:v>
                </c:pt>
                <c:pt idx="47">
                  <c:v>11.916666666667</c:v>
                </c:pt>
                <c:pt idx="4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'LO Harm-A'!$R$3:$R$51</c:f>
              <c:numCache>
                <c:formatCode>0.00</c:formatCode>
                <c:ptCount val="49"/>
                <c:pt idx="0">
                  <c:v>-54.447895000000003</c:v>
                </c:pt>
                <c:pt idx="1">
                  <c:v>-56.280681999999999</c:v>
                </c:pt>
                <c:pt idx="2">
                  <c:v>-57.936847999999998</c:v>
                </c:pt>
                <c:pt idx="3">
                  <c:v>-58.098053</c:v>
                </c:pt>
                <c:pt idx="4">
                  <c:v>-58.308875999999998</c:v>
                </c:pt>
                <c:pt idx="5">
                  <c:v>-60.088894000000003</c:v>
                </c:pt>
                <c:pt idx="6">
                  <c:v>-62.250267000000001</c:v>
                </c:pt>
                <c:pt idx="7">
                  <c:v>-63.017704000000002</c:v>
                </c:pt>
                <c:pt idx="8">
                  <c:v>-63.230057000000002</c:v>
                </c:pt>
                <c:pt idx="9">
                  <c:v>-64.221457999999998</c:v>
                </c:pt>
                <c:pt idx="10">
                  <c:v>-65.398528999999996</c:v>
                </c:pt>
                <c:pt idx="11">
                  <c:v>-66.335021999999995</c:v>
                </c:pt>
                <c:pt idx="12">
                  <c:v>-65.955391000000006</c:v>
                </c:pt>
                <c:pt idx="13">
                  <c:v>-66.140686000000002</c:v>
                </c:pt>
                <c:pt idx="14">
                  <c:v>-63.90889</c:v>
                </c:pt>
                <c:pt idx="15">
                  <c:v>-63.327606000000003</c:v>
                </c:pt>
                <c:pt idx="16">
                  <c:v>-63.636828999999999</c:v>
                </c:pt>
                <c:pt idx="17">
                  <c:v>-64.420731000000004</c:v>
                </c:pt>
                <c:pt idx="18">
                  <c:v>-63.377654999999997</c:v>
                </c:pt>
                <c:pt idx="19">
                  <c:v>-60.998600000000003</c:v>
                </c:pt>
                <c:pt idx="20">
                  <c:v>-59.672165</c:v>
                </c:pt>
                <c:pt idx="21">
                  <c:v>-58.688625000000002</c:v>
                </c:pt>
                <c:pt idx="22">
                  <c:v>-58.444991999999999</c:v>
                </c:pt>
                <c:pt idx="23">
                  <c:v>-56.959693999999999</c:v>
                </c:pt>
                <c:pt idx="24">
                  <c:v>-55.524737999999999</c:v>
                </c:pt>
                <c:pt idx="25">
                  <c:v>-53.963729999999998</c:v>
                </c:pt>
                <c:pt idx="26">
                  <c:v>-53.257401000000002</c:v>
                </c:pt>
                <c:pt idx="27">
                  <c:v>-52.608123999999997</c:v>
                </c:pt>
                <c:pt idx="28">
                  <c:v>-51.462494</c:v>
                </c:pt>
                <c:pt idx="29">
                  <c:v>-50.491154000000002</c:v>
                </c:pt>
                <c:pt idx="30">
                  <c:v>-49.640774</c:v>
                </c:pt>
                <c:pt idx="31">
                  <c:v>-49.191611999999999</c:v>
                </c:pt>
                <c:pt idx="32">
                  <c:v>-48.670734000000003</c:v>
                </c:pt>
                <c:pt idx="33">
                  <c:v>-47.773113000000002</c:v>
                </c:pt>
                <c:pt idx="34">
                  <c:v>-47.460239000000001</c:v>
                </c:pt>
                <c:pt idx="35">
                  <c:v>-47.320678999999998</c:v>
                </c:pt>
                <c:pt idx="36">
                  <c:v>-47.46949</c:v>
                </c:pt>
                <c:pt idx="37">
                  <c:v>-46.902695000000001</c:v>
                </c:pt>
                <c:pt idx="38">
                  <c:v>-47.243664000000003</c:v>
                </c:pt>
                <c:pt idx="39">
                  <c:v>-47.492179999999998</c:v>
                </c:pt>
                <c:pt idx="40">
                  <c:v>-47.835307999999998</c:v>
                </c:pt>
                <c:pt idx="41">
                  <c:v>-48.170982000000002</c:v>
                </c:pt>
                <c:pt idx="42">
                  <c:v>-48.377037000000001</c:v>
                </c:pt>
                <c:pt idx="43">
                  <c:v>-48.967486999999998</c:v>
                </c:pt>
                <c:pt idx="44">
                  <c:v>-49.387337000000002</c:v>
                </c:pt>
                <c:pt idx="45">
                  <c:v>-49.873638</c:v>
                </c:pt>
                <c:pt idx="46">
                  <c:v>-50.21508</c:v>
                </c:pt>
                <c:pt idx="47">
                  <c:v>-50.601802999999997</c:v>
                </c:pt>
                <c:pt idx="48">
                  <c:v>-50.722752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D27F-48EA-B59D-020C9A3AD408}"/>
            </c:ext>
          </c:extLst>
        </c:ser>
        <c:ser>
          <c:idx val="3"/>
          <c:order val="3"/>
          <c:tx>
            <c:v>4xLO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Harm-B'!$P$3:$P$51</c:f>
              <c:numCache>
                <c:formatCode>0.00</c:formatCode>
                <c:ptCount val="49"/>
                <c:pt idx="0">
                  <c:v>8</c:v>
                </c:pt>
                <c:pt idx="1">
                  <c:v>8.0833333333333002</c:v>
                </c:pt>
                <c:pt idx="2">
                  <c:v>8.1666666666666998</c:v>
                </c:pt>
                <c:pt idx="3">
                  <c:v>8.25</c:v>
                </c:pt>
                <c:pt idx="4">
                  <c:v>8.3333333333333002</c:v>
                </c:pt>
                <c:pt idx="5">
                  <c:v>8.4166666666666998</c:v>
                </c:pt>
                <c:pt idx="6">
                  <c:v>8.5</c:v>
                </c:pt>
                <c:pt idx="7">
                  <c:v>8.5833333333333002</c:v>
                </c:pt>
                <c:pt idx="8">
                  <c:v>8.6666666666666998</c:v>
                </c:pt>
                <c:pt idx="9">
                  <c:v>8.75</c:v>
                </c:pt>
                <c:pt idx="10">
                  <c:v>8.8333333333333002</c:v>
                </c:pt>
                <c:pt idx="11">
                  <c:v>8.9166666666666998</c:v>
                </c:pt>
                <c:pt idx="12">
                  <c:v>9</c:v>
                </c:pt>
                <c:pt idx="13">
                  <c:v>9.0833333333333002</c:v>
                </c:pt>
                <c:pt idx="14">
                  <c:v>9.1666666666666998</c:v>
                </c:pt>
                <c:pt idx="15">
                  <c:v>9.25</c:v>
                </c:pt>
                <c:pt idx="16">
                  <c:v>9.3333333333333002</c:v>
                </c:pt>
                <c:pt idx="17">
                  <c:v>9.4166666666666998</c:v>
                </c:pt>
                <c:pt idx="18">
                  <c:v>9.5</c:v>
                </c:pt>
                <c:pt idx="19">
                  <c:v>9.5833333333333002</c:v>
                </c:pt>
                <c:pt idx="20">
                  <c:v>9.6666666666666998</c:v>
                </c:pt>
                <c:pt idx="21">
                  <c:v>9.75</c:v>
                </c:pt>
                <c:pt idx="22">
                  <c:v>9.8333333333333002</c:v>
                </c:pt>
                <c:pt idx="23">
                  <c:v>9.9166666666666998</c:v>
                </c:pt>
                <c:pt idx="24">
                  <c:v>10</c:v>
                </c:pt>
                <c:pt idx="25">
                  <c:v>10.083333333333</c:v>
                </c:pt>
                <c:pt idx="26">
                  <c:v>10.166666666667</c:v>
                </c:pt>
                <c:pt idx="27">
                  <c:v>10.25</c:v>
                </c:pt>
                <c:pt idx="28">
                  <c:v>10.333333333333</c:v>
                </c:pt>
                <c:pt idx="29">
                  <c:v>10.416666666667</c:v>
                </c:pt>
                <c:pt idx="30">
                  <c:v>10.5</c:v>
                </c:pt>
                <c:pt idx="31">
                  <c:v>10.583333333333</c:v>
                </c:pt>
                <c:pt idx="32">
                  <c:v>10.666666666667</c:v>
                </c:pt>
                <c:pt idx="33">
                  <c:v>10.75</c:v>
                </c:pt>
                <c:pt idx="34">
                  <c:v>10.833333333333</c:v>
                </c:pt>
                <c:pt idx="35">
                  <c:v>10.916666666667</c:v>
                </c:pt>
                <c:pt idx="36">
                  <c:v>11</c:v>
                </c:pt>
                <c:pt idx="37">
                  <c:v>11.083333333333</c:v>
                </c:pt>
                <c:pt idx="38">
                  <c:v>11.166666666667</c:v>
                </c:pt>
                <c:pt idx="39">
                  <c:v>11.25</c:v>
                </c:pt>
                <c:pt idx="40">
                  <c:v>11.333333333333</c:v>
                </c:pt>
                <c:pt idx="41">
                  <c:v>11.416666666667</c:v>
                </c:pt>
                <c:pt idx="42">
                  <c:v>11.5</c:v>
                </c:pt>
                <c:pt idx="43">
                  <c:v>11.583333333333</c:v>
                </c:pt>
                <c:pt idx="44">
                  <c:v>11.666666666667</c:v>
                </c:pt>
                <c:pt idx="45">
                  <c:v>11.75</c:v>
                </c:pt>
                <c:pt idx="46">
                  <c:v>11.833333333333</c:v>
                </c:pt>
                <c:pt idx="47">
                  <c:v>11.916666666667</c:v>
                </c:pt>
                <c:pt idx="4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'LO Harm-B'!$R$3:$R$51</c:f>
              <c:numCache>
                <c:formatCode>0.00</c:formatCode>
                <c:ptCount val="49"/>
                <c:pt idx="0">
                  <c:v>-54.935600000000001</c:v>
                </c:pt>
                <c:pt idx="1">
                  <c:v>-53.539760999999999</c:v>
                </c:pt>
                <c:pt idx="2">
                  <c:v>-52.217266000000002</c:v>
                </c:pt>
                <c:pt idx="3">
                  <c:v>-52.018925000000003</c:v>
                </c:pt>
                <c:pt idx="4">
                  <c:v>-52.271419999999999</c:v>
                </c:pt>
                <c:pt idx="5">
                  <c:v>-52.359245000000001</c:v>
                </c:pt>
                <c:pt idx="6">
                  <c:v>-52.473117999999999</c:v>
                </c:pt>
                <c:pt idx="7">
                  <c:v>-52.532383000000003</c:v>
                </c:pt>
                <c:pt idx="8">
                  <c:v>-52.413494</c:v>
                </c:pt>
                <c:pt idx="9">
                  <c:v>-52.843136000000001</c:v>
                </c:pt>
                <c:pt idx="10">
                  <c:v>-52.781170000000003</c:v>
                </c:pt>
                <c:pt idx="11">
                  <c:v>-52.984794999999998</c:v>
                </c:pt>
                <c:pt idx="12">
                  <c:v>-52.581432</c:v>
                </c:pt>
                <c:pt idx="13">
                  <c:v>-52.694510999999999</c:v>
                </c:pt>
                <c:pt idx="14">
                  <c:v>-52.736770999999997</c:v>
                </c:pt>
                <c:pt idx="15">
                  <c:v>-52.824612000000002</c:v>
                </c:pt>
                <c:pt idx="16">
                  <c:v>-52.654502999999998</c:v>
                </c:pt>
                <c:pt idx="17">
                  <c:v>-52.567017</c:v>
                </c:pt>
                <c:pt idx="18">
                  <c:v>-52.632896000000002</c:v>
                </c:pt>
                <c:pt idx="19">
                  <c:v>-52.806705000000001</c:v>
                </c:pt>
                <c:pt idx="20">
                  <c:v>-53.034374</c:v>
                </c:pt>
                <c:pt idx="21">
                  <c:v>-53.139668</c:v>
                </c:pt>
                <c:pt idx="22">
                  <c:v>-53.308307999999997</c:v>
                </c:pt>
                <c:pt idx="23">
                  <c:v>-53.677169999999997</c:v>
                </c:pt>
                <c:pt idx="24">
                  <c:v>-54.079501999999998</c:v>
                </c:pt>
                <c:pt idx="25">
                  <c:v>-54.423088</c:v>
                </c:pt>
                <c:pt idx="26">
                  <c:v>-54.589947000000002</c:v>
                </c:pt>
                <c:pt idx="27">
                  <c:v>-54.979655999999999</c:v>
                </c:pt>
                <c:pt idx="28">
                  <c:v>-55.644126999999997</c:v>
                </c:pt>
                <c:pt idx="29">
                  <c:v>-56.121471</c:v>
                </c:pt>
                <c:pt idx="30">
                  <c:v>-56.196750999999999</c:v>
                </c:pt>
                <c:pt idx="31">
                  <c:v>-56.334811999999999</c:v>
                </c:pt>
                <c:pt idx="32">
                  <c:v>-56.215922999999997</c:v>
                </c:pt>
                <c:pt idx="33">
                  <c:v>-56.370552000000004</c:v>
                </c:pt>
                <c:pt idx="34">
                  <c:v>-56.428756999999997</c:v>
                </c:pt>
                <c:pt idx="35">
                  <c:v>-56.100529000000002</c:v>
                </c:pt>
                <c:pt idx="36">
                  <c:v>-56.043171000000001</c:v>
                </c:pt>
                <c:pt idx="37">
                  <c:v>-55.213577000000001</c:v>
                </c:pt>
                <c:pt idx="38">
                  <c:v>-55.158897000000003</c:v>
                </c:pt>
                <c:pt idx="39">
                  <c:v>-54.985259999999997</c:v>
                </c:pt>
                <c:pt idx="40">
                  <c:v>-55.127223999999998</c:v>
                </c:pt>
                <c:pt idx="41">
                  <c:v>-54.749167999999997</c:v>
                </c:pt>
                <c:pt idx="42">
                  <c:v>-54.593136000000001</c:v>
                </c:pt>
                <c:pt idx="43">
                  <c:v>-54.758125</c:v>
                </c:pt>
                <c:pt idx="44">
                  <c:v>-54.721600000000002</c:v>
                </c:pt>
                <c:pt idx="45">
                  <c:v>-54.899707999999997</c:v>
                </c:pt>
                <c:pt idx="46">
                  <c:v>-53.989426000000002</c:v>
                </c:pt>
                <c:pt idx="47">
                  <c:v>-53.740291999999997</c:v>
                </c:pt>
                <c:pt idx="48">
                  <c:v>-52.807701000000002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D27F-48EA-B59D-020C9A3AD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44480"/>
        <c:axId val="118246400"/>
        <c:extLst/>
      </c:scatterChart>
      <c:valAx>
        <c:axId val="118244480"/>
        <c:scaling>
          <c:orientation val="minMax"/>
          <c:max val="1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3323970683694748"/>
              <c:y val="0.91106241058792869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8246400"/>
        <c:crosses val="autoZero"/>
        <c:crossBetween val="midCat"/>
        <c:majorUnit val="1"/>
      </c:valAx>
      <c:valAx>
        <c:axId val="118246400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8244480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39478946875981"/>
          <c:y val="0.12470217264508597"/>
          <c:w val="0.7487473997897991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Even LO Harmonic to IF Isolation (dB)</a:t>
            </a:r>
          </a:p>
        </c:rich>
      </c:tx>
      <c:layout>
        <c:manualLayout>
          <c:xMode val="edge"/>
          <c:yMode val="edge"/>
          <c:x val="0.31583117939195771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9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2xLO Configuration A</c:v>
          </c:tx>
          <c:spPr>
            <a:ln cap="sq"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Harm-A'!$H$3:$H$51</c:f>
              <c:numCache>
                <c:formatCode>0.00</c:formatCode>
                <c:ptCount val="49"/>
                <c:pt idx="0">
                  <c:v>4</c:v>
                </c:pt>
                <c:pt idx="1">
                  <c:v>4.1666666666666998</c:v>
                </c:pt>
                <c:pt idx="2">
                  <c:v>4.3333333333332993</c:v>
                </c:pt>
                <c:pt idx="3">
                  <c:v>4.5</c:v>
                </c:pt>
                <c:pt idx="4">
                  <c:v>4.6666666666667007</c:v>
                </c:pt>
                <c:pt idx="5">
                  <c:v>4.8333333333332993</c:v>
                </c:pt>
                <c:pt idx="6">
                  <c:v>5</c:v>
                </c:pt>
                <c:pt idx="7">
                  <c:v>5.1666666666667007</c:v>
                </c:pt>
                <c:pt idx="8">
                  <c:v>5.3333333333332993</c:v>
                </c:pt>
                <c:pt idx="9">
                  <c:v>5.5</c:v>
                </c:pt>
                <c:pt idx="10">
                  <c:v>5.6666666666667007</c:v>
                </c:pt>
                <c:pt idx="11">
                  <c:v>5.8333333333332993</c:v>
                </c:pt>
                <c:pt idx="12">
                  <c:v>6</c:v>
                </c:pt>
                <c:pt idx="13">
                  <c:v>6.1666666666667007</c:v>
                </c:pt>
                <c:pt idx="14">
                  <c:v>6.3333333333332993</c:v>
                </c:pt>
                <c:pt idx="15">
                  <c:v>6.5</c:v>
                </c:pt>
                <c:pt idx="16">
                  <c:v>6.6666666666667007</c:v>
                </c:pt>
                <c:pt idx="17">
                  <c:v>6.8333333333332993</c:v>
                </c:pt>
                <c:pt idx="18">
                  <c:v>7</c:v>
                </c:pt>
                <c:pt idx="19">
                  <c:v>7.1666666666667007</c:v>
                </c:pt>
                <c:pt idx="20">
                  <c:v>7.3333333333332993</c:v>
                </c:pt>
                <c:pt idx="21">
                  <c:v>7.5</c:v>
                </c:pt>
                <c:pt idx="22">
                  <c:v>7.6666666666667007</c:v>
                </c:pt>
                <c:pt idx="23">
                  <c:v>7.8333333333332993</c:v>
                </c:pt>
                <c:pt idx="24">
                  <c:v>8</c:v>
                </c:pt>
                <c:pt idx="25">
                  <c:v>8.1666666666666998</c:v>
                </c:pt>
                <c:pt idx="26">
                  <c:v>8.3333333333333002</c:v>
                </c:pt>
                <c:pt idx="27">
                  <c:v>8.5</c:v>
                </c:pt>
                <c:pt idx="28">
                  <c:v>8.6666666666666998</c:v>
                </c:pt>
                <c:pt idx="29">
                  <c:v>8.8333333333333002</c:v>
                </c:pt>
                <c:pt idx="30">
                  <c:v>9</c:v>
                </c:pt>
                <c:pt idx="31">
                  <c:v>9.1666666666666998</c:v>
                </c:pt>
                <c:pt idx="32">
                  <c:v>9.3333333333333002</c:v>
                </c:pt>
                <c:pt idx="33">
                  <c:v>9.5</c:v>
                </c:pt>
                <c:pt idx="34">
                  <c:v>9.6666666666666998</c:v>
                </c:pt>
                <c:pt idx="35">
                  <c:v>9.8333333333333002</c:v>
                </c:pt>
                <c:pt idx="36">
                  <c:v>10</c:v>
                </c:pt>
                <c:pt idx="37">
                  <c:v>10.166666666667</c:v>
                </c:pt>
                <c:pt idx="38">
                  <c:v>10.333333333333</c:v>
                </c:pt>
                <c:pt idx="39">
                  <c:v>10.5</c:v>
                </c:pt>
                <c:pt idx="40">
                  <c:v>10.666666666667</c:v>
                </c:pt>
                <c:pt idx="41">
                  <c:v>10.833333333333</c:v>
                </c:pt>
                <c:pt idx="42">
                  <c:v>11</c:v>
                </c:pt>
                <c:pt idx="43">
                  <c:v>11.166666666667</c:v>
                </c:pt>
                <c:pt idx="44">
                  <c:v>11.333333333333</c:v>
                </c:pt>
                <c:pt idx="45">
                  <c:v>11.5</c:v>
                </c:pt>
                <c:pt idx="46">
                  <c:v>11.666666666667</c:v>
                </c:pt>
                <c:pt idx="47">
                  <c:v>11.833333333333</c:v>
                </c:pt>
                <c:pt idx="48">
                  <c:v>12</c:v>
                </c:pt>
              </c:numCache>
            </c:numRef>
          </c:xVal>
          <c:yVal>
            <c:numRef>
              <c:f>'LO Harm-A'!$I$3:$I$51</c:f>
              <c:numCache>
                <c:formatCode>0.00</c:formatCode>
                <c:ptCount val="49"/>
                <c:pt idx="0">
                  <c:v>-59.005985000000003</c:v>
                </c:pt>
                <c:pt idx="1">
                  <c:v>-61.114704000000003</c:v>
                </c:pt>
                <c:pt idx="2">
                  <c:v>-63.865569999999998</c:v>
                </c:pt>
                <c:pt idx="3">
                  <c:v>-65.894927999999993</c:v>
                </c:pt>
                <c:pt idx="4">
                  <c:v>-67.746596999999994</c:v>
                </c:pt>
                <c:pt idx="5">
                  <c:v>-69.805160999999998</c:v>
                </c:pt>
                <c:pt idx="6">
                  <c:v>-71.356018000000006</c:v>
                </c:pt>
                <c:pt idx="7">
                  <c:v>-72.707252999999994</c:v>
                </c:pt>
                <c:pt idx="8">
                  <c:v>-73.117844000000005</c:v>
                </c:pt>
                <c:pt idx="9">
                  <c:v>-73.735832000000002</c:v>
                </c:pt>
                <c:pt idx="10">
                  <c:v>-74.130966000000001</c:v>
                </c:pt>
                <c:pt idx="11">
                  <c:v>-73.851157999999998</c:v>
                </c:pt>
                <c:pt idx="12">
                  <c:v>-73.425185999999997</c:v>
                </c:pt>
                <c:pt idx="13">
                  <c:v>-72.707451000000006</c:v>
                </c:pt>
                <c:pt idx="14">
                  <c:v>-70.536475999999993</c:v>
                </c:pt>
                <c:pt idx="15">
                  <c:v>-67.614761000000001</c:v>
                </c:pt>
                <c:pt idx="16">
                  <c:v>-64.485564999999994</c:v>
                </c:pt>
                <c:pt idx="17">
                  <c:v>-63.637177000000001</c:v>
                </c:pt>
                <c:pt idx="18">
                  <c:v>-63.401088999999999</c:v>
                </c:pt>
                <c:pt idx="19">
                  <c:v>-62.782505</c:v>
                </c:pt>
                <c:pt idx="20">
                  <c:v>-61.932403999999998</c:v>
                </c:pt>
                <c:pt idx="21">
                  <c:v>-61.131808999999997</c:v>
                </c:pt>
                <c:pt idx="22">
                  <c:v>-60.953957000000003</c:v>
                </c:pt>
                <c:pt idx="23">
                  <c:v>-60.845115999999997</c:v>
                </c:pt>
                <c:pt idx="24">
                  <c:v>-60.562572000000003</c:v>
                </c:pt>
                <c:pt idx="25">
                  <c:v>-60.314326999999999</c:v>
                </c:pt>
                <c:pt idx="26">
                  <c:v>-60.320171000000002</c:v>
                </c:pt>
                <c:pt idx="27">
                  <c:v>-60.233406000000002</c:v>
                </c:pt>
                <c:pt idx="28">
                  <c:v>-59.930759000000002</c:v>
                </c:pt>
                <c:pt idx="29">
                  <c:v>-59.844563000000001</c:v>
                </c:pt>
                <c:pt idx="30">
                  <c:v>-59.951103000000003</c:v>
                </c:pt>
                <c:pt idx="31">
                  <c:v>-60.587490000000003</c:v>
                </c:pt>
                <c:pt idx="32">
                  <c:v>-61.024334000000003</c:v>
                </c:pt>
                <c:pt idx="33">
                  <c:v>-61.734726000000002</c:v>
                </c:pt>
                <c:pt idx="34">
                  <c:v>-62.246890999999998</c:v>
                </c:pt>
                <c:pt idx="35">
                  <c:v>-62.624786</c:v>
                </c:pt>
                <c:pt idx="36">
                  <c:v>-63.197952000000001</c:v>
                </c:pt>
                <c:pt idx="37">
                  <c:v>-64.113204999999994</c:v>
                </c:pt>
                <c:pt idx="38">
                  <c:v>-65.975059999999999</c:v>
                </c:pt>
                <c:pt idx="39">
                  <c:v>-67.459259000000003</c:v>
                </c:pt>
                <c:pt idx="40">
                  <c:v>-70.457130000000006</c:v>
                </c:pt>
                <c:pt idx="41">
                  <c:v>-77.309348999999997</c:v>
                </c:pt>
                <c:pt idx="42">
                  <c:v>-79.370033000000006</c:v>
                </c:pt>
                <c:pt idx="43">
                  <c:v>-77.223670999999996</c:v>
                </c:pt>
                <c:pt idx="44">
                  <c:v>-69.743301000000002</c:v>
                </c:pt>
                <c:pt idx="45">
                  <c:v>-66.977492999999996</c:v>
                </c:pt>
                <c:pt idx="46">
                  <c:v>-65.967467999999997</c:v>
                </c:pt>
                <c:pt idx="47">
                  <c:v>-64.994156000000004</c:v>
                </c:pt>
                <c:pt idx="48">
                  <c:v>-63.979121999999997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5F-4E3D-8DFC-4F8A42BC49A4}"/>
            </c:ext>
          </c:extLst>
        </c:ser>
        <c:ser>
          <c:idx val="0"/>
          <c:order val="1"/>
          <c:tx>
            <c:v>2xLO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Harm-B'!$H$3:$H$51</c:f>
              <c:numCache>
                <c:formatCode>0.00</c:formatCode>
                <c:ptCount val="49"/>
                <c:pt idx="0">
                  <c:v>4</c:v>
                </c:pt>
                <c:pt idx="1">
                  <c:v>4.1666666666666998</c:v>
                </c:pt>
                <c:pt idx="2">
                  <c:v>4.3333333333332993</c:v>
                </c:pt>
                <c:pt idx="3">
                  <c:v>4.5</c:v>
                </c:pt>
                <c:pt idx="4">
                  <c:v>4.6666666666667007</c:v>
                </c:pt>
                <c:pt idx="5">
                  <c:v>4.8333333333332993</c:v>
                </c:pt>
                <c:pt idx="6">
                  <c:v>5</c:v>
                </c:pt>
                <c:pt idx="7">
                  <c:v>5.1666666666667007</c:v>
                </c:pt>
                <c:pt idx="8">
                  <c:v>5.3333333333332993</c:v>
                </c:pt>
                <c:pt idx="9">
                  <c:v>5.5</c:v>
                </c:pt>
                <c:pt idx="10">
                  <c:v>5.6666666666667007</c:v>
                </c:pt>
                <c:pt idx="11">
                  <c:v>5.8333333333332993</c:v>
                </c:pt>
                <c:pt idx="12">
                  <c:v>6</c:v>
                </c:pt>
                <c:pt idx="13">
                  <c:v>6.1666666666667007</c:v>
                </c:pt>
                <c:pt idx="14">
                  <c:v>6.3333333333332993</c:v>
                </c:pt>
                <c:pt idx="15">
                  <c:v>6.5</c:v>
                </c:pt>
                <c:pt idx="16">
                  <c:v>6.6666666666667007</c:v>
                </c:pt>
                <c:pt idx="17">
                  <c:v>6.8333333333332993</c:v>
                </c:pt>
                <c:pt idx="18">
                  <c:v>7</c:v>
                </c:pt>
                <c:pt idx="19">
                  <c:v>7.1666666666667007</c:v>
                </c:pt>
                <c:pt idx="20">
                  <c:v>7.3333333333332993</c:v>
                </c:pt>
                <c:pt idx="21">
                  <c:v>7.5</c:v>
                </c:pt>
                <c:pt idx="22">
                  <c:v>7.6666666666667007</c:v>
                </c:pt>
                <c:pt idx="23">
                  <c:v>7.8333333333332993</c:v>
                </c:pt>
                <c:pt idx="24">
                  <c:v>8</c:v>
                </c:pt>
                <c:pt idx="25">
                  <c:v>8.1666666666666998</c:v>
                </c:pt>
                <c:pt idx="26">
                  <c:v>8.3333333333333002</c:v>
                </c:pt>
                <c:pt idx="27">
                  <c:v>8.5</c:v>
                </c:pt>
                <c:pt idx="28">
                  <c:v>8.6666666666666998</c:v>
                </c:pt>
                <c:pt idx="29">
                  <c:v>8.8333333333333002</c:v>
                </c:pt>
                <c:pt idx="30">
                  <c:v>9</c:v>
                </c:pt>
                <c:pt idx="31">
                  <c:v>9.1666666666666998</c:v>
                </c:pt>
                <c:pt idx="32">
                  <c:v>9.3333333333333002</c:v>
                </c:pt>
                <c:pt idx="33">
                  <c:v>9.5</c:v>
                </c:pt>
                <c:pt idx="34">
                  <c:v>9.6666666666666998</c:v>
                </c:pt>
                <c:pt idx="35">
                  <c:v>9.8333333333333002</c:v>
                </c:pt>
                <c:pt idx="36">
                  <c:v>10</c:v>
                </c:pt>
                <c:pt idx="37">
                  <c:v>10.166666666667</c:v>
                </c:pt>
                <c:pt idx="38">
                  <c:v>10.333333333333</c:v>
                </c:pt>
                <c:pt idx="39">
                  <c:v>10.5</c:v>
                </c:pt>
                <c:pt idx="40">
                  <c:v>10.666666666667</c:v>
                </c:pt>
                <c:pt idx="41">
                  <c:v>10.833333333333</c:v>
                </c:pt>
                <c:pt idx="42">
                  <c:v>11</c:v>
                </c:pt>
                <c:pt idx="43">
                  <c:v>11.166666666667</c:v>
                </c:pt>
                <c:pt idx="44">
                  <c:v>11.333333333333</c:v>
                </c:pt>
                <c:pt idx="45">
                  <c:v>11.5</c:v>
                </c:pt>
                <c:pt idx="46">
                  <c:v>11.666666666667</c:v>
                </c:pt>
                <c:pt idx="47">
                  <c:v>11.833333333333</c:v>
                </c:pt>
                <c:pt idx="48">
                  <c:v>12</c:v>
                </c:pt>
              </c:numCache>
            </c:numRef>
          </c:xVal>
          <c:yVal>
            <c:numRef>
              <c:f>'LO Harm-B'!$I$3:$I$51</c:f>
              <c:numCache>
                <c:formatCode>0.00</c:formatCode>
                <c:ptCount val="49"/>
                <c:pt idx="0">
                  <c:v>-56.787002999999999</c:v>
                </c:pt>
                <c:pt idx="1">
                  <c:v>-57.079594</c:v>
                </c:pt>
                <c:pt idx="2">
                  <c:v>-57.852459000000003</c:v>
                </c:pt>
                <c:pt idx="3">
                  <c:v>-58.221004000000001</c:v>
                </c:pt>
                <c:pt idx="4">
                  <c:v>-58.79562</c:v>
                </c:pt>
                <c:pt idx="5">
                  <c:v>-59.049610000000001</c:v>
                </c:pt>
                <c:pt idx="6">
                  <c:v>-59.598407999999999</c:v>
                </c:pt>
                <c:pt idx="7">
                  <c:v>-60.000038000000004</c:v>
                </c:pt>
                <c:pt idx="8">
                  <c:v>-60.588096999999998</c:v>
                </c:pt>
                <c:pt idx="9">
                  <c:v>-60.652797999999997</c:v>
                </c:pt>
                <c:pt idx="10">
                  <c:v>-60.569012000000001</c:v>
                </c:pt>
                <c:pt idx="11">
                  <c:v>-59.940319000000002</c:v>
                </c:pt>
                <c:pt idx="12">
                  <c:v>-59.297203000000003</c:v>
                </c:pt>
                <c:pt idx="13">
                  <c:v>-58.427016999999999</c:v>
                </c:pt>
                <c:pt idx="14">
                  <c:v>-58.133808000000002</c:v>
                </c:pt>
                <c:pt idx="15">
                  <c:v>-58.240017000000002</c:v>
                </c:pt>
                <c:pt idx="16">
                  <c:v>-58.602383000000003</c:v>
                </c:pt>
                <c:pt idx="17">
                  <c:v>-58.605927000000001</c:v>
                </c:pt>
                <c:pt idx="18">
                  <c:v>-58.387343999999999</c:v>
                </c:pt>
                <c:pt idx="19">
                  <c:v>-58.310650000000003</c:v>
                </c:pt>
                <c:pt idx="20">
                  <c:v>-58.221381999999998</c:v>
                </c:pt>
                <c:pt idx="21">
                  <c:v>-58.170848999999997</c:v>
                </c:pt>
                <c:pt idx="22">
                  <c:v>-58.175873000000003</c:v>
                </c:pt>
                <c:pt idx="23">
                  <c:v>-58.223305000000003</c:v>
                </c:pt>
                <c:pt idx="24">
                  <c:v>-58.401417000000002</c:v>
                </c:pt>
                <c:pt idx="25">
                  <c:v>-58.56691</c:v>
                </c:pt>
                <c:pt idx="26">
                  <c:v>-58.814757999999998</c:v>
                </c:pt>
                <c:pt idx="27">
                  <c:v>-58.998660999999998</c:v>
                </c:pt>
                <c:pt idx="28">
                  <c:v>-59.196854000000002</c:v>
                </c:pt>
                <c:pt idx="29">
                  <c:v>-59.439048999999997</c:v>
                </c:pt>
                <c:pt idx="30">
                  <c:v>-59.778305000000003</c:v>
                </c:pt>
                <c:pt idx="31">
                  <c:v>-60.245334999999997</c:v>
                </c:pt>
                <c:pt idx="32">
                  <c:v>-60.780762000000003</c:v>
                </c:pt>
                <c:pt idx="33">
                  <c:v>-61.791721000000003</c:v>
                </c:pt>
                <c:pt idx="34">
                  <c:v>-63.603850999999999</c:v>
                </c:pt>
                <c:pt idx="35">
                  <c:v>-67.216949</c:v>
                </c:pt>
                <c:pt idx="36">
                  <c:v>-67.792679000000007</c:v>
                </c:pt>
                <c:pt idx="37">
                  <c:v>-66.140861999999998</c:v>
                </c:pt>
                <c:pt idx="38">
                  <c:v>-61.993492000000003</c:v>
                </c:pt>
                <c:pt idx="39">
                  <c:v>-60.996276999999999</c:v>
                </c:pt>
                <c:pt idx="40">
                  <c:v>-61.986904000000003</c:v>
                </c:pt>
                <c:pt idx="41">
                  <c:v>-63.965679000000002</c:v>
                </c:pt>
                <c:pt idx="42">
                  <c:v>-66.420692000000003</c:v>
                </c:pt>
                <c:pt idx="43">
                  <c:v>-70.707779000000002</c:v>
                </c:pt>
                <c:pt idx="44">
                  <c:v>-75.385818</c:v>
                </c:pt>
                <c:pt idx="45">
                  <c:v>-76.650085000000004</c:v>
                </c:pt>
                <c:pt idx="46">
                  <c:v>-74.907379000000006</c:v>
                </c:pt>
                <c:pt idx="47">
                  <c:v>-71.377448999999999</c:v>
                </c:pt>
                <c:pt idx="48">
                  <c:v>-70.096312999999995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5F-4E3D-8DFC-4F8A42BC49A4}"/>
            </c:ext>
          </c:extLst>
        </c:ser>
        <c:ser>
          <c:idx val="2"/>
          <c:order val="2"/>
          <c:tx>
            <c:v>4xLO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Harm-A'!$P$3:$P$51</c:f>
              <c:numCache>
                <c:formatCode>0.00</c:formatCode>
                <c:ptCount val="49"/>
                <c:pt idx="0">
                  <c:v>8</c:v>
                </c:pt>
                <c:pt idx="1">
                  <c:v>8.0833333333333002</c:v>
                </c:pt>
                <c:pt idx="2">
                  <c:v>8.1666666666666998</c:v>
                </c:pt>
                <c:pt idx="3">
                  <c:v>8.25</c:v>
                </c:pt>
                <c:pt idx="4">
                  <c:v>8.3333333333333002</c:v>
                </c:pt>
                <c:pt idx="5">
                  <c:v>8.4166666666666998</c:v>
                </c:pt>
                <c:pt idx="6">
                  <c:v>8.5</c:v>
                </c:pt>
                <c:pt idx="7">
                  <c:v>8.5833333333333002</c:v>
                </c:pt>
                <c:pt idx="8">
                  <c:v>8.6666666666666998</c:v>
                </c:pt>
                <c:pt idx="9">
                  <c:v>8.75</c:v>
                </c:pt>
                <c:pt idx="10">
                  <c:v>8.8333333333333002</c:v>
                </c:pt>
                <c:pt idx="11">
                  <c:v>8.9166666666666998</c:v>
                </c:pt>
                <c:pt idx="12">
                  <c:v>9</c:v>
                </c:pt>
                <c:pt idx="13">
                  <c:v>9.0833333333333002</c:v>
                </c:pt>
                <c:pt idx="14">
                  <c:v>9.1666666666666998</c:v>
                </c:pt>
                <c:pt idx="15">
                  <c:v>9.25</c:v>
                </c:pt>
                <c:pt idx="16">
                  <c:v>9.3333333333333002</c:v>
                </c:pt>
                <c:pt idx="17">
                  <c:v>9.4166666666666998</c:v>
                </c:pt>
                <c:pt idx="18">
                  <c:v>9.5</c:v>
                </c:pt>
                <c:pt idx="19">
                  <c:v>9.5833333333333002</c:v>
                </c:pt>
                <c:pt idx="20">
                  <c:v>9.6666666666666998</c:v>
                </c:pt>
                <c:pt idx="21">
                  <c:v>9.75</c:v>
                </c:pt>
                <c:pt idx="22">
                  <c:v>9.8333333333333002</c:v>
                </c:pt>
                <c:pt idx="23">
                  <c:v>9.9166666666666998</c:v>
                </c:pt>
                <c:pt idx="24">
                  <c:v>10</c:v>
                </c:pt>
                <c:pt idx="25">
                  <c:v>10.083333333333</c:v>
                </c:pt>
                <c:pt idx="26">
                  <c:v>10.166666666667</c:v>
                </c:pt>
                <c:pt idx="27">
                  <c:v>10.25</c:v>
                </c:pt>
                <c:pt idx="28">
                  <c:v>10.333333333333</c:v>
                </c:pt>
                <c:pt idx="29">
                  <c:v>10.416666666667</c:v>
                </c:pt>
                <c:pt idx="30">
                  <c:v>10.5</c:v>
                </c:pt>
                <c:pt idx="31">
                  <c:v>10.583333333333</c:v>
                </c:pt>
                <c:pt idx="32">
                  <c:v>10.666666666667</c:v>
                </c:pt>
                <c:pt idx="33">
                  <c:v>10.75</c:v>
                </c:pt>
                <c:pt idx="34">
                  <c:v>10.833333333333</c:v>
                </c:pt>
                <c:pt idx="35">
                  <c:v>10.916666666667</c:v>
                </c:pt>
                <c:pt idx="36">
                  <c:v>11</c:v>
                </c:pt>
                <c:pt idx="37">
                  <c:v>11.083333333333</c:v>
                </c:pt>
                <c:pt idx="38">
                  <c:v>11.166666666667</c:v>
                </c:pt>
                <c:pt idx="39">
                  <c:v>11.25</c:v>
                </c:pt>
                <c:pt idx="40">
                  <c:v>11.333333333333</c:v>
                </c:pt>
                <c:pt idx="41">
                  <c:v>11.416666666667</c:v>
                </c:pt>
                <c:pt idx="42">
                  <c:v>11.5</c:v>
                </c:pt>
                <c:pt idx="43">
                  <c:v>11.583333333333</c:v>
                </c:pt>
                <c:pt idx="44">
                  <c:v>11.666666666667</c:v>
                </c:pt>
                <c:pt idx="45">
                  <c:v>11.75</c:v>
                </c:pt>
                <c:pt idx="46">
                  <c:v>11.833333333333</c:v>
                </c:pt>
                <c:pt idx="47">
                  <c:v>11.916666666667</c:v>
                </c:pt>
                <c:pt idx="4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'LO Harm-A'!$Q$3:$Q$51</c:f>
              <c:numCache>
                <c:formatCode>0.00</c:formatCode>
                <c:ptCount val="49"/>
                <c:pt idx="0">
                  <c:v>-92.651520000000005</c:v>
                </c:pt>
                <c:pt idx="1">
                  <c:v>-92.352806000000001</c:v>
                </c:pt>
                <c:pt idx="2">
                  <c:v>-93.353340000000003</c:v>
                </c:pt>
                <c:pt idx="3">
                  <c:v>-92.176108999999997</c:v>
                </c:pt>
                <c:pt idx="4">
                  <c:v>-90.269149999999996</c:v>
                </c:pt>
                <c:pt idx="5">
                  <c:v>-86.394333000000003</c:v>
                </c:pt>
                <c:pt idx="6">
                  <c:v>-83.177398999999994</c:v>
                </c:pt>
                <c:pt idx="7">
                  <c:v>-80.899994000000007</c:v>
                </c:pt>
                <c:pt idx="8">
                  <c:v>-79.477196000000006</c:v>
                </c:pt>
                <c:pt idx="9">
                  <c:v>-77.947479000000001</c:v>
                </c:pt>
                <c:pt idx="10">
                  <c:v>-77.131766999999996</c:v>
                </c:pt>
                <c:pt idx="11">
                  <c:v>-75.764899999999997</c:v>
                </c:pt>
                <c:pt idx="12">
                  <c:v>-75.022850000000005</c:v>
                </c:pt>
                <c:pt idx="13">
                  <c:v>-74.391907000000003</c:v>
                </c:pt>
                <c:pt idx="14">
                  <c:v>-73.629706999999996</c:v>
                </c:pt>
                <c:pt idx="15">
                  <c:v>-73.596085000000002</c:v>
                </c:pt>
                <c:pt idx="16">
                  <c:v>-73.192963000000006</c:v>
                </c:pt>
                <c:pt idx="17">
                  <c:v>-72.962128000000007</c:v>
                </c:pt>
                <c:pt idx="18">
                  <c:v>-72.423409000000007</c:v>
                </c:pt>
                <c:pt idx="19">
                  <c:v>-72.500525999999994</c:v>
                </c:pt>
                <c:pt idx="20">
                  <c:v>-72.752105999999998</c:v>
                </c:pt>
                <c:pt idx="21">
                  <c:v>-73.009186</c:v>
                </c:pt>
                <c:pt idx="22">
                  <c:v>-73.363563999999997</c:v>
                </c:pt>
                <c:pt idx="23">
                  <c:v>-73.116364000000004</c:v>
                </c:pt>
                <c:pt idx="24">
                  <c:v>-73.599884000000003</c:v>
                </c:pt>
                <c:pt idx="25">
                  <c:v>-73.776413000000005</c:v>
                </c:pt>
                <c:pt idx="26">
                  <c:v>-74.770286999999996</c:v>
                </c:pt>
                <c:pt idx="27">
                  <c:v>-75.400863999999999</c:v>
                </c:pt>
                <c:pt idx="28">
                  <c:v>-75.003212000000005</c:v>
                </c:pt>
                <c:pt idx="29">
                  <c:v>-74.316986</c:v>
                </c:pt>
                <c:pt idx="30">
                  <c:v>-74.209487999999993</c:v>
                </c:pt>
                <c:pt idx="31">
                  <c:v>-74.566108999999997</c:v>
                </c:pt>
                <c:pt idx="32">
                  <c:v>-74.517730999999998</c:v>
                </c:pt>
                <c:pt idx="33">
                  <c:v>-73.324173000000002</c:v>
                </c:pt>
                <c:pt idx="34">
                  <c:v>-72.857994000000005</c:v>
                </c:pt>
                <c:pt idx="35">
                  <c:v>-72.681693999999993</c:v>
                </c:pt>
                <c:pt idx="36">
                  <c:v>-72.983986000000002</c:v>
                </c:pt>
                <c:pt idx="37">
                  <c:v>-72.307120999999995</c:v>
                </c:pt>
                <c:pt idx="38">
                  <c:v>-72.401450999999994</c:v>
                </c:pt>
                <c:pt idx="39">
                  <c:v>-72.453979000000004</c:v>
                </c:pt>
                <c:pt idx="40">
                  <c:v>-72.547638000000006</c:v>
                </c:pt>
                <c:pt idx="41">
                  <c:v>-72.652039000000002</c:v>
                </c:pt>
                <c:pt idx="42">
                  <c:v>-72.542968999999999</c:v>
                </c:pt>
                <c:pt idx="43">
                  <c:v>-72.803275999999997</c:v>
                </c:pt>
                <c:pt idx="44">
                  <c:v>-72.476585</c:v>
                </c:pt>
                <c:pt idx="45">
                  <c:v>-71.976714999999999</c:v>
                </c:pt>
                <c:pt idx="46">
                  <c:v>-71.169051999999994</c:v>
                </c:pt>
                <c:pt idx="47">
                  <c:v>-70.514465000000001</c:v>
                </c:pt>
                <c:pt idx="48">
                  <c:v>-70.125877000000003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805F-4E3D-8DFC-4F8A42BC49A4}"/>
            </c:ext>
          </c:extLst>
        </c:ser>
        <c:ser>
          <c:idx val="3"/>
          <c:order val="3"/>
          <c:tx>
            <c:v>4xLO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Harm-B'!$P$3:$P$51</c:f>
              <c:numCache>
                <c:formatCode>0.00</c:formatCode>
                <c:ptCount val="49"/>
                <c:pt idx="0">
                  <c:v>8</c:v>
                </c:pt>
                <c:pt idx="1">
                  <c:v>8.0833333333333002</c:v>
                </c:pt>
                <c:pt idx="2">
                  <c:v>8.1666666666666998</c:v>
                </c:pt>
                <c:pt idx="3">
                  <c:v>8.25</c:v>
                </c:pt>
                <c:pt idx="4">
                  <c:v>8.3333333333333002</c:v>
                </c:pt>
                <c:pt idx="5">
                  <c:v>8.4166666666666998</c:v>
                </c:pt>
                <c:pt idx="6">
                  <c:v>8.5</c:v>
                </c:pt>
                <c:pt idx="7">
                  <c:v>8.5833333333333002</c:v>
                </c:pt>
                <c:pt idx="8">
                  <c:v>8.6666666666666998</c:v>
                </c:pt>
                <c:pt idx="9">
                  <c:v>8.75</c:v>
                </c:pt>
                <c:pt idx="10">
                  <c:v>8.8333333333333002</c:v>
                </c:pt>
                <c:pt idx="11">
                  <c:v>8.9166666666666998</c:v>
                </c:pt>
                <c:pt idx="12">
                  <c:v>9</c:v>
                </c:pt>
                <c:pt idx="13">
                  <c:v>9.0833333333333002</c:v>
                </c:pt>
                <c:pt idx="14">
                  <c:v>9.1666666666666998</c:v>
                </c:pt>
                <c:pt idx="15">
                  <c:v>9.25</c:v>
                </c:pt>
                <c:pt idx="16">
                  <c:v>9.3333333333333002</c:v>
                </c:pt>
                <c:pt idx="17">
                  <c:v>9.4166666666666998</c:v>
                </c:pt>
                <c:pt idx="18">
                  <c:v>9.5</c:v>
                </c:pt>
                <c:pt idx="19">
                  <c:v>9.5833333333333002</c:v>
                </c:pt>
                <c:pt idx="20">
                  <c:v>9.6666666666666998</c:v>
                </c:pt>
                <c:pt idx="21">
                  <c:v>9.75</c:v>
                </c:pt>
                <c:pt idx="22">
                  <c:v>9.8333333333333002</c:v>
                </c:pt>
                <c:pt idx="23">
                  <c:v>9.9166666666666998</c:v>
                </c:pt>
                <c:pt idx="24">
                  <c:v>10</c:v>
                </c:pt>
                <c:pt idx="25">
                  <c:v>10.083333333333</c:v>
                </c:pt>
                <c:pt idx="26">
                  <c:v>10.166666666667</c:v>
                </c:pt>
                <c:pt idx="27">
                  <c:v>10.25</c:v>
                </c:pt>
                <c:pt idx="28">
                  <c:v>10.333333333333</c:v>
                </c:pt>
                <c:pt idx="29">
                  <c:v>10.416666666667</c:v>
                </c:pt>
                <c:pt idx="30">
                  <c:v>10.5</c:v>
                </c:pt>
                <c:pt idx="31">
                  <c:v>10.583333333333</c:v>
                </c:pt>
                <c:pt idx="32">
                  <c:v>10.666666666667</c:v>
                </c:pt>
                <c:pt idx="33">
                  <c:v>10.75</c:v>
                </c:pt>
                <c:pt idx="34">
                  <c:v>10.833333333333</c:v>
                </c:pt>
                <c:pt idx="35">
                  <c:v>10.916666666667</c:v>
                </c:pt>
                <c:pt idx="36">
                  <c:v>11</c:v>
                </c:pt>
                <c:pt idx="37">
                  <c:v>11.083333333333</c:v>
                </c:pt>
                <c:pt idx="38">
                  <c:v>11.166666666667</c:v>
                </c:pt>
                <c:pt idx="39">
                  <c:v>11.25</c:v>
                </c:pt>
                <c:pt idx="40">
                  <c:v>11.333333333333</c:v>
                </c:pt>
                <c:pt idx="41">
                  <c:v>11.416666666667</c:v>
                </c:pt>
                <c:pt idx="42">
                  <c:v>11.5</c:v>
                </c:pt>
                <c:pt idx="43">
                  <c:v>11.583333333333</c:v>
                </c:pt>
                <c:pt idx="44">
                  <c:v>11.666666666667</c:v>
                </c:pt>
                <c:pt idx="45">
                  <c:v>11.75</c:v>
                </c:pt>
                <c:pt idx="46">
                  <c:v>11.833333333333</c:v>
                </c:pt>
                <c:pt idx="47">
                  <c:v>11.916666666667</c:v>
                </c:pt>
                <c:pt idx="4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'LO Harm-B'!$R$3:$R$51</c:f>
              <c:numCache>
                <c:formatCode>0.00</c:formatCode>
                <c:ptCount val="49"/>
                <c:pt idx="0">
                  <c:v>-54.935600000000001</c:v>
                </c:pt>
                <c:pt idx="1">
                  <c:v>-53.539760999999999</c:v>
                </c:pt>
                <c:pt idx="2">
                  <c:v>-52.217266000000002</c:v>
                </c:pt>
                <c:pt idx="3">
                  <c:v>-52.018925000000003</c:v>
                </c:pt>
                <c:pt idx="4">
                  <c:v>-52.271419999999999</c:v>
                </c:pt>
                <c:pt idx="5">
                  <c:v>-52.359245000000001</c:v>
                </c:pt>
                <c:pt idx="6">
                  <c:v>-52.473117999999999</c:v>
                </c:pt>
                <c:pt idx="7">
                  <c:v>-52.532383000000003</c:v>
                </c:pt>
                <c:pt idx="8">
                  <c:v>-52.413494</c:v>
                </c:pt>
                <c:pt idx="9">
                  <c:v>-52.843136000000001</c:v>
                </c:pt>
                <c:pt idx="10">
                  <c:v>-52.781170000000003</c:v>
                </c:pt>
                <c:pt idx="11">
                  <c:v>-52.984794999999998</c:v>
                </c:pt>
                <c:pt idx="12">
                  <c:v>-52.581432</c:v>
                </c:pt>
                <c:pt idx="13">
                  <c:v>-52.694510999999999</c:v>
                </c:pt>
                <c:pt idx="14">
                  <c:v>-52.736770999999997</c:v>
                </c:pt>
                <c:pt idx="15">
                  <c:v>-52.824612000000002</c:v>
                </c:pt>
                <c:pt idx="16">
                  <c:v>-52.654502999999998</c:v>
                </c:pt>
                <c:pt idx="17">
                  <c:v>-52.567017</c:v>
                </c:pt>
                <c:pt idx="18">
                  <c:v>-52.632896000000002</c:v>
                </c:pt>
                <c:pt idx="19">
                  <c:v>-52.806705000000001</c:v>
                </c:pt>
                <c:pt idx="20">
                  <c:v>-53.034374</c:v>
                </c:pt>
                <c:pt idx="21">
                  <c:v>-53.139668</c:v>
                </c:pt>
                <c:pt idx="22">
                  <c:v>-53.308307999999997</c:v>
                </c:pt>
                <c:pt idx="23">
                  <c:v>-53.677169999999997</c:v>
                </c:pt>
                <c:pt idx="24">
                  <c:v>-54.079501999999998</c:v>
                </c:pt>
                <c:pt idx="25">
                  <c:v>-54.423088</c:v>
                </c:pt>
                <c:pt idx="26">
                  <c:v>-54.589947000000002</c:v>
                </c:pt>
                <c:pt idx="27">
                  <c:v>-54.979655999999999</c:v>
                </c:pt>
                <c:pt idx="28">
                  <c:v>-55.644126999999997</c:v>
                </c:pt>
                <c:pt idx="29">
                  <c:v>-56.121471</c:v>
                </c:pt>
                <c:pt idx="30">
                  <c:v>-56.196750999999999</c:v>
                </c:pt>
                <c:pt idx="31">
                  <c:v>-56.334811999999999</c:v>
                </c:pt>
                <c:pt idx="32">
                  <c:v>-56.215922999999997</c:v>
                </c:pt>
                <c:pt idx="33">
                  <c:v>-56.370552000000004</c:v>
                </c:pt>
                <c:pt idx="34">
                  <c:v>-56.428756999999997</c:v>
                </c:pt>
                <c:pt idx="35">
                  <c:v>-56.100529000000002</c:v>
                </c:pt>
                <c:pt idx="36">
                  <c:v>-56.043171000000001</c:v>
                </c:pt>
                <c:pt idx="37">
                  <c:v>-55.213577000000001</c:v>
                </c:pt>
                <c:pt idx="38">
                  <c:v>-55.158897000000003</c:v>
                </c:pt>
                <c:pt idx="39">
                  <c:v>-54.985259999999997</c:v>
                </c:pt>
                <c:pt idx="40">
                  <c:v>-55.127223999999998</c:v>
                </c:pt>
                <c:pt idx="41">
                  <c:v>-54.749167999999997</c:v>
                </c:pt>
                <c:pt idx="42">
                  <c:v>-54.593136000000001</c:v>
                </c:pt>
                <c:pt idx="43">
                  <c:v>-54.758125</c:v>
                </c:pt>
                <c:pt idx="44">
                  <c:v>-54.721600000000002</c:v>
                </c:pt>
                <c:pt idx="45">
                  <c:v>-54.899707999999997</c:v>
                </c:pt>
                <c:pt idx="46">
                  <c:v>-53.989426000000002</c:v>
                </c:pt>
                <c:pt idx="47">
                  <c:v>-53.740291999999997</c:v>
                </c:pt>
                <c:pt idx="48">
                  <c:v>-52.807701000000002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05F-4E3D-8DFC-4F8A42BC4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66752"/>
        <c:axId val="118668672"/>
        <c:extLst/>
      </c:scatterChart>
      <c:valAx>
        <c:axId val="118666752"/>
        <c:scaling>
          <c:orientation val="minMax"/>
          <c:max val="1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8668672"/>
        <c:crosses val="autoZero"/>
        <c:crossBetween val="midCat"/>
        <c:majorUnit val="1"/>
      </c:valAx>
      <c:valAx>
        <c:axId val="118668672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866675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46912724896842"/>
          <c:y val="0.13396143190434523"/>
          <c:w val="0.75049804455203106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Input IP3 vs LO Power (dBm)</a:t>
            </a:r>
          </a:p>
        </c:rich>
      </c:tx>
      <c:layout>
        <c:manualLayout>
          <c:xMode val="edge"/>
          <c:yMode val="edge"/>
          <c:x val="0.25266421551251472"/>
          <c:y val="6.6127150772820069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8.3265529308836406E-2"/>
          <c:w val="0.76542713682528862"/>
          <c:h val="0.72598206474190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'IP3'!$J$2</c:f>
              <c:strCache>
                <c:ptCount val="1"/>
                <c:pt idx="0">
                  <c:v>+20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'IP3'!$J$5:$J$103</c:f>
              <c:numCache>
                <c:formatCode>General</c:formatCode>
                <c:ptCount val="99"/>
                <c:pt idx="0">
                  <c:v>2.6191529999999998</c:v>
                </c:pt>
                <c:pt idx="1">
                  <c:v>5.7792969000000003</c:v>
                </c:pt>
                <c:pt idx="2">
                  <c:v>9.3825417000000009</c:v>
                </c:pt>
                <c:pt idx="3">
                  <c:v>12.727323999999999</c:v>
                </c:pt>
                <c:pt idx="4">
                  <c:v>14.211905</c:v>
                </c:pt>
                <c:pt idx="5">
                  <c:v>16.481285</c:v>
                </c:pt>
                <c:pt idx="6">
                  <c:v>17.246929000000002</c:v>
                </c:pt>
                <c:pt idx="7">
                  <c:v>19.470175000000001</c:v>
                </c:pt>
                <c:pt idx="8">
                  <c:v>20.703312</c:v>
                </c:pt>
                <c:pt idx="9">
                  <c:v>20.907897999999999</c:v>
                </c:pt>
                <c:pt idx="10">
                  <c:v>19.884001000000001</c:v>
                </c:pt>
                <c:pt idx="11">
                  <c:v>18.359669</c:v>
                </c:pt>
                <c:pt idx="12">
                  <c:v>17.093755999999999</c:v>
                </c:pt>
                <c:pt idx="13">
                  <c:v>17.315563000000001</c:v>
                </c:pt>
                <c:pt idx="14">
                  <c:v>18.383811999999999</c:v>
                </c:pt>
                <c:pt idx="15">
                  <c:v>20.347069000000001</c:v>
                </c:pt>
                <c:pt idx="16">
                  <c:v>21.749822999999999</c:v>
                </c:pt>
                <c:pt idx="17">
                  <c:v>23.81146</c:v>
                </c:pt>
                <c:pt idx="18">
                  <c:v>25.374178000000001</c:v>
                </c:pt>
                <c:pt idx="19">
                  <c:v>26.266152999999999</c:v>
                </c:pt>
                <c:pt idx="20">
                  <c:v>28.263757999999999</c:v>
                </c:pt>
                <c:pt idx="21">
                  <c:v>30.263639000000001</c:v>
                </c:pt>
                <c:pt idx="22">
                  <c:v>32.708584000000002</c:v>
                </c:pt>
                <c:pt idx="23">
                  <c:v>30.865718999999999</c:v>
                </c:pt>
                <c:pt idx="24">
                  <c:v>29.707751999999999</c:v>
                </c:pt>
                <c:pt idx="25">
                  <c:v>27.556671000000001</c:v>
                </c:pt>
                <c:pt idx="26">
                  <c:v>26.835466</c:v>
                </c:pt>
                <c:pt idx="27">
                  <c:v>26.313112</c:v>
                </c:pt>
                <c:pt idx="28">
                  <c:v>26.585936</c:v>
                </c:pt>
                <c:pt idx="29">
                  <c:v>26.737355999999998</c:v>
                </c:pt>
                <c:pt idx="30">
                  <c:v>26.582964</c:v>
                </c:pt>
                <c:pt idx="31">
                  <c:v>28.059771000000001</c:v>
                </c:pt>
                <c:pt idx="32">
                  <c:v>30.873999000000001</c:v>
                </c:pt>
                <c:pt idx="33">
                  <c:v>32.696362000000001</c:v>
                </c:pt>
                <c:pt idx="34">
                  <c:v>33.588306000000003</c:v>
                </c:pt>
                <c:pt idx="35">
                  <c:v>31.832429999999999</c:v>
                </c:pt>
                <c:pt idx="36">
                  <c:v>31.322037000000002</c:v>
                </c:pt>
                <c:pt idx="37">
                  <c:v>30.817383</c:v>
                </c:pt>
                <c:pt idx="38">
                  <c:v>30.857302000000001</c:v>
                </c:pt>
                <c:pt idx="39">
                  <c:v>29.581875</c:v>
                </c:pt>
                <c:pt idx="40">
                  <c:v>27.951563</c:v>
                </c:pt>
                <c:pt idx="41">
                  <c:v>28.583483000000001</c:v>
                </c:pt>
                <c:pt idx="42">
                  <c:v>29.437943000000001</c:v>
                </c:pt>
                <c:pt idx="43">
                  <c:v>29.926805000000002</c:v>
                </c:pt>
                <c:pt idx="44">
                  <c:v>28.794905</c:v>
                </c:pt>
                <c:pt idx="45">
                  <c:v>27.434571999999999</c:v>
                </c:pt>
                <c:pt idx="46">
                  <c:v>26.298935</c:v>
                </c:pt>
                <c:pt idx="47">
                  <c:v>26.073135000000001</c:v>
                </c:pt>
                <c:pt idx="48">
                  <c:v>26.409023000000001</c:v>
                </c:pt>
                <c:pt idx="49">
                  <c:v>26.566175000000001</c:v>
                </c:pt>
                <c:pt idx="50">
                  <c:v>26.846556</c:v>
                </c:pt>
                <c:pt idx="51">
                  <c:v>27.212751000000001</c:v>
                </c:pt>
                <c:pt idx="52">
                  <c:v>27.867934999999999</c:v>
                </c:pt>
                <c:pt idx="53">
                  <c:v>30.184643000000001</c:v>
                </c:pt>
                <c:pt idx="54">
                  <c:v>30.376776</c:v>
                </c:pt>
                <c:pt idx="55">
                  <c:v>30.638877999999998</c:v>
                </c:pt>
                <c:pt idx="56">
                  <c:v>28.609090999999999</c:v>
                </c:pt>
                <c:pt idx="57">
                  <c:v>28.936567</c:v>
                </c:pt>
                <c:pt idx="58">
                  <c:v>28.745215999999999</c:v>
                </c:pt>
                <c:pt idx="59">
                  <c:v>27.852679999999999</c:v>
                </c:pt>
                <c:pt idx="60">
                  <c:v>26.580010999999999</c:v>
                </c:pt>
                <c:pt idx="61">
                  <c:v>25.469524</c:v>
                </c:pt>
                <c:pt idx="62">
                  <c:v>25.429576999999998</c:v>
                </c:pt>
                <c:pt idx="63">
                  <c:v>26.277730999999999</c:v>
                </c:pt>
                <c:pt idx="64">
                  <c:v>29.319344000000001</c:v>
                </c:pt>
                <c:pt idx="65">
                  <c:v>31.982489000000001</c:v>
                </c:pt>
                <c:pt idx="66">
                  <c:v>33.141818999999998</c:v>
                </c:pt>
                <c:pt idx="67">
                  <c:v>31.857400999999999</c:v>
                </c:pt>
                <c:pt idx="68">
                  <c:v>30.820992</c:v>
                </c:pt>
                <c:pt idx="69">
                  <c:v>30.634172</c:v>
                </c:pt>
                <c:pt idx="70">
                  <c:v>30.583704000000001</c:v>
                </c:pt>
                <c:pt idx="71">
                  <c:v>30.920403</c:v>
                </c:pt>
                <c:pt idx="72">
                  <c:v>31.519497000000001</c:v>
                </c:pt>
                <c:pt idx="73">
                  <c:v>32.228653000000001</c:v>
                </c:pt>
                <c:pt idx="74">
                  <c:v>32.976368000000001</c:v>
                </c:pt>
                <c:pt idx="75">
                  <c:v>33.607028999999997</c:v>
                </c:pt>
                <c:pt idx="76">
                  <c:v>33.904845999999999</c:v>
                </c:pt>
                <c:pt idx="77">
                  <c:v>34.170726999999999</c:v>
                </c:pt>
                <c:pt idx="78">
                  <c:v>34.451740000000001</c:v>
                </c:pt>
                <c:pt idx="79">
                  <c:v>35.352676000000002</c:v>
                </c:pt>
                <c:pt idx="80">
                  <c:v>36.500256</c:v>
                </c:pt>
                <c:pt idx="81">
                  <c:v>37.631492999999999</c:v>
                </c:pt>
                <c:pt idx="82">
                  <c:v>39.685040000000001</c:v>
                </c:pt>
                <c:pt idx="83">
                  <c:v>39.998111999999999</c:v>
                </c:pt>
                <c:pt idx="84">
                  <c:v>39.223498999999997</c:v>
                </c:pt>
                <c:pt idx="85">
                  <c:v>37.240893999999997</c:v>
                </c:pt>
                <c:pt idx="86">
                  <c:v>36.607601000000003</c:v>
                </c:pt>
                <c:pt idx="87">
                  <c:v>35.904654999999998</c:v>
                </c:pt>
                <c:pt idx="88">
                  <c:v>35.387596000000002</c:v>
                </c:pt>
                <c:pt idx="89">
                  <c:v>35.621375999999998</c:v>
                </c:pt>
                <c:pt idx="90">
                  <c:v>34.864071000000003</c:v>
                </c:pt>
                <c:pt idx="91">
                  <c:v>33.127673999999999</c:v>
                </c:pt>
                <c:pt idx="92">
                  <c:v>29.463625</c:v>
                </c:pt>
                <c:pt idx="93">
                  <c:v>26.429169000000002</c:v>
                </c:pt>
                <c:pt idx="94">
                  <c:v>21.461433</c:v>
                </c:pt>
                <c:pt idx="95">
                  <c:v>14.216367</c:v>
                </c:pt>
                <c:pt idx="96">
                  <c:v>11.831474</c:v>
                </c:pt>
                <c:pt idx="97">
                  <c:v>12.452234000000001</c:v>
                </c:pt>
                <c:pt idx="98">
                  <c:v>16.382465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DA-48F5-BFF9-8B5962EAC0B3}"/>
            </c:ext>
          </c:extLst>
        </c:ser>
        <c:ser>
          <c:idx val="1"/>
          <c:order val="1"/>
          <c:tx>
            <c:strRef>
              <c:f>'IP3'!$M$2</c:f>
              <c:strCache>
                <c:ptCount val="1"/>
                <c:pt idx="0">
                  <c:v>+18 dBm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'IP3'!$L$5:$L$103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'IP3'!$M$5:$M$103</c:f>
              <c:numCache>
                <c:formatCode>General</c:formatCode>
                <c:ptCount val="99"/>
                <c:pt idx="0">
                  <c:v>-3.8933689999999999</c:v>
                </c:pt>
                <c:pt idx="1">
                  <c:v>-2.1667594999999999</c:v>
                </c:pt>
                <c:pt idx="2">
                  <c:v>-0.85794758999999998</c:v>
                </c:pt>
                <c:pt idx="3">
                  <c:v>1.2751216000000001</c:v>
                </c:pt>
                <c:pt idx="4">
                  <c:v>4.0302987000000003</c:v>
                </c:pt>
                <c:pt idx="5">
                  <c:v>4.9595551000000002</c:v>
                </c:pt>
                <c:pt idx="6">
                  <c:v>6.4131494</c:v>
                </c:pt>
                <c:pt idx="7">
                  <c:v>10.095307999999999</c:v>
                </c:pt>
                <c:pt idx="8">
                  <c:v>12.604960999999999</c:v>
                </c:pt>
                <c:pt idx="9">
                  <c:v>13.453281</c:v>
                </c:pt>
                <c:pt idx="10">
                  <c:v>15.524653000000001</c:v>
                </c:pt>
                <c:pt idx="11">
                  <c:v>16.873826999999999</c:v>
                </c:pt>
                <c:pt idx="12">
                  <c:v>16.593699000000001</c:v>
                </c:pt>
                <c:pt idx="13">
                  <c:v>17.150967000000001</c:v>
                </c:pt>
                <c:pt idx="14">
                  <c:v>18.410803000000001</c:v>
                </c:pt>
                <c:pt idx="15">
                  <c:v>19.70438</c:v>
                </c:pt>
                <c:pt idx="16">
                  <c:v>21.518274000000002</c:v>
                </c:pt>
                <c:pt idx="17">
                  <c:v>22.940629999999999</c:v>
                </c:pt>
                <c:pt idx="18">
                  <c:v>26.095697000000001</c:v>
                </c:pt>
                <c:pt idx="19">
                  <c:v>26.808071000000002</c:v>
                </c:pt>
                <c:pt idx="20">
                  <c:v>27.932112</c:v>
                </c:pt>
                <c:pt idx="21">
                  <c:v>27.781336</c:v>
                </c:pt>
                <c:pt idx="22">
                  <c:v>27.757764999999999</c:v>
                </c:pt>
                <c:pt idx="23">
                  <c:v>25.721609000000001</c:v>
                </c:pt>
                <c:pt idx="24">
                  <c:v>25.935922999999999</c:v>
                </c:pt>
                <c:pt idx="25">
                  <c:v>25.117882000000002</c:v>
                </c:pt>
                <c:pt idx="26">
                  <c:v>25.438395</c:v>
                </c:pt>
                <c:pt idx="27">
                  <c:v>25.445726000000001</c:v>
                </c:pt>
                <c:pt idx="28">
                  <c:v>25.171572000000001</c:v>
                </c:pt>
                <c:pt idx="29">
                  <c:v>25.539131000000001</c:v>
                </c:pt>
                <c:pt idx="30">
                  <c:v>26.084302999999998</c:v>
                </c:pt>
                <c:pt idx="31">
                  <c:v>25.896951999999999</c:v>
                </c:pt>
                <c:pt idx="32">
                  <c:v>25.978031000000001</c:v>
                </c:pt>
                <c:pt idx="33">
                  <c:v>26.614512999999999</c:v>
                </c:pt>
                <c:pt idx="34">
                  <c:v>27.571234</c:v>
                </c:pt>
                <c:pt idx="35">
                  <c:v>27.00761</c:v>
                </c:pt>
                <c:pt idx="36">
                  <c:v>26.794036999999999</c:v>
                </c:pt>
                <c:pt idx="37">
                  <c:v>26.702228999999999</c:v>
                </c:pt>
                <c:pt idx="38">
                  <c:v>26.262228</c:v>
                </c:pt>
                <c:pt idx="39">
                  <c:v>25.602309999999999</c:v>
                </c:pt>
                <c:pt idx="40">
                  <c:v>26.136406000000001</c:v>
                </c:pt>
                <c:pt idx="41">
                  <c:v>26.182805999999999</c:v>
                </c:pt>
                <c:pt idx="42">
                  <c:v>26.377935000000001</c:v>
                </c:pt>
                <c:pt idx="43">
                  <c:v>27.578576999999999</c:v>
                </c:pt>
                <c:pt idx="44">
                  <c:v>28.256001000000001</c:v>
                </c:pt>
                <c:pt idx="45">
                  <c:v>28.613831999999999</c:v>
                </c:pt>
                <c:pt idx="46">
                  <c:v>29.404675000000001</c:v>
                </c:pt>
                <c:pt idx="47">
                  <c:v>29.775091</c:v>
                </c:pt>
                <c:pt idx="48">
                  <c:v>28.991223999999999</c:v>
                </c:pt>
                <c:pt idx="49">
                  <c:v>28.024849</c:v>
                </c:pt>
                <c:pt idx="50">
                  <c:v>27.284026999999998</c:v>
                </c:pt>
                <c:pt idx="51">
                  <c:v>26.832968000000001</c:v>
                </c:pt>
                <c:pt idx="52">
                  <c:v>26.514119999999998</c:v>
                </c:pt>
                <c:pt idx="53">
                  <c:v>27.109832999999998</c:v>
                </c:pt>
                <c:pt idx="54">
                  <c:v>27.586573000000001</c:v>
                </c:pt>
                <c:pt idx="55">
                  <c:v>28.173862</c:v>
                </c:pt>
                <c:pt idx="56">
                  <c:v>29.292905999999999</c:v>
                </c:pt>
                <c:pt idx="57">
                  <c:v>30.148931999999999</c:v>
                </c:pt>
                <c:pt idx="58">
                  <c:v>29.881498000000001</c:v>
                </c:pt>
                <c:pt idx="59">
                  <c:v>30.053049000000001</c:v>
                </c:pt>
                <c:pt idx="60">
                  <c:v>30.136168000000001</c:v>
                </c:pt>
                <c:pt idx="61">
                  <c:v>29.371759000000001</c:v>
                </c:pt>
                <c:pt idx="62">
                  <c:v>29.700748000000001</c:v>
                </c:pt>
                <c:pt idx="63">
                  <c:v>29.765149999999998</c:v>
                </c:pt>
                <c:pt idx="64">
                  <c:v>29.215982</c:v>
                </c:pt>
                <c:pt idx="65">
                  <c:v>28.649813000000002</c:v>
                </c:pt>
                <c:pt idx="66">
                  <c:v>28.576246000000001</c:v>
                </c:pt>
                <c:pt idx="67">
                  <c:v>27.525513</c:v>
                </c:pt>
                <c:pt idx="68">
                  <c:v>27.243410000000001</c:v>
                </c:pt>
                <c:pt idx="69">
                  <c:v>27.349914999999999</c:v>
                </c:pt>
                <c:pt idx="70">
                  <c:v>27.761122</c:v>
                </c:pt>
                <c:pt idx="71">
                  <c:v>28.455926999999999</c:v>
                </c:pt>
                <c:pt idx="72">
                  <c:v>29.276506000000001</c:v>
                </c:pt>
                <c:pt idx="73">
                  <c:v>30.008027999999999</c:v>
                </c:pt>
                <c:pt idx="74">
                  <c:v>30.538741999999999</c:v>
                </c:pt>
                <c:pt idx="75">
                  <c:v>31.299876999999999</c:v>
                </c:pt>
                <c:pt idx="76">
                  <c:v>32.001938000000003</c:v>
                </c:pt>
                <c:pt idx="77">
                  <c:v>31.672432000000001</c:v>
                </c:pt>
                <c:pt idx="78">
                  <c:v>31.697362999999999</c:v>
                </c:pt>
                <c:pt idx="79">
                  <c:v>32.045135000000002</c:v>
                </c:pt>
                <c:pt idx="80">
                  <c:v>31.477177000000001</c:v>
                </c:pt>
                <c:pt idx="81">
                  <c:v>30.252092000000001</c:v>
                </c:pt>
                <c:pt idx="82">
                  <c:v>30.590274999999998</c:v>
                </c:pt>
                <c:pt idx="83">
                  <c:v>29.211576000000001</c:v>
                </c:pt>
                <c:pt idx="84">
                  <c:v>27.929366999999999</c:v>
                </c:pt>
                <c:pt idx="85">
                  <c:v>27.536847999999999</c:v>
                </c:pt>
                <c:pt idx="86">
                  <c:v>26.845030000000001</c:v>
                </c:pt>
                <c:pt idx="87">
                  <c:v>26.376494999999998</c:v>
                </c:pt>
                <c:pt idx="88">
                  <c:v>25.696252999999999</c:v>
                </c:pt>
                <c:pt idx="89">
                  <c:v>25.654668999999998</c:v>
                </c:pt>
                <c:pt idx="90">
                  <c:v>24.422066000000001</c:v>
                </c:pt>
                <c:pt idx="91">
                  <c:v>23.819893</c:v>
                </c:pt>
                <c:pt idx="92">
                  <c:v>20.033102</c:v>
                </c:pt>
                <c:pt idx="93">
                  <c:v>16.65926</c:v>
                </c:pt>
                <c:pt idx="94">
                  <c:v>13.468403</c:v>
                </c:pt>
                <c:pt idx="95">
                  <c:v>11.192665999999999</c:v>
                </c:pt>
                <c:pt idx="96">
                  <c:v>9.0359897999999994</c:v>
                </c:pt>
                <c:pt idx="97">
                  <c:v>9.4753103000000003</c:v>
                </c:pt>
                <c:pt idx="98">
                  <c:v>10.883509999999999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DA-48F5-BFF9-8B5962EAC0B3}"/>
            </c:ext>
          </c:extLst>
        </c:ser>
        <c:ser>
          <c:idx val="2"/>
          <c:order val="2"/>
          <c:tx>
            <c:strRef>
              <c:f>'IP3'!$P$2</c:f>
              <c:strCache>
                <c:ptCount val="1"/>
                <c:pt idx="0">
                  <c:v>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'IP3'!$O$5:$O$103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'IP3'!$P$5:$P$103</c:f>
              <c:numCache>
                <c:formatCode>General</c:formatCode>
                <c:ptCount val="99"/>
                <c:pt idx="0">
                  <c:v>-2.1822583999999998</c:v>
                </c:pt>
                <c:pt idx="1">
                  <c:v>-3.6319873</c:v>
                </c:pt>
                <c:pt idx="2">
                  <c:v>-3.1247775999999998</c:v>
                </c:pt>
                <c:pt idx="3">
                  <c:v>-0.97190922000000002</c:v>
                </c:pt>
                <c:pt idx="4">
                  <c:v>2.0076584999999998</c:v>
                </c:pt>
                <c:pt idx="5">
                  <c:v>3.3878936999999998</c:v>
                </c:pt>
                <c:pt idx="6">
                  <c:v>4.9959664000000004</c:v>
                </c:pt>
                <c:pt idx="7">
                  <c:v>4.4497242000000004</c:v>
                </c:pt>
                <c:pt idx="8">
                  <c:v>8.6917790999999998</c:v>
                </c:pt>
                <c:pt idx="9">
                  <c:v>10.114397</c:v>
                </c:pt>
                <c:pt idx="10">
                  <c:v>12.940206999999999</c:v>
                </c:pt>
                <c:pt idx="11">
                  <c:v>11.000584999999999</c:v>
                </c:pt>
                <c:pt idx="12">
                  <c:v>12.041150999999999</c:v>
                </c:pt>
                <c:pt idx="13">
                  <c:v>14.815576</c:v>
                </c:pt>
                <c:pt idx="14">
                  <c:v>17.654581</c:v>
                </c:pt>
                <c:pt idx="15">
                  <c:v>19.176552000000001</c:v>
                </c:pt>
                <c:pt idx="16">
                  <c:v>20.892641000000001</c:v>
                </c:pt>
                <c:pt idx="17">
                  <c:v>22.980685999999999</c:v>
                </c:pt>
                <c:pt idx="18">
                  <c:v>22.971905</c:v>
                </c:pt>
                <c:pt idx="19">
                  <c:v>23.229894999999999</c:v>
                </c:pt>
                <c:pt idx="20">
                  <c:v>22.331844</c:v>
                </c:pt>
                <c:pt idx="21">
                  <c:v>23.108602999999999</c:v>
                </c:pt>
                <c:pt idx="22">
                  <c:v>23.967200999999999</c:v>
                </c:pt>
                <c:pt idx="23">
                  <c:v>25.16968</c:v>
                </c:pt>
                <c:pt idx="24">
                  <c:v>25.795406</c:v>
                </c:pt>
                <c:pt idx="25">
                  <c:v>25.100066999999999</c:v>
                </c:pt>
                <c:pt idx="26">
                  <c:v>23.912835999999999</c:v>
                </c:pt>
                <c:pt idx="27">
                  <c:v>22.779305999999998</c:v>
                </c:pt>
                <c:pt idx="28">
                  <c:v>21.875344999999999</c:v>
                </c:pt>
                <c:pt idx="29">
                  <c:v>22.295694000000001</c:v>
                </c:pt>
                <c:pt idx="30">
                  <c:v>22.682933999999999</c:v>
                </c:pt>
                <c:pt idx="31">
                  <c:v>22.595448000000001</c:v>
                </c:pt>
                <c:pt idx="32">
                  <c:v>22.161677999999998</c:v>
                </c:pt>
                <c:pt idx="33">
                  <c:v>22.850916000000002</c:v>
                </c:pt>
                <c:pt idx="34">
                  <c:v>23.993202</c:v>
                </c:pt>
                <c:pt idx="35">
                  <c:v>24.105324</c:v>
                </c:pt>
                <c:pt idx="36">
                  <c:v>23.652166000000001</c:v>
                </c:pt>
                <c:pt idx="37">
                  <c:v>24.152681000000001</c:v>
                </c:pt>
                <c:pt idx="38">
                  <c:v>26.163520999999999</c:v>
                </c:pt>
                <c:pt idx="39">
                  <c:v>26.801791999999999</c:v>
                </c:pt>
                <c:pt idx="40">
                  <c:v>26.690892999999999</c:v>
                </c:pt>
                <c:pt idx="41">
                  <c:v>26.354465000000001</c:v>
                </c:pt>
                <c:pt idx="42">
                  <c:v>24.635344</c:v>
                </c:pt>
                <c:pt idx="43">
                  <c:v>23.19286</c:v>
                </c:pt>
                <c:pt idx="44">
                  <c:v>20.206858</c:v>
                </c:pt>
                <c:pt idx="45">
                  <c:v>19.717697000000001</c:v>
                </c:pt>
                <c:pt idx="46">
                  <c:v>18.6252</c:v>
                </c:pt>
                <c:pt idx="47">
                  <c:v>18.368210000000001</c:v>
                </c:pt>
                <c:pt idx="48">
                  <c:v>15.32291</c:v>
                </c:pt>
                <c:pt idx="49">
                  <c:v>12.709645999999999</c:v>
                </c:pt>
                <c:pt idx="50">
                  <c:v>10.384622999999999</c:v>
                </c:pt>
                <c:pt idx="51">
                  <c:v>8.5965594999999997</c:v>
                </c:pt>
                <c:pt idx="52">
                  <c:v>7.7377973000000004</c:v>
                </c:pt>
                <c:pt idx="53">
                  <c:v>6.6068983000000001</c:v>
                </c:pt>
                <c:pt idx="54">
                  <c:v>6.7440376000000004</c:v>
                </c:pt>
                <c:pt idx="55">
                  <c:v>7.7066441000000001</c:v>
                </c:pt>
                <c:pt idx="56">
                  <c:v>7.1992354000000001</c:v>
                </c:pt>
                <c:pt idx="57">
                  <c:v>7.9176044000000001</c:v>
                </c:pt>
                <c:pt idx="58">
                  <c:v>8.7895947000000003</c:v>
                </c:pt>
                <c:pt idx="59">
                  <c:v>9.4186286999999993</c:v>
                </c:pt>
                <c:pt idx="60">
                  <c:v>10.434894999999999</c:v>
                </c:pt>
                <c:pt idx="61">
                  <c:v>11.715567</c:v>
                </c:pt>
                <c:pt idx="62">
                  <c:v>12.165478</c:v>
                </c:pt>
                <c:pt idx="63">
                  <c:v>15.344742999999999</c:v>
                </c:pt>
                <c:pt idx="64">
                  <c:v>15.962951</c:v>
                </c:pt>
                <c:pt idx="65">
                  <c:v>18.737853999999999</c:v>
                </c:pt>
                <c:pt idx="66">
                  <c:v>20.346779000000002</c:v>
                </c:pt>
                <c:pt idx="67">
                  <c:v>21.862803</c:v>
                </c:pt>
                <c:pt idx="68">
                  <c:v>24.449010999999999</c:v>
                </c:pt>
                <c:pt idx="69">
                  <c:v>24.154551999999999</c:v>
                </c:pt>
                <c:pt idx="70">
                  <c:v>23.744585000000001</c:v>
                </c:pt>
                <c:pt idx="71">
                  <c:v>23.214732999999999</c:v>
                </c:pt>
                <c:pt idx="72">
                  <c:v>23.361560999999998</c:v>
                </c:pt>
                <c:pt idx="73">
                  <c:v>23.896045999999998</c:v>
                </c:pt>
                <c:pt idx="74">
                  <c:v>24.359945</c:v>
                </c:pt>
                <c:pt idx="75">
                  <c:v>24.924582999999998</c:v>
                </c:pt>
                <c:pt idx="76">
                  <c:v>25.682905000000002</c:v>
                </c:pt>
                <c:pt idx="77">
                  <c:v>25.865776</c:v>
                </c:pt>
                <c:pt idx="78">
                  <c:v>26.496462000000001</c:v>
                </c:pt>
                <c:pt idx="79">
                  <c:v>26.501982000000002</c:v>
                </c:pt>
                <c:pt idx="80">
                  <c:v>27.131648999999999</c:v>
                </c:pt>
                <c:pt idx="81">
                  <c:v>27.30312</c:v>
                </c:pt>
                <c:pt idx="82">
                  <c:v>28.319849000000001</c:v>
                </c:pt>
                <c:pt idx="83">
                  <c:v>27.905207000000001</c:v>
                </c:pt>
                <c:pt idx="84">
                  <c:v>28.241558000000001</c:v>
                </c:pt>
                <c:pt idx="85">
                  <c:v>28.053329000000002</c:v>
                </c:pt>
                <c:pt idx="86">
                  <c:v>27.845351999999998</c:v>
                </c:pt>
                <c:pt idx="87">
                  <c:v>25.774253999999999</c:v>
                </c:pt>
                <c:pt idx="88">
                  <c:v>23.376197999999999</c:v>
                </c:pt>
                <c:pt idx="89">
                  <c:v>19.261517000000001</c:v>
                </c:pt>
                <c:pt idx="90">
                  <c:v>16.610706</c:v>
                </c:pt>
                <c:pt idx="91">
                  <c:v>12.600236000000001</c:v>
                </c:pt>
                <c:pt idx="92">
                  <c:v>10.171036000000001</c:v>
                </c:pt>
                <c:pt idx="93">
                  <c:v>8.0936050000000002</c:v>
                </c:pt>
                <c:pt idx="94">
                  <c:v>7.8292127000000002</c:v>
                </c:pt>
                <c:pt idx="95">
                  <c:v>8.4676828000000004</c:v>
                </c:pt>
                <c:pt idx="96">
                  <c:v>8.6600447000000003</c:v>
                </c:pt>
                <c:pt idx="97">
                  <c:v>9.5998449000000008</c:v>
                </c:pt>
                <c:pt idx="98">
                  <c:v>10.628173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9DA-48F5-BFF9-8B5962EAC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'IP3'!$S$2</c15:sqref>
                        </c15:formulaRef>
                      </c:ext>
                    </c:extLst>
                    <c:strCache>
                      <c:ptCount val="1"/>
                      <c:pt idx="0">
                        <c:v>+9dBm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'IP3'!$R$5:$R$103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0.191</c:v>
                      </c:pt>
                      <c:pt idx="1">
                        <c:v>0.35231632653061001</c:v>
                      </c:pt>
                      <c:pt idx="2">
                        <c:v>0.51363265306121997</c:v>
                      </c:pt>
                      <c:pt idx="3">
                        <c:v>0.67494897959184008</c:v>
                      </c:pt>
                      <c:pt idx="4">
                        <c:v>0.83626530612244998</c:v>
                      </c:pt>
                      <c:pt idx="5">
                        <c:v>0.99758163265305999</c:v>
                      </c:pt>
                      <c:pt idx="6">
                        <c:v>1.1588979591837001</c:v>
                      </c:pt>
                      <c:pt idx="7">
                        <c:v>1.3202142857143</c:v>
                      </c:pt>
                      <c:pt idx="8">
                        <c:v>1.4815306122448999</c:v>
                      </c:pt>
                      <c:pt idx="9">
                        <c:v>1.6428469387755</c:v>
                      </c:pt>
                      <c:pt idx="10">
                        <c:v>1.8041632653060999</c:v>
                      </c:pt>
                      <c:pt idx="11">
                        <c:v>1.9654795918367001</c:v>
                      </c:pt>
                      <c:pt idx="12">
                        <c:v>2.1267959183673</c:v>
                      </c:pt>
                      <c:pt idx="13">
                        <c:v>2.2881122448979996</c:v>
                      </c:pt>
                      <c:pt idx="14">
                        <c:v>2.4494285714285997</c:v>
                      </c:pt>
                      <c:pt idx="15">
                        <c:v>2.6107448979591998</c:v>
                      </c:pt>
                      <c:pt idx="16">
                        <c:v>2.7720612244898</c:v>
                      </c:pt>
                      <c:pt idx="17">
                        <c:v>2.9333775510204001</c:v>
                      </c:pt>
                      <c:pt idx="18">
                        <c:v>3.0946938775510002</c:v>
                      </c:pt>
                      <c:pt idx="19">
                        <c:v>3.2560102040816004</c:v>
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                <c:pt idx="22">
                        <c:v>3.7399591836735002</c:v>
                      </c:pt>
                      <c:pt idx="23">
                        <c:v>3.9012755102041003</c:v>
                      </c:pt>
                      <c:pt idx="24">
                        <c:v>4.0625918367347005</c:v>
                      </c:pt>
                      <c:pt idx="25">
                        <c:v>4.2239081632652997</c:v>
                      </c:pt>
                      <c:pt idx="26">
                        <c:v>4.3852244897959007</c:v>
                      </c:pt>
                      <c:pt idx="27">
                        <c:v>4.5465408163265</c:v>
                      </c:pt>
                      <c:pt idx="28">
                        <c:v>4.7078571428570992</c:v>
                      </c:pt>
                      <c:pt idx="29">
                        <c:v>4.8691734693878006</c:v>
                      </c:pt>
                      <c:pt idx="30">
                        <c:v>5.0304897959183998</c:v>
                      </c:pt>
                      <c:pt idx="31">
                        <c:v>5.191806122449</c:v>
                      </c:pt>
                      <c:pt idx="32">
                        <c:v>5.3531224489796001</c:v>
                      </c:pt>
                      <c:pt idx="33">
                        <c:v>5.5144387755101993</c:v>
                      </c:pt>
                      <c:pt idx="34">
                        <c:v>5.6757551020408004</c:v>
                      </c:pt>
                      <c:pt idx="35">
                        <c:v>5.8370714285713996</c:v>
                      </c:pt>
                      <c:pt idx="36">
                        <c:v>5.9983877551020006</c:v>
                      </c:pt>
                      <c:pt idx="37">
                        <c:v>6.1597040816327002</c:v>
                      </c:pt>
                      <c:pt idx="38">
                        <c:v>6.3210204081632995</c:v>
                      </c:pt>
                      <c:pt idx="39">
                        <c:v>6.4823367346939005</c:v>
                      </c:pt>
                      <c:pt idx="40">
                        <c:v>6.6436530612244997</c:v>
                      </c:pt>
                      <c:pt idx="41">
                        <c:v>6.8049693877550999</c:v>
                      </c:pt>
                      <c:pt idx="42">
                        <c:v>6.9662857142857</c:v>
                      </c:pt>
                      <c:pt idx="43">
                        <c:v>7.1276020408163001</c:v>
                      </c:pt>
                      <c:pt idx="44">
                        <c:v>7.2889183673469002</c:v>
                      </c:pt>
                      <c:pt idx="45">
                        <c:v>7.4502346938775998</c:v>
                      </c:pt>
                      <c:pt idx="46">
                        <c:v>7.6115510204082</c:v>
                      </c:pt>
                      <c:pt idx="47">
                        <c:v>7.7728673469388001</c:v>
                      </c:pt>
                      <c:pt idx="48">
                        <c:v>7.9341836734694002</c:v>
                      </c:pt>
                      <c:pt idx="49">
                        <c:v>8.0954999999999995</c:v>
                      </c:pt>
                      <c:pt idx="50">
                        <c:v>8.2568163265305987</c:v>
                      </c:pt>
                      <c:pt idx="51">
                        <c:v>8.4181326530611997</c:v>
                      </c:pt>
                      <c:pt idx="52">
                        <c:v>8.579448979591799</c:v>
                      </c:pt>
                      <c:pt idx="53">
                        <c:v>8.7407653061224</c:v>
                      </c:pt>
                      <c:pt idx="54">
                        <c:v>8.9020816326530987</c:v>
                      </c:pt>
                      <c:pt idx="55">
                        <c:v>9.0633979591836997</c:v>
                      </c:pt>
                      <c:pt idx="56">
                        <c:v>9.2247142857143007</c:v>
                      </c:pt>
                      <c:pt idx="57">
                        <c:v>9.3860306122449</c:v>
                      </c:pt>
                      <c:pt idx="58">
                        <c:v>9.5473469387754992</c:v>
                      </c:pt>
                      <c:pt idx="59">
                        <c:v>9.7086632653061002</c:v>
                      </c:pt>
                      <c:pt idx="60">
                        <c:v>9.8699795918367013</c:v>
                      </c:pt>
                      <c:pt idx="61">
                        <c:v>10.031295918367</c:v>
                      </c:pt>
                      <c:pt idx="62">
                        <c:v>10.192612244898001</c:v>
                      </c:pt>
                      <c:pt idx="63">
                        <c:v>10.353928571429002</c:v>
                      </c:pt>
                      <c:pt idx="64">
                        <c:v>10.515244897958999</c:v>
                      </c:pt>
                      <c:pt idx="65">
                        <c:v>10.676561224489999</c:v>
                      </c:pt>
                      <c:pt idx="66">
                        <c:v>10.83787755102</c:v>
                      </c:pt>
                      <c:pt idx="67">
                        <c:v>10.999193877551001</c:v>
                      </c:pt>
                      <c:pt idx="68">
                        <c:v>11.160510204082001</c:v>
                      </c:pt>
                      <c:pt idx="69">
                        <c:v>11.321826530612</c:v>
                      </c:pt>
                      <c:pt idx="70">
                        <c:v>11.483142857142999</c:v>
                      </c:pt>
                      <c:pt idx="71">
                        <c:v>11.644459183673</c:v>
                      </c:pt>
                      <c:pt idx="72">
                        <c:v>11.805775510204001</c:v>
                      </c:pt>
                      <c:pt idx="73">
                        <c:v>11.967091836735001</c:v>
                      </c:pt>
                      <c:pt idx="74">
                        <c:v>12.128408163265</c:v>
                      </c:pt>
                      <c:pt idx="75">
                        <c:v>12.289724489795999</c:v>
                      </c:pt>
                      <c:pt idx="76">
                        <c:v>12.451040816327</c:v>
                      </c:pt>
                      <c:pt idx="77">
                        <c:v>12.612357142857</c:v>
                      </c:pt>
                      <c:pt idx="78">
                        <c:v>12.773673469388001</c:v>
                      </c:pt>
                      <c:pt idx="79">
                        <c:v>12.934989795918</c:v>
                      </c:pt>
                      <c:pt idx="80">
                        <c:v>13.096306122448999</c:v>
                      </c:pt>
                      <c:pt idx="81">
                        <c:v>13.257622448979999</c:v>
                      </c:pt>
                      <c:pt idx="82">
                        <c:v>13.41893877551</c:v>
                      </c:pt>
                      <c:pt idx="83">
                        <c:v>13.580255102041001</c:v>
                      </c:pt>
                      <c:pt idx="84">
                        <c:v>13.741571428571</c:v>
                      </c:pt>
                      <c:pt idx="85">
                        <c:v>13.902887755101998</c:v>
                      </c:pt>
                      <c:pt idx="86">
                        <c:v>14.064204081632999</c:v>
                      </c:pt>
                      <c:pt idx="87">
                        <c:v>14.225520408163</c:v>
                      </c:pt>
                      <c:pt idx="88">
                        <c:v>14.386836734694</c:v>
                      </c:pt>
                      <c:pt idx="89">
                        <c:v>14.548153061224001</c:v>
                      </c:pt>
                      <c:pt idx="90">
                        <c:v>14.709469387755</c:v>
                      </c:pt>
                      <c:pt idx="91">
                        <c:v>14.870785714285999</c:v>
                      </c:pt>
                      <c:pt idx="92">
                        <c:v>15.032102040816</c:v>
                      </c:pt>
                      <c:pt idx="93">
                        <c:v>15.193418367347</c:v>
                      </c:pt>
                      <c:pt idx="94">
                        <c:v>15.354734693878001</c:v>
                      </c:pt>
                      <c:pt idx="95">
                        <c:v>15.516051020408002</c:v>
                      </c:pt>
                      <c:pt idx="96">
                        <c:v>15.677367346938999</c:v>
                      </c:pt>
                      <c:pt idx="97">
                        <c:v>15.838683673468999</c:v>
                      </c:pt>
                      <c:pt idx="98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'IP3'!$S$5:$S$103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89DA-48F5-BFF9-8B5962EAC0B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'IP3'!$V$2</c15:sqref>
                        </c15:formulaRef>
                      </c:ext>
                    </c:extLst>
                    <c:strCache>
                      <c:ptCount val="1"/>
                      <c:pt idx="0">
                        <c:v>+7dBm</c:v>
                      </c:pt>
                    </c:strCache>
                  </c:strRef>
                </c:tx>
                <c:spPr>
                  <a:ln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'IP3'!$U$5:$U$103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0.191</c:v>
                      </c:pt>
                      <c:pt idx="1">
                        <c:v>0.35231632653061001</c:v>
                      </c:pt>
                      <c:pt idx="2">
                        <c:v>0.51363265306121997</c:v>
                      </c:pt>
                      <c:pt idx="3">
                        <c:v>0.67494897959184008</c:v>
                      </c:pt>
                      <c:pt idx="4">
                        <c:v>0.83626530612244998</c:v>
                      </c:pt>
                      <c:pt idx="5">
                        <c:v>0.99758163265305999</c:v>
                      </c:pt>
                      <c:pt idx="6">
                        <c:v>1.1588979591837001</c:v>
                      </c:pt>
                      <c:pt idx="7">
                        <c:v>1.3202142857143</c:v>
                      </c:pt>
                      <c:pt idx="8">
                        <c:v>1.4815306122448999</c:v>
                      </c:pt>
                      <c:pt idx="9">
                        <c:v>1.6428469387755</c:v>
                      </c:pt>
                      <c:pt idx="10">
                        <c:v>1.8041632653060999</c:v>
                      </c:pt>
                      <c:pt idx="11">
                        <c:v>1.9654795918367001</c:v>
                      </c:pt>
                      <c:pt idx="12">
                        <c:v>2.1267959183673</c:v>
                      </c:pt>
                      <c:pt idx="13">
                        <c:v>2.2881122448979996</c:v>
                      </c:pt>
                      <c:pt idx="14">
                        <c:v>2.4494285714285997</c:v>
                      </c:pt>
                      <c:pt idx="15">
                        <c:v>2.6107448979591998</c:v>
                      </c:pt>
                      <c:pt idx="16">
                        <c:v>2.7720612244898</c:v>
                      </c:pt>
                      <c:pt idx="17">
                        <c:v>2.9333775510204001</c:v>
                      </c:pt>
                      <c:pt idx="18">
                        <c:v>3.0946938775510002</c:v>
                      </c:pt>
                      <c:pt idx="19">
                        <c:v>3.2560102040816004</c:v>
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                <c:pt idx="22">
                        <c:v>3.7399591836735002</c:v>
                      </c:pt>
                      <c:pt idx="23">
                        <c:v>3.9012755102041003</c:v>
                      </c:pt>
                      <c:pt idx="24">
                        <c:v>4.0625918367347005</c:v>
                      </c:pt>
                      <c:pt idx="25">
                        <c:v>4.2239081632652997</c:v>
                      </c:pt>
                      <c:pt idx="26">
                        <c:v>4.3852244897959007</c:v>
                      </c:pt>
                      <c:pt idx="27">
                        <c:v>4.5465408163265</c:v>
                      </c:pt>
                      <c:pt idx="28">
                        <c:v>4.7078571428570992</c:v>
                      </c:pt>
                      <c:pt idx="29">
                        <c:v>4.8691734693878006</c:v>
                      </c:pt>
                      <c:pt idx="30">
                        <c:v>5.0304897959183998</c:v>
                      </c:pt>
                      <c:pt idx="31">
                        <c:v>5.191806122449</c:v>
                      </c:pt>
                      <c:pt idx="32">
                        <c:v>5.3531224489796001</c:v>
                      </c:pt>
                      <c:pt idx="33">
                        <c:v>5.5144387755101993</c:v>
                      </c:pt>
                      <c:pt idx="34">
                        <c:v>5.6757551020408004</c:v>
                      </c:pt>
                      <c:pt idx="35">
                        <c:v>5.8370714285713996</c:v>
                      </c:pt>
                      <c:pt idx="36">
                        <c:v>5.9983877551020006</c:v>
                      </c:pt>
                      <c:pt idx="37">
                        <c:v>6.1597040816327002</c:v>
                      </c:pt>
                      <c:pt idx="38">
                        <c:v>6.3210204081632995</c:v>
                      </c:pt>
                      <c:pt idx="39">
                        <c:v>6.4823367346939005</c:v>
                      </c:pt>
                      <c:pt idx="40">
                        <c:v>6.6436530612244997</c:v>
                      </c:pt>
                      <c:pt idx="41">
                        <c:v>6.8049693877550999</c:v>
                      </c:pt>
                      <c:pt idx="42">
                        <c:v>6.9662857142857</c:v>
                      </c:pt>
                      <c:pt idx="43">
                        <c:v>7.1276020408163001</c:v>
                      </c:pt>
                      <c:pt idx="44">
                        <c:v>7.2889183673469002</c:v>
                      </c:pt>
                      <c:pt idx="45">
                        <c:v>7.4502346938775998</c:v>
                      </c:pt>
                      <c:pt idx="46">
                        <c:v>7.6115510204082</c:v>
                      </c:pt>
                      <c:pt idx="47">
                        <c:v>7.7728673469388001</c:v>
                      </c:pt>
                      <c:pt idx="48">
                        <c:v>7.9341836734694002</c:v>
                      </c:pt>
                      <c:pt idx="49">
                        <c:v>8.0954999999999995</c:v>
                      </c:pt>
                      <c:pt idx="50">
                        <c:v>8.2568163265305987</c:v>
                      </c:pt>
                      <c:pt idx="51">
                        <c:v>8.4181326530611997</c:v>
                      </c:pt>
                      <c:pt idx="52">
                        <c:v>8.579448979591799</c:v>
                      </c:pt>
                      <c:pt idx="53">
                        <c:v>8.7407653061224</c:v>
                      </c:pt>
                      <c:pt idx="54">
                        <c:v>8.9020816326530987</c:v>
                      </c:pt>
                      <c:pt idx="55">
                        <c:v>9.0633979591836997</c:v>
                      </c:pt>
                      <c:pt idx="56">
                        <c:v>9.2247142857143007</c:v>
                      </c:pt>
                      <c:pt idx="57">
                        <c:v>9.3860306122449</c:v>
                      </c:pt>
                      <c:pt idx="58">
                        <c:v>9.5473469387754992</c:v>
                      </c:pt>
                      <c:pt idx="59">
                        <c:v>9.7086632653061002</c:v>
                      </c:pt>
                      <c:pt idx="60">
                        <c:v>9.8699795918367013</c:v>
                      </c:pt>
                      <c:pt idx="61">
                        <c:v>10.031295918367</c:v>
                      </c:pt>
                      <c:pt idx="62">
                        <c:v>10.192612244898001</c:v>
                      </c:pt>
                      <c:pt idx="63">
                        <c:v>10.353928571429002</c:v>
                      </c:pt>
                      <c:pt idx="64">
                        <c:v>10.515244897958999</c:v>
                      </c:pt>
                      <c:pt idx="65">
                        <c:v>10.676561224489999</c:v>
                      </c:pt>
                      <c:pt idx="66">
                        <c:v>10.83787755102</c:v>
                      </c:pt>
                      <c:pt idx="67">
                        <c:v>10.999193877551001</c:v>
                      </c:pt>
                      <c:pt idx="68">
                        <c:v>11.160510204082001</c:v>
                      </c:pt>
                      <c:pt idx="69">
                        <c:v>11.321826530612</c:v>
                      </c:pt>
                      <c:pt idx="70">
                        <c:v>11.483142857142999</c:v>
                      </c:pt>
                      <c:pt idx="71">
                        <c:v>11.644459183673</c:v>
                      </c:pt>
                      <c:pt idx="72">
                        <c:v>11.805775510204001</c:v>
                      </c:pt>
                      <c:pt idx="73">
                        <c:v>11.967091836735001</c:v>
                      </c:pt>
                      <c:pt idx="74">
                        <c:v>12.128408163265</c:v>
                      </c:pt>
                      <c:pt idx="75">
                        <c:v>12.289724489795999</c:v>
                      </c:pt>
                      <c:pt idx="76">
                        <c:v>12.451040816327</c:v>
                      </c:pt>
                      <c:pt idx="77">
                        <c:v>12.612357142857</c:v>
                      </c:pt>
                      <c:pt idx="78">
                        <c:v>12.773673469388001</c:v>
                      </c:pt>
                      <c:pt idx="79">
                        <c:v>12.934989795918</c:v>
                      </c:pt>
                      <c:pt idx="80">
                        <c:v>13.096306122448999</c:v>
                      </c:pt>
                      <c:pt idx="81">
                        <c:v>13.257622448979999</c:v>
                      </c:pt>
                      <c:pt idx="82">
                        <c:v>13.41893877551</c:v>
                      </c:pt>
                      <c:pt idx="83">
                        <c:v>13.580255102041001</c:v>
                      </c:pt>
                      <c:pt idx="84">
                        <c:v>13.741571428571</c:v>
                      </c:pt>
                      <c:pt idx="85">
                        <c:v>13.902887755101998</c:v>
                      </c:pt>
                      <c:pt idx="86">
                        <c:v>14.064204081632999</c:v>
                      </c:pt>
                      <c:pt idx="87">
                        <c:v>14.225520408163</c:v>
                      </c:pt>
                      <c:pt idx="88">
                        <c:v>14.386836734694</c:v>
                      </c:pt>
                      <c:pt idx="89">
                        <c:v>14.548153061224001</c:v>
                      </c:pt>
                      <c:pt idx="90">
                        <c:v>14.709469387755</c:v>
                      </c:pt>
                      <c:pt idx="91">
                        <c:v>14.870785714285999</c:v>
                      </c:pt>
                      <c:pt idx="92">
                        <c:v>15.032102040816</c:v>
                      </c:pt>
                      <c:pt idx="93">
                        <c:v>15.193418367347</c:v>
                      </c:pt>
                      <c:pt idx="94">
                        <c:v>15.354734693878001</c:v>
                      </c:pt>
                      <c:pt idx="95">
                        <c:v>15.516051020408002</c:v>
                      </c:pt>
                      <c:pt idx="96">
                        <c:v>15.677367346938999</c:v>
                      </c:pt>
                      <c:pt idx="97">
                        <c:v>15.838683673468999</c:v>
                      </c:pt>
                      <c:pt idx="98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'IP3'!$V$5:$V$103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9DA-48F5-BFF9-8B5962EAC0B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'IP3'!$Y$2</c15:sqref>
                        </c15:formulaRef>
                      </c:ext>
                    </c:extLst>
                    <c:strCache>
                      <c:ptCount val="1"/>
                      <c:pt idx="0">
                        <c:v>+5dBm</c:v>
                      </c:pt>
                    </c:strCache>
                  </c:strRef>
                </c:tx>
                <c:spPr>
                  <a:ln cap="sq" cmpd="dbl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'IP3'!$X$5:$X$103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'IP3'!$Y$5:$Y$103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03-40B1-AF1F-23513702EFC9}"/>
                  </c:ext>
                </c:extLst>
              </c15:ser>
            </c15:filteredScatterSeries>
          </c:ext>
        </c:extLst>
      </c:scatterChart>
      <c:valAx>
        <c:axId val="11162649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2"/>
      </c:valAx>
      <c:valAx>
        <c:axId val="111657344"/>
        <c:scaling>
          <c:orientation val="minMax"/>
          <c:max val="35"/>
          <c:min val="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6609895109420645"/>
          <c:y val="0.590476086322543"/>
          <c:w val="0.19632951264612125"/>
          <c:h val="0.179364975211431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algn="ctr">
              <a:defRPr/>
            </a:pPr>
            <a:r>
              <a:rPr lang="en-US" sz="1000" baseline="0"/>
              <a:t>Configuration B Input IP3 vs LO Power (dBm)</a:t>
            </a:r>
          </a:p>
        </c:rich>
      </c:tx>
      <c:layout>
        <c:manualLayout>
          <c:xMode val="edge"/>
          <c:yMode val="edge"/>
          <c:x val="0.2477675977556737"/>
          <c:y val="5.070546737213403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8.2591498979294256E-2"/>
          <c:w val="0.76542713682528862"/>
          <c:h val="0.7266560950714493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'IP3'!$AJ$2</c:f>
              <c:strCache>
                <c:ptCount val="1"/>
                <c:pt idx="0">
                  <c:v>+20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'IP3'!$AI$5:$AI$103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'IP3'!$AJ$5:$AJ$103</c:f>
              <c:numCache>
                <c:formatCode>General</c:formatCode>
                <c:ptCount val="99"/>
                <c:pt idx="0">
                  <c:v>3.9924602999999999</c:v>
                </c:pt>
                <c:pt idx="1">
                  <c:v>5.1208667999999999</c:v>
                </c:pt>
                <c:pt idx="2">
                  <c:v>8.0816888999999996</c:v>
                </c:pt>
                <c:pt idx="3">
                  <c:v>12.301482999999999</c:v>
                </c:pt>
                <c:pt idx="4">
                  <c:v>15.938967</c:v>
                </c:pt>
                <c:pt idx="5">
                  <c:v>17.635075000000001</c:v>
                </c:pt>
                <c:pt idx="6">
                  <c:v>13.262169999999999</c:v>
                </c:pt>
                <c:pt idx="7">
                  <c:v>13.278325000000001</c:v>
                </c:pt>
                <c:pt idx="8">
                  <c:v>14.558496</c:v>
                </c:pt>
                <c:pt idx="9">
                  <c:v>20.954529000000001</c:v>
                </c:pt>
                <c:pt idx="10">
                  <c:v>22.799337000000001</c:v>
                </c:pt>
                <c:pt idx="11">
                  <c:v>24.185286000000001</c:v>
                </c:pt>
                <c:pt idx="12">
                  <c:v>24.742571000000002</c:v>
                </c:pt>
                <c:pt idx="13">
                  <c:v>24.649925</c:v>
                </c:pt>
                <c:pt idx="14">
                  <c:v>23.375406000000002</c:v>
                </c:pt>
                <c:pt idx="15">
                  <c:v>22.328291</c:v>
                </c:pt>
                <c:pt idx="16">
                  <c:v>21.046873000000001</c:v>
                </c:pt>
                <c:pt idx="17">
                  <c:v>19.884729</c:v>
                </c:pt>
                <c:pt idx="18">
                  <c:v>19.531717</c:v>
                </c:pt>
                <c:pt idx="19">
                  <c:v>20.540752000000001</c:v>
                </c:pt>
                <c:pt idx="20">
                  <c:v>21.837128</c:v>
                </c:pt>
                <c:pt idx="21">
                  <c:v>23.279803999999999</c:v>
                </c:pt>
                <c:pt idx="22">
                  <c:v>23.690740999999999</c:v>
                </c:pt>
                <c:pt idx="23">
                  <c:v>24.801029</c:v>
                </c:pt>
                <c:pt idx="24">
                  <c:v>25.781873999999998</c:v>
                </c:pt>
                <c:pt idx="25">
                  <c:v>29.106524</c:v>
                </c:pt>
                <c:pt idx="26">
                  <c:v>30.180140999999999</c:v>
                </c:pt>
                <c:pt idx="27">
                  <c:v>32.707934999999999</c:v>
                </c:pt>
                <c:pt idx="28">
                  <c:v>30.490406</c:v>
                </c:pt>
                <c:pt idx="29">
                  <c:v>30.456119999999999</c:v>
                </c:pt>
                <c:pt idx="30">
                  <c:v>30.805</c:v>
                </c:pt>
                <c:pt idx="31">
                  <c:v>33.649624000000003</c:v>
                </c:pt>
                <c:pt idx="32">
                  <c:v>34.498821</c:v>
                </c:pt>
                <c:pt idx="33">
                  <c:v>33.192314000000003</c:v>
                </c:pt>
                <c:pt idx="34">
                  <c:v>31.168254999999998</c:v>
                </c:pt>
                <c:pt idx="35">
                  <c:v>29.642600999999999</c:v>
                </c:pt>
                <c:pt idx="36">
                  <c:v>27.45129</c:v>
                </c:pt>
                <c:pt idx="37">
                  <c:v>27.051265999999998</c:v>
                </c:pt>
                <c:pt idx="38">
                  <c:v>29.120844000000002</c:v>
                </c:pt>
                <c:pt idx="39">
                  <c:v>30.780816999999999</c:v>
                </c:pt>
                <c:pt idx="40">
                  <c:v>31.526861</c:v>
                </c:pt>
                <c:pt idx="41">
                  <c:v>31.980991</c:v>
                </c:pt>
                <c:pt idx="42">
                  <c:v>32.362349999999999</c:v>
                </c:pt>
                <c:pt idx="43">
                  <c:v>31.806643000000001</c:v>
                </c:pt>
                <c:pt idx="44">
                  <c:v>29.376397999999998</c:v>
                </c:pt>
                <c:pt idx="45">
                  <c:v>28.105362</c:v>
                </c:pt>
                <c:pt idx="46">
                  <c:v>29.039667000000001</c:v>
                </c:pt>
                <c:pt idx="47">
                  <c:v>29.301397000000001</c:v>
                </c:pt>
                <c:pt idx="48">
                  <c:v>29.076269</c:v>
                </c:pt>
                <c:pt idx="49">
                  <c:v>28.115587000000001</c:v>
                </c:pt>
                <c:pt idx="50">
                  <c:v>28.411446000000002</c:v>
                </c:pt>
                <c:pt idx="51">
                  <c:v>29.686005000000002</c:v>
                </c:pt>
                <c:pt idx="52">
                  <c:v>30.606546000000002</c:v>
                </c:pt>
                <c:pt idx="53">
                  <c:v>32.188709000000003</c:v>
                </c:pt>
                <c:pt idx="54">
                  <c:v>33.706412999999998</c:v>
                </c:pt>
                <c:pt idx="55">
                  <c:v>34.465651999999999</c:v>
                </c:pt>
                <c:pt idx="56">
                  <c:v>34.786053000000003</c:v>
                </c:pt>
                <c:pt idx="57">
                  <c:v>35.186073</c:v>
                </c:pt>
                <c:pt idx="58">
                  <c:v>34.892021</c:v>
                </c:pt>
                <c:pt idx="59">
                  <c:v>33.561211</c:v>
                </c:pt>
                <c:pt idx="60">
                  <c:v>30.912485</c:v>
                </c:pt>
                <c:pt idx="61">
                  <c:v>30.431816000000001</c:v>
                </c:pt>
                <c:pt idx="62">
                  <c:v>30.754854000000002</c:v>
                </c:pt>
                <c:pt idx="63">
                  <c:v>31.437577999999998</c:v>
                </c:pt>
                <c:pt idx="64">
                  <c:v>30.797218000000001</c:v>
                </c:pt>
                <c:pt idx="65">
                  <c:v>30.731891999999998</c:v>
                </c:pt>
                <c:pt idx="66">
                  <c:v>32.390877000000003</c:v>
                </c:pt>
                <c:pt idx="67">
                  <c:v>35.449272000000001</c:v>
                </c:pt>
                <c:pt idx="68">
                  <c:v>36.860076999999997</c:v>
                </c:pt>
                <c:pt idx="69">
                  <c:v>35.863517999999999</c:v>
                </c:pt>
                <c:pt idx="70">
                  <c:v>33.115093000000002</c:v>
                </c:pt>
                <c:pt idx="71">
                  <c:v>31.216324</c:v>
                </c:pt>
                <c:pt idx="72">
                  <c:v>30.152826000000001</c:v>
                </c:pt>
                <c:pt idx="73">
                  <c:v>28.889748000000001</c:v>
                </c:pt>
                <c:pt idx="74">
                  <c:v>27.411111999999999</c:v>
                </c:pt>
                <c:pt idx="75">
                  <c:v>25.733311</c:v>
                </c:pt>
                <c:pt idx="76">
                  <c:v>24.313863999999999</c:v>
                </c:pt>
                <c:pt idx="77">
                  <c:v>21.110008000000001</c:v>
                </c:pt>
                <c:pt idx="78">
                  <c:v>16.306709000000001</c:v>
                </c:pt>
                <c:pt idx="79">
                  <c:v>10.039293000000001</c:v>
                </c:pt>
                <c:pt idx="80">
                  <c:v>5.4755659000000003</c:v>
                </c:pt>
                <c:pt idx="81">
                  <c:v>2.8228905000000002</c:v>
                </c:pt>
                <c:pt idx="82">
                  <c:v>2.9575086000000002</c:v>
                </c:pt>
                <c:pt idx="83">
                  <c:v>5.4912324000000003</c:v>
                </c:pt>
                <c:pt idx="84">
                  <c:v>9.5179557999999993</c:v>
                </c:pt>
                <c:pt idx="85">
                  <c:v>13.462647</c:v>
                </c:pt>
                <c:pt idx="86">
                  <c:v>16.236504</c:v>
                </c:pt>
                <c:pt idx="87">
                  <c:v>18.116202999999999</c:v>
                </c:pt>
                <c:pt idx="88">
                  <c:v>18.879007000000001</c:v>
                </c:pt>
                <c:pt idx="89">
                  <c:v>18.603259999999999</c:v>
                </c:pt>
                <c:pt idx="90">
                  <c:v>16.800329000000001</c:v>
                </c:pt>
                <c:pt idx="91">
                  <c:v>13.824305000000001</c:v>
                </c:pt>
                <c:pt idx="92">
                  <c:v>9.6271647999999992</c:v>
                </c:pt>
                <c:pt idx="93">
                  <c:v>6.9396829999999996</c:v>
                </c:pt>
                <c:pt idx="94">
                  <c:v>10.220024</c:v>
                </c:pt>
                <c:pt idx="95">
                  <c:v>21.228166999999999</c:v>
                </c:pt>
                <c:pt idx="96">
                  <c:v>31.060299000000001</c:v>
                </c:pt>
                <c:pt idx="97">
                  <c:v>36.615093000000002</c:v>
                </c:pt>
                <c:pt idx="98">
                  <c:v>36.019435999999999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44-4FCF-B507-FB2C7832E510}"/>
            </c:ext>
          </c:extLst>
        </c:ser>
        <c:ser>
          <c:idx val="1"/>
          <c:order val="1"/>
          <c:tx>
            <c:strRef>
              <c:f>'IP3'!$AM$2</c:f>
              <c:strCache>
                <c:ptCount val="1"/>
                <c:pt idx="0">
                  <c:v>+18 dBm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'IP3'!$AL$5:$AL$103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'IP3'!$AM$5:$AM$103</c:f>
              <c:numCache>
                <c:formatCode>General</c:formatCode>
                <c:ptCount val="99"/>
                <c:pt idx="0">
                  <c:v>-2.8724848999999999</c:v>
                </c:pt>
                <c:pt idx="1">
                  <c:v>-2.8058405</c:v>
                </c:pt>
                <c:pt idx="2">
                  <c:v>-2.1081425999999999</c:v>
                </c:pt>
                <c:pt idx="3">
                  <c:v>-0.60144293000000004</c:v>
                </c:pt>
                <c:pt idx="4">
                  <c:v>0.42186213</c:v>
                </c:pt>
                <c:pt idx="5">
                  <c:v>3.5015135000000002</c:v>
                </c:pt>
                <c:pt idx="6">
                  <c:v>4.5676842000000004</c:v>
                </c:pt>
                <c:pt idx="7">
                  <c:v>8.5241784999999997</c:v>
                </c:pt>
                <c:pt idx="8">
                  <c:v>11.959149999999999</c:v>
                </c:pt>
                <c:pt idx="9">
                  <c:v>15.659172</c:v>
                </c:pt>
                <c:pt idx="10">
                  <c:v>18.174838999999999</c:v>
                </c:pt>
                <c:pt idx="11">
                  <c:v>22.57732</c:v>
                </c:pt>
                <c:pt idx="12">
                  <c:v>23.477098000000002</c:v>
                </c:pt>
                <c:pt idx="13">
                  <c:v>23.580840999999999</c:v>
                </c:pt>
                <c:pt idx="14">
                  <c:v>23.411469</c:v>
                </c:pt>
                <c:pt idx="15">
                  <c:v>22.236677</c:v>
                </c:pt>
                <c:pt idx="16">
                  <c:v>20.922495000000001</c:v>
                </c:pt>
                <c:pt idx="17">
                  <c:v>19.644196000000001</c:v>
                </c:pt>
                <c:pt idx="18">
                  <c:v>19.406374</c:v>
                </c:pt>
                <c:pt idx="19">
                  <c:v>19.394552000000001</c:v>
                </c:pt>
                <c:pt idx="20">
                  <c:v>19.983038000000001</c:v>
                </c:pt>
                <c:pt idx="21">
                  <c:v>21.680254000000001</c:v>
                </c:pt>
                <c:pt idx="22">
                  <c:v>23.899142999999999</c:v>
                </c:pt>
                <c:pt idx="23">
                  <c:v>25.575434000000001</c:v>
                </c:pt>
                <c:pt idx="24">
                  <c:v>26.667303</c:v>
                </c:pt>
                <c:pt idx="25">
                  <c:v>28.445402000000001</c:v>
                </c:pt>
                <c:pt idx="26">
                  <c:v>28.980246999999999</c:v>
                </c:pt>
                <c:pt idx="27">
                  <c:v>28.031987999999998</c:v>
                </c:pt>
                <c:pt idx="28">
                  <c:v>28.016957999999999</c:v>
                </c:pt>
                <c:pt idx="29">
                  <c:v>28.476723</c:v>
                </c:pt>
                <c:pt idx="30">
                  <c:v>28.645503999999999</c:v>
                </c:pt>
                <c:pt idx="31">
                  <c:v>28.751633000000002</c:v>
                </c:pt>
                <c:pt idx="32">
                  <c:v>29.912527000000001</c:v>
                </c:pt>
                <c:pt idx="33">
                  <c:v>29.539677000000001</c:v>
                </c:pt>
                <c:pt idx="34">
                  <c:v>28.477488000000001</c:v>
                </c:pt>
                <c:pt idx="35">
                  <c:v>27.332338</c:v>
                </c:pt>
                <c:pt idx="36">
                  <c:v>26.438123999999998</c:v>
                </c:pt>
                <c:pt idx="37">
                  <c:v>25.890388000000002</c:v>
                </c:pt>
                <c:pt idx="38">
                  <c:v>27.378848999999999</c:v>
                </c:pt>
                <c:pt idx="39">
                  <c:v>28.595341000000001</c:v>
                </c:pt>
                <c:pt idx="40">
                  <c:v>28.758462999999999</c:v>
                </c:pt>
                <c:pt idx="41">
                  <c:v>29.727239999999998</c:v>
                </c:pt>
                <c:pt idx="42">
                  <c:v>30.576405999999999</c:v>
                </c:pt>
                <c:pt idx="43">
                  <c:v>28.730692000000001</c:v>
                </c:pt>
                <c:pt idx="44">
                  <c:v>27.896353000000001</c:v>
                </c:pt>
                <c:pt idx="45">
                  <c:v>27.449100000000001</c:v>
                </c:pt>
                <c:pt idx="46">
                  <c:v>26.452358</c:v>
                </c:pt>
                <c:pt idx="47">
                  <c:v>25.491343000000001</c:v>
                </c:pt>
                <c:pt idx="48">
                  <c:v>26.166878000000001</c:v>
                </c:pt>
                <c:pt idx="49">
                  <c:v>26.510076999999999</c:v>
                </c:pt>
                <c:pt idx="50">
                  <c:v>27.409331999999999</c:v>
                </c:pt>
                <c:pt idx="51">
                  <c:v>28.618179000000001</c:v>
                </c:pt>
                <c:pt idx="52">
                  <c:v>29.269311999999999</c:v>
                </c:pt>
                <c:pt idx="53">
                  <c:v>29.752571</c:v>
                </c:pt>
                <c:pt idx="54">
                  <c:v>30.579830000000001</c:v>
                </c:pt>
                <c:pt idx="55">
                  <c:v>30.994738000000002</c:v>
                </c:pt>
                <c:pt idx="56">
                  <c:v>31.166122000000001</c:v>
                </c:pt>
                <c:pt idx="57">
                  <c:v>31.927365999999999</c:v>
                </c:pt>
                <c:pt idx="58">
                  <c:v>32.085011000000002</c:v>
                </c:pt>
                <c:pt idx="59">
                  <c:v>31.437069000000001</c:v>
                </c:pt>
                <c:pt idx="60">
                  <c:v>30.98423</c:v>
                </c:pt>
                <c:pt idx="61">
                  <c:v>30.387142000000001</c:v>
                </c:pt>
                <c:pt idx="62">
                  <c:v>30.068396</c:v>
                </c:pt>
                <c:pt idx="63">
                  <c:v>30.614107000000001</c:v>
                </c:pt>
                <c:pt idx="64">
                  <c:v>31.6112</c:v>
                </c:pt>
                <c:pt idx="65">
                  <c:v>32.715584</c:v>
                </c:pt>
                <c:pt idx="66">
                  <c:v>33.793446000000003</c:v>
                </c:pt>
                <c:pt idx="67">
                  <c:v>34.044074999999999</c:v>
                </c:pt>
                <c:pt idx="68">
                  <c:v>33.070380999999998</c:v>
                </c:pt>
                <c:pt idx="69">
                  <c:v>32.027622000000001</c:v>
                </c:pt>
                <c:pt idx="70">
                  <c:v>30.585025999999999</c:v>
                </c:pt>
                <c:pt idx="71">
                  <c:v>29.174330000000001</c:v>
                </c:pt>
                <c:pt idx="72">
                  <c:v>27.440071</c:v>
                </c:pt>
                <c:pt idx="73">
                  <c:v>26.413803000000001</c:v>
                </c:pt>
                <c:pt idx="74">
                  <c:v>25.429988999999999</c:v>
                </c:pt>
                <c:pt idx="75">
                  <c:v>21.252600000000001</c:v>
                </c:pt>
                <c:pt idx="76">
                  <c:v>15.938788000000001</c:v>
                </c:pt>
                <c:pt idx="77">
                  <c:v>10.886049999999999</c:v>
                </c:pt>
                <c:pt idx="78">
                  <c:v>6.8560227999999999</c:v>
                </c:pt>
                <c:pt idx="79">
                  <c:v>3.7272899000000002</c:v>
                </c:pt>
                <c:pt idx="80">
                  <c:v>3.9868062000000002</c:v>
                </c:pt>
                <c:pt idx="81">
                  <c:v>5.4112166999999998</c:v>
                </c:pt>
                <c:pt idx="82">
                  <c:v>6.4802985</c:v>
                </c:pt>
                <c:pt idx="83">
                  <c:v>6.4586386999999998</c:v>
                </c:pt>
                <c:pt idx="84">
                  <c:v>6.1027674999999997</c:v>
                </c:pt>
                <c:pt idx="85">
                  <c:v>6.8423499999999997</c:v>
                </c:pt>
                <c:pt idx="86">
                  <c:v>7.6371155000000002</c:v>
                </c:pt>
                <c:pt idx="87">
                  <c:v>8.8514595000000007</c:v>
                </c:pt>
                <c:pt idx="88">
                  <c:v>9.6965160000000008</c:v>
                </c:pt>
                <c:pt idx="89">
                  <c:v>8.8145656999999993</c:v>
                </c:pt>
                <c:pt idx="90">
                  <c:v>7.3443550999999996</c:v>
                </c:pt>
                <c:pt idx="91">
                  <c:v>6.7019811000000002</c:v>
                </c:pt>
                <c:pt idx="92">
                  <c:v>5.8033605000000001</c:v>
                </c:pt>
                <c:pt idx="93">
                  <c:v>5.3908934999999998</c:v>
                </c:pt>
                <c:pt idx="94">
                  <c:v>8.7824001000000003</c:v>
                </c:pt>
                <c:pt idx="95">
                  <c:v>13.385585000000001</c:v>
                </c:pt>
                <c:pt idx="96">
                  <c:v>17.348665</c:v>
                </c:pt>
                <c:pt idx="97">
                  <c:v>21.672492999999999</c:v>
                </c:pt>
                <c:pt idx="98">
                  <c:v>26.004162000000001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44-4FCF-B507-FB2C7832E510}"/>
            </c:ext>
          </c:extLst>
        </c:ser>
        <c:ser>
          <c:idx val="2"/>
          <c:order val="2"/>
          <c:tx>
            <c:strRef>
              <c:f>'IP3'!$AP$2</c:f>
              <c:strCache>
                <c:ptCount val="1"/>
                <c:pt idx="0">
                  <c:v>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'IP3'!$AO$5:$AO$103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'IP3'!$AP$5:$AP$103</c:f>
              <c:numCache>
                <c:formatCode>General</c:formatCode>
                <c:ptCount val="99"/>
                <c:pt idx="0">
                  <c:v>-2.5680928000000001</c:v>
                </c:pt>
                <c:pt idx="1">
                  <c:v>-2.8133029999999999</c:v>
                </c:pt>
                <c:pt idx="2">
                  <c:v>-2.2450697000000002</c:v>
                </c:pt>
                <c:pt idx="3">
                  <c:v>-2.3989286000000001</c:v>
                </c:pt>
                <c:pt idx="4">
                  <c:v>0.83681159999999999</c:v>
                </c:pt>
                <c:pt idx="5">
                  <c:v>2.2458502999999999</c:v>
                </c:pt>
                <c:pt idx="6">
                  <c:v>3.7759874</c:v>
                </c:pt>
                <c:pt idx="7">
                  <c:v>3.1327626999999998</c:v>
                </c:pt>
                <c:pt idx="8">
                  <c:v>5.5719155999999996</c:v>
                </c:pt>
                <c:pt idx="9">
                  <c:v>9.0538778000000004</c:v>
                </c:pt>
                <c:pt idx="10">
                  <c:v>15.179116</c:v>
                </c:pt>
                <c:pt idx="11">
                  <c:v>19.826279</c:v>
                </c:pt>
                <c:pt idx="12">
                  <c:v>21.634060000000002</c:v>
                </c:pt>
                <c:pt idx="13">
                  <c:v>22.431346999999999</c:v>
                </c:pt>
                <c:pt idx="14">
                  <c:v>21.987690000000001</c:v>
                </c:pt>
                <c:pt idx="15">
                  <c:v>21.636652000000002</c:v>
                </c:pt>
                <c:pt idx="16">
                  <c:v>19.950261999999999</c:v>
                </c:pt>
                <c:pt idx="17">
                  <c:v>18.903926999999999</c:v>
                </c:pt>
                <c:pt idx="18">
                  <c:v>18.472929000000001</c:v>
                </c:pt>
                <c:pt idx="19">
                  <c:v>19.187027</c:v>
                </c:pt>
                <c:pt idx="20">
                  <c:v>20.877165000000002</c:v>
                </c:pt>
                <c:pt idx="21">
                  <c:v>23.082633999999999</c:v>
                </c:pt>
                <c:pt idx="22">
                  <c:v>24.639241999999999</c:v>
                </c:pt>
                <c:pt idx="23">
                  <c:v>25.723471</c:v>
                </c:pt>
                <c:pt idx="24">
                  <c:v>29.012668999999999</c:v>
                </c:pt>
                <c:pt idx="25">
                  <c:v>31.189997000000002</c:v>
                </c:pt>
                <c:pt idx="26">
                  <c:v>31.428540999999999</c:v>
                </c:pt>
                <c:pt idx="27">
                  <c:v>26.625553</c:v>
                </c:pt>
                <c:pt idx="28">
                  <c:v>23.554891999999999</c:v>
                </c:pt>
                <c:pt idx="29">
                  <c:v>23.112570000000002</c:v>
                </c:pt>
                <c:pt idx="30">
                  <c:v>24.783280999999999</c:v>
                </c:pt>
                <c:pt idx="31">
                  <c:v>26.360852999999999</c:v>
                </c:pt>
                <c:pt idx="32">
                  <c:v>26.79307</c:v>
                </c:pt>
                <c:pt idx="33">
                  <c:v>26.503031</c:v>
                </c:pt>
                <c:pt idx="34">
                  <c:v>25.703071999999999</c:v>
                </c:pt>
                <c:pt idx="35">
                  <c:v>26.180510000000002</c:v>
                </c:pt>
                <c:pt idx="36">
                  <c:v>25.742560999999998</c:v>
                </c:pt>
                <c:pt idx="37">
                  <c:v>27.787914000000001</c:v>
                </c:pt>
                <c:pt idx="38">
                  <c:v>29.261683999999999</c:v>
                </c:pt>
                <c:pt idx="39">
                  <c:v>31.918098000000001</c:v>
                </c:pt>
                <c:pt idx="40">
                  <c:v>30.888227000000001</c:v>
                </c:pt>
                <c:pt idx="41">
                  <c:v>28.189684</c:v>
                </c:pt>
                <c:pt idx="42">
                  <c:v>25.572877999999999</c:v>
                </c:pt>
                <c:pt idx="43">
                  <c:v>24.849270000000001</c:v>
                </c:pt>
                <c:pt idx="44">
                  <c:v>25.491350000000001</c:v>
                </c:pt>
                <c:pt idx="45">
                  <c:v>26.880338999999999</c:v>
                </c:pt>
                <c:pt idx="46">
                  <c:v>27.845133000000001</c:v>
                </c:pt>
                <c:pt idx="47">
                  <c:v>29.259132000000001</c:v>
                </c:pt>
                <c:pt idx="48">
                  <c:v>28.602325</c:v>
                </c:pt>
                <c:pt idx="49">
                  <c:v>28.845746999999999</c:v>
                </c:pt>
                <c:pt idx="50">
                  <c:v>27.907395999999999</c:v>
                </c:pt>
                <c:pt idx="51">
                  <c:v>29.836637</c:v>
                </c:pt>
                <c:pt idx="52">
                  <c:v>30.869344999999999</c:v>
                </c:pt>
                <c:pt idx="53">
                  <c:v>31.900120000000001</c:v>
                </c:pt>
                <c:pt idx="54">
                  <c:v>30.738233999999999</c:v>
                </c:pt>
                <c:pt idx="55">
                  <c:v>31.146103</c:v>
                </c:pt>
                <c:pt idx="56">
                  <c:v>30.078061999999999</c:v>
                </c:pt>
                <c:pt idx="57">
                  <c:v>29.535263</c:v>
                </c:pt>
                <c:pt idx="58">
                  <c:v>28.446117000000001</c:v>
                </c:pt>
                <c:pt idx="59">
                  <c:v>28.019434</c:v>
                </c:pt>
                <c:pt idx="60">
                  <c:v>27.966014999999999</c:v>
                </c:pt>
                <c:pt idx="61">
                  <c:v>27.023993999999998</c:v>
                </c:pt>
                <c:pt idx="62">
                  <c:v>26.498017999999998</c:v>
                </c:pt>
                <c:pt idx="63">
                  <c:v>26.474073000000001</c:v>
                </c:pt>
                <c:pt idx="64">
                  <c:v>26.789712999999999</c:v>
                </c:pt>
                <c:pt idx="65">
                  <c:v>28.015830999999999</c:v>
                </c:pt>
                <c:pt idx="66">
                  <c:v>29.014530000000001</c:v>
                </c:pt>
                <c:pt idx="67">
                  <c:v>29.102377000000001</c:v>
                </c:pt>
                <c:pt idx="68">
                  <c:v>28.293478</c:v>
                </c:pt>
                <c:pt idx="69">
                  <c:v>26.798145000000002</c:v>
                </c:pt>
                <c:pt idx="70">
                  <c:v>25.697202999999998</c:v>
                </c:pt>
                <c:pt idx="71">
                  <c:v>24.962814000000002</c:v>
                </c:pt>
                <c:pt idx="72">
                  <c:v>23.654516000000001</c:v>
                </c:pt>
                <c:pt idx="73">
                  <c:v>23.018051</c:v>
                </c:pt>
                <c:pt idx="74">
                  <c:v>17.109107999999999</c:v>
                </c:pt>
                <c:pt idx="75">
                  <c:v>10.348860999999999</c:v>
                </c:pt>
                <c:pt idx="76">
                  <c:v>2.3246036000000001</c:v>
                </c:pt>
                <c:pt idx="77">
                  <c:v>1.0090823</c:v>
                </c:pt>
                <c:pt idx="78">
                  <c:v>3.0243411</c:v>
                </c:pt>
                <c:pt idx="79">
                  <c:v>6.4003062000000002</c:v>
                </c:pt>
                <c:pt idx="80">
                  <c:v>8.7886991999999999</c:v>
                </c:pt>
                <c:pt idx="81">
                  <c:v>9.6880197999999993</c:v>
                </c:pt>
                <c:pt idx="82">
                  <c:v>9.7757664000000002</c:v>
                </c:pt>
                <c:pt idx="83">
                  <c:v>8.7979182999999992</c:v>
                </c:pt>
                <c:pt idx="84">
                  <c:v>6.4184932999999997</c:v>
                </c:pt>
                <c:pt idx="85">
                  <c:v>4.7888741000000001</c:v>
                </c:pt>
                <c:pt idx="86">
                  <c:v>5.0224546999999999</c:v>
                </c:pt>
                <c:pt idx="87">
                  <c:v>7.1057829999999997</c:v>
                </c:pt>
                <c:pt idx="88">
                  <c:v>8.1147118000000003</c:v>
                </c:pt>
                <c:pt idx="89">
                  <c:v>7.8769812999999997</c:v>
                </c:pt>
                <c:pt idx="90">
                  <c:v>7.1170815999999997</c:v>
                </c:pt>
                <c:pt idx="91">
                  <c:v>6.6926370000000004</c:v>
                </c:pt>
                <c:pt idx="92">
                  <c:v>6.1542710999999999</c:v>
                </c:pt>
                <c:pt idx="93">
                  <c:v>6.4457120999999997</c:v>
                </c:pt>
                <c:pt idx="94">
                  <c:v>6.8600105999999998</c:v>
                </c:pt>
                <c:pt idx="95">
                  <c:v>7.9263038999999997</c:v>
                </c:pt>
                <c:pt idx="96">
                  <c:v>9.3071488999999996</c:v>
                </c:pt>
                <c:pt idx="97">
                  <c:v>15.501946999999999</c:v>
                </c:pt>
                <c:pt idx="98">
                  <c:v>21.469812000000001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C44-4FCF-B507-FB2C7832E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'IP3'!$AS$2</c15:sqref>
                        </c15:formulaRef>
                      </c:ext>
                    </c:extLst>
                    <c:strCache>
                      <c:ptCount val="1"/>
                      <c:pt idx="0">
                        <c:v>+9dBm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'IP3'!$AR$5:$AR$103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0.191</c:v>
                      </c:pt>
                      <c:pt idx="1">
                        <c:v>0.35231632653061001</c:v>
                      </c:pt>
                      <c:pt idx="2">
                        <c:v>0.51363265306121997</c:v>
                      </c:pt>
                      <c:pt idx="3">
                        <c:v>0.67494897959184008</c:v>
                      </c:pt>
                      <c:pt idx="4">
                        <c:v>0.83626530612244998</c:v>
                      </c:pt>
                      <c:pt idx="5">
                        <c:v>0.99758163265305999</c:v>
                      </c:pt>
                      <c:pt idx="6">
                        <c:v>1.1588979591837001</c:v>
                      </c:pt>
                      <c:pt idx="7">
                        <c:v>1.3202142857143</c:v>
                      </c:pt>
                      <c:pt idx="8">
                        <c:v>1.4815306122448999</c:v>
                      </c:pt>
                      <c:pt idx="9">
                        <c:v>1.6428469387755</c:v>
                      </c:pt>
                      <c:pt idx="10">
                        <c:v>1.8041632653060999</c:v>
                      </c:pt>
                      <c:pt idx="11">
                        <c:v>1.9654795918367001</c:v>
                      </c:pt>
                      <c:pt idx="12">
                        <c:v>2.1267959183673</c:v>
                      </c:pt>
                      <c:pt idx="13">
                        <c:v>2.2881122448979996</c:v>
                      </c:pt>
                      <c:pt idx="14">
                        <c:v>2.4494285714285997</c:v>
                      </c:pt>
                      <c:pt idx="15">
                        <c:v>2.6107448979591998</c:v>
                      </c:pt>
                      <c:pt idx="16">
                        <c:v>2.7720612244898</c:v>
                      </c:pt>
                      <c:pt idx="17">
                        <c:v>2.9333775510204001</c:v>
                      </c:pt>
                      <c:pt idx="18">
                        <c:v>3.0946938775510002</c:v>
                      </c:pt>
                      <c:pt idx="19">
                        <c:v>3.2560102040816004</c:v>
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                <c:pt idx="22">
                        <c:v>3.7399591836735002</c:v>
                      </c:pt>
                      <c:pt idx="23">
                        <c:v>3.9012755102041003</c:v>
                      </c:pt>
                      <c:pt idx="24">
                        <c:v>4.0625918367347005</c:v>
                      </c:pt>
                      <c:pt idx="25">
                        <c:v>4.2239081632652997</c:v>
                      </c:pt>
                      <c:pt idx="26">
                        <c:v>4.3852244897959007</c:v>
                      </c:pt>
                      <c:pt idx="27">
                        <c:v>4.5465408163265</c:v>
                      </c:pt>
                      <c:pt idx="28">
                        <c:v>4.7078571428570992</c:v>
                      </c:pt>
                      <c:pt idx="29">
                        <c:v>4.8691734693878006</c:v>
                      </c:pt>
                      <c:pt idx="30">
                        <c:v>5.0304897959183998</c:v>
                      </c:pt>
                      <c:pt idx="31">
                        <c:v>5.191806122449</c:v>
                      </c:pt>
                      <c:pt idx="32">
                        <c:v>5.3531224489796001</c:v>
                      </c:pt>
                      <c:pt idx="33">
                        <c:v>5.5144387755101993</c:v>
                      </c:pt>
                      <c:pt idx="34">
                        <c:v>5.6757551020408004</c:v>
                      </c:pt>
                      <c:pt idx="35">
                        <c:v>5.8370714285713996</c:v>
                      </c:pt>
                      <c:pt idx="36">
                        <c:v>5.9983877551020006</c:v>
                      </c:pt>
                      <c:pt idx="37">
                        <c:v>6.1597040816327002</c:v>
                      </c:pt>
                      <c:pt idx="38">
                        <c:v>6.3210204081632995</c:v>
                      </c:pt>
                      <c:pt idx="39">
                        <c:v>6.4823367346939005</c:v>
                      </c:pt>
                      <c:pt idx="40">
                        <c:v>6.6436530612244997</c:v>
                      </c:pt>
                      <c:pt idx="41">
                        <c:v>6.8049693877550999</c:v>
                      </c:pt>
                      <c:pt idx="42">
                        <c:v>6.9662857142857</c:v>
                      </c:pt>
                      <c:pt idx="43">
                        <c:v>7.1276020408163001</c:v>
                      </c:pt>
                      <c:pt idx="44">
                        <c:v>7.2889183673469002</c:v>
                      </c:pt>
                      <c:pt idx="45">
                        <c:v>7.4502346938775998</c:v>
                      </c:pt>
                      <c:pt idx="46">
                        <c:v>7.6115510204082</c:v>
                      </c:pt>
                      <c:pt idx="47">
                        <c:v>7.7728673469388001</c:v>
                      </c:pt>
                      <c:pt idx="48">
                        <c:v>7.9341836734694002</c:v>
                      </c:pt>
                      <c:pt idx="49">
                        <c:v>8.0954999999999995</c:v>
                      </c:pt>
                      <c:pt idx="50">
                        <c:v>8.2568163265305987</c:v>
                      </c:pt>
                      <c:pt idx="51">
                        <c:v>8.4181326530611997</c:v>
                      </c:pt>
                      <c:pt idx="52">
                        <c:v>8.579448979591799</c:v>
                      </c:pt>
                      <c:pt idx="53">
                        <c:v>8.7407653061224</c:v>
                      </c:pt>
                      <c:pt idx="54">
                        <c:v>8.9020816326530987</c:v>
                      </c:pt>
                      <c:pt idx="55">
                        <c:v>9.0633979591836997</c:v>
                      </c:pt>
                      <c:pt idx="56">
                        <c:v>9.2247142857143007</c:v>
                      </c:pt>
                      <c:pt idx="57">
                        <c:v>9.3860306122449</c:v>
                      </c:pt>
                      <c:pt idx="58">
                        <c:v>9.5473469387754992</c:v>
                      </c:pt>
                      <c:pt idx="59">
                        <c:v>9.7086632653061002</c:v>
                      </c:pt>
                      <c:pt idx="60">
                        <c:v>9.8699795918367013</c:v>
                      </c:pt>
                      <c:pt idx="61">
                        <c:v>10.031295918367</c:v>
                      </c:pt>
                      <c:pt idx="62">
                        <c:v>10.192612244898001</c:v>
                      </c:pt>
                      <c:pt idx="63">
                        <c:v>10.353928571429002</c:v>
                      </c:pt>
                      <c:pt idx="64">
                        <c:v>10.515244897958999</c:v>
                      </c:pt>
                      <c:pt idx="65">
                        <c:v>10.676561224489999</c:v>
                      </c:pt>
                      <c:pt idx="66">
                        <c:v>10.83787755102</c:v>
                      </c:pt>
                      <c:pt idx="67">
                        <c:v>10.999193877551001</c:v>
                      </c:pt>
                      <c:pt idx="68">
                        <c:v>11.160510204082001</c:v>
                      </c:pt>
                      <c:pt idx="69">
                        <c:v>11.321826530612</c:v>
                      </c:pt>
                      <c:pt idx="70">
                        <c:v>11.483142857142999</c:v>
                      </c:pt>
                      <c:pt idx="71">
                        <c:v>11.644459183673</c:v>
                      </c:pt>
                      <c:pt idx="72">
                        <c:v>11.805775510204001</c:v>
                      </c:pt>
                      <c:pt idx="73">
                        <c:v>11.967091836735001</c:v>
                      </c:pt>
                      <c:pt idx="74">
                        <c:v>12.128408163265</c:v>
                      </c:pt>
                      <c:pt idx="75">
                        <c:v>12.289724489795999</c:v>
                      </c:pt>
                      <c:pt idx="76">
                        <c:v>12.451040816327</c:v>
                      </c:pt>
                      <c:pt idx="77">
                        <c:v>12.612357142857</c:v>
                      </c:pt>
                      <c:pt idx="78">
                        <c:v>12.773673469388001</c:v>
                      </c:pt>
                      <c:pt idx="79">
                        <c:v>12.934989795918</c:v>
                      </c:pt>
                      <c:pt idx="80">
                        <c:v>13.096306122448999</c:v>
                      </c:pt>
                      <c:pt idx="81">
                        <c:v>13.257622448979999</c:v>
                      </c:pt>
                      <c:pt idx="82">
                        <c:v>13.41893877551</c:v>
                      </c:pt>
                      <c:pt idx="83">
                        <c:v>13.580255102041001</c:v>
                      </c:pt>
                      <c:pt idx="84">
                        <c:v>13.741571428571</c:v>
                      </c:pt>
                      <c:pt idx="85">
                        <c:v>13.902887755101998</c:v>
                      </c:pt>
                      <c:pt idx="86">
                        <c:v>14.064204081632999</c:v>
                      </c:pt>
                      <c:pt idx="87">
                        <c:v>14.225520408163</c:v>
                      </c:pt>
                      <c:pt idx="88">
                        <c:v>14.386836734694</c:v>
                      </c:pt>
                      <c:pt idx="89">
                        <c:v>14.548153061224001</c:v>
                      </c:pt>
                      <c:pt idx="90">
                        <c:v>14.709469387755</c:v>
                      </c:pt>
                      <c:pt idx="91">
                        <c:v>14.870785714285999</c:v>
                      </c:pt>
                      <c:pt idx="92">
                        <c:v>15.032102040816</c:v>
                      </c:pt>
                      <c:pt idx="93">
                        <c:v>15.193418367347</c:v>
                      </c:pt>
                      <c:pt idx="94">
                        <c:v>15.354734693878001</c:v>
                      </c:pt>
                      <c:pt idx="95">
                        <c:v>15.516051020408002</c:v>
                      </c:pt>
                      <c:pt idx="96">
                        <c:v>15.677367346938999</c:v>
                      </c:pt>
                      <c:pt idx="97">
                        <c:v>15.838683673468999</c:v>
                      </c:pt>
                      <c:pt idx="98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'IP3'!$AS$5:$AS$103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BC44-4FCF-B507-FB2C7832E51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'IP3'!$AV$2</c15:sqref>
                        </c15:formulaRef>
                      </c:ext>
                    </c:extLst>
                    <c:strCache>
                      <c:ptCount val="1"/>
                      <c:pt idx="0">
                        <c:v>+7dBm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'IP3'!$AU$5:$AU$103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0.191</c:v>
                      </c:pt>
                      <c:pt idx="1">
                        <c:v>0.35231632653061001</c:v>
                      </c:pt>
                      <c:pt idx="2">
                        <c:v>0.51363265306121997</c:v>
                      </c:pt>
                      <c:pt idx="3">
                        <c:v>0.67494897959184008</c:v>
                      </c:pt>
                      <c:pt idx="4">
                        <c:v>0.83626530612244998</c:v>
                      </c:pt>
                      <c:pt idx="5">
                        <c:v>0.99758163265305999</c:v>
                      </c:pt>
                      <c:pt idx="6">
                        <c:v>1.1588979591837001</c:v>
                      </c:pt>
                      <c:pt idx="7">
                        <c:v>1.3202142857143</c:v>
                      </c:pt>
                      <c:pt idx="8">
                        <c:v>1.4815306122448999</c:v>
                      </c:pt>
                      <c:pt idx="9">
                        <c:v>1.6428469387755</c:v>
                      </c:pt>
                      <c:pt idx="10">
                        <c:v>1.8041632653060999</c:v>
                      </c:pt>
                      <c:pt idx="11">
                        <c:v>1.9654795918367001</c:v>
                      </c:pt>
                      <c:pt idx="12">
                        <c:v>2.1267959183673</c:v>
                      </c:pt>
                      <c:pt idx="13">
                        <c:v>2.2881122448979996</c:v>
                      </c:pt>
                      <c:pt idx="14">
                        <c:v>2.4494285714285997</c:v>
                      </c:pt>
                      <c:pt idx="15">
                        <c:v>2.6107448979591998</c:v>
                      </c:pt>
                      <c:pt idx="16">
                        <c:v>2.7720612244898</c:v>
                      </c:pt>
                      <c:pt idx="17">
                        <c:v>2.9333775510204001</c:v>
                      </c:pt>
                      <c:pt idx="18">
                        <c:v>3.0946938775510002</c:v>
                      </c:pt>
                      <c:pt idx="19">
                        <c:v>3.2560102040816004</c:v>
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                <c:pt idx="22">
                        <c:v>3.7399591836735002</c:v>
                      </c:pt>
                      <c:pt idx="23">
                        <c:v>3.9012755102041003</c:v>
                      </c:pt>
                      <c:pt idx="24">
                        <c:v>4.0625918367347005</c:v>
                      </c:pt>
                      <c:pt idx="25">
                        <c:v>4.2239081632652997</c:v>
                      </c:pt>
                      <c:pt idx="26">
                        <c:v>4.3852244897959007</c:v>
                      </c:pt>
                      <c:pt idx="27">
                        <c:v>4.5465408163265</c:v>
                      </c:pt>
                      <c:pt idx="28">
                        <c:v>4.7078571428570992</c:v>
                      </c:pt>
                      <c:pt idx="29">
                        <c:v>4.8691734693878006</c:v>
                      </c:pt>
                      <c:pt idx="30">
                        <c:v>5.0304897959183998</c:v>
                      </c:pt>
                      <c:pt idx="31">
                        <c:v>5.191806122449</c:v>
                      </c:pt>
                      <c:pt idx="32">
                        <c:v>5.3531224489796001</c:v>
                      </c:pt>
                      <c:pt idx="33">
                        <c:v>5.5144387755101993</c:v>
                      </c:pt>
                      <c:pt idx="34">
                        <c:v>5.6757551020408004</c:v>
                      </c:pt>
                      <c:pt idx="35">
                        <c:v>5.8370714285713996</c:v>
                      </c:pt>
                      <c:pt idx="36">
                        <c:v>5.9983877551020006</c:v>
                      </c:pt>
                      <c:pt idx="37">
                        <c:v>6.1597040816327002</c:v>
                      </c:pt>
                      <c:pt idx="38">
                        <c:v>6.3210204081632995</c:v>
                      </c:pt>
                      <c:pt idx="39">
                        <c:v>6.4823367346939005</c:v>
                      </c:pt>
                      <c:pt idx="40">
                        <c:v>6.6436530612244997</c:v>
                      </c:pt>
                      <c:pt idx="41">
                        <c:v>6.8049693877550999</c:v>
                      </c:pt>
                      <c:pt idx="42">
                        <c:v>6.9662857142857</c:v>
                      </c:pt>
                      <c:pt idx="43">
                        <c:v>7.1276020408163001</c:v>
                      </c:pt>
                      <c:pt idx="44">
                        <c:v>7.2889183673469002</c:v>
                      </c:pt>
                      <c:pt idx="45">
                        <c:v>7.4502346938775998</c:v>
                      </c:pt>
                      <c:pt idx="46">
                        <c:v>7.6115510204082</c:v>
                      </c:pt>
                      <c:pt idx="47">
                        <c:v>7.7728673469388001</c:v>
                      </c:pt>
                      <c:pt idx="48">
                        <c:v>7.9341836734694002</c:v>
                      </c:pt>
                      <c:pt idx="49">
                        <c:v>8.0954999999999995</c:v>
                      </c:pt>
                      <c:pt idx="50">
                        <c:v>8.2568163265305987</c:v>
                      </c:pt>
                      <c:pt idx="51">
                        <c:v>8.4181326530611997</c:v>
                      </c:pt>
                      <c:pt idx="52">
                        <c:v>8.579448979591799</c:v>
                      </c:pt>
                      <c:pt idx="53">
                        <c:v>8.7407653061224</c:v>
                      </c:pt>
                      <c:pt idx="54">
                        <c:v>8.9020816326530987</c:v>
                      </c:pt>
                      <c:pt idx="55">
                        <c:v>9.0633979591836997</c:v>
                      </c:pt>
                      <c:pt idx="56">
                        <c:v>9.2247142857143007</c:v>
                      </c:pt>
                      <c:pt idx="57">
                        <c:v>9.3860306122449</c:v>
                      </c:pt>
                      <c:pt idx="58">
                        <c:v>9.5473469387754992</c:v>
                      </c:pt>
                      <c:pt idx="59">
                        <c:v>9.7086632653061002</c:v>
                      </c:pt>
                      <c:pt idx="60">
                        <c:v>9.8699795918367013</c:v>
                      </c:pt>
                      <c:pt idx="61">
                        <c:v>10.031295918367</c:v>
                      </c:pt>
                      <c:pt idx="62">
                        <c:v>10.192612244898001</c:v>
                      </c:pt>
                      <c:pt idx="63">
                        <c:v>10.353928571429002</c:v>
                      </c:pt>
                      <c:pt idx="64">
                        <c:v>10.515244897958999</c:v>
                      </c:pt>
                      <c:pt idx="65">
                        <c:v>10.676561224489999</c:v>
                      </c:pt>
                      <c:pt idx="66">
                        <c:v>10.83787755102</c:v>
                      </c:pt>
                      <c:pt idx="67">
                        <c:v>10.999193877551001</c:v>
                      </c:pt>
                      <c:pt idx="68">
                        <c:v>11.160510204082001</c:v>
                      </c:pt>
                      <c:pt idx="69">
                        <c:v>11.321826530612</c:v>
                      </c:pt>
                      <c:pt idx="70">
                        <c:v>11.483142857142999</c:v>
                      </c:pt>
                      <c:pt idx="71">
                        <c:v>11.644459183673</c:v>
                      </c:pt>
                      <c:pt idx="72">
                        <c:v>11.805775510204001</c:v>
                      </c:pt>
                      <c:pt idx="73">
                        <c:v>11.967091836735001</c:v>
                      </c:pt>
                      <c:pt idx="74">
                        <c:v>12.128408163265</c:v>
                      </c:pt>
                      <c:pt idx="75">
                        <c:v>12.289724489795999</c:v>
                      </c:pt>
                      <c:pt idx="76">
                        <c:v>12.451040816327</c:v>
                      </c:pt>
                      <c:pt idx="77">
                        <c:v>12.612357142857</c:v>
                      </c:pt>
                      <c:pt idx="78">
                        <c:v>12.773673469388001</c:v>
                      </c:pt>
                      <c:pt idx="79">
                        <c:v>12.934989795918</c:v>
                      </c:pt>
                      <c:pt idx="80">
                        <c:v>13.096306122448999</c:v>
                      </c:pt>
                      <c:pt idx="81">
                        <c:v>13.257622448979999</c:v>
                      </c:pt>
                      <c:pt idx="82">
                        <c:v>13.41893877551</c:v>
                      </c:pt>
                      <c:pt idx="83">
                        <c:v>13.580255102041001</c:v>
                      </c:pt>
                      <c:pt idx="84">
                        <c:v>13.741571428571</c:v>
                      </c:pt>
                      <c:pt idx="85">
                        <c:v>13.902887755101998</c:v>
                      </c:pt>
                      <c:pt idx="86">
                        <c:v>14.064204081632999</c:v>
                      </c:pt>
                      <c:pt idx="87">
                        <c:v>14.225520408163</c:v>
                      </c:pt>
                      <c:pt idx="88">
                        <c:v>14.386836734694</c:v>
                      </c:pt>
                      <c:pt idx="89">
                        <c:v>14.548153061224001</c:v>
                      </c:pt>
                      <c:pt idx="90">
                        <c:v>14.709469387755</c:v>
                      </c:pt>
                      <c:pt idx="91">
                        <c:v>14.870785714285999</c:v>
                      </c:pt>
                      <c:pt idx="92">
                        <c:v>15.032102040816</c:v>
                      </c:pt>
                      <c:pt idx="93">
                        <c:v>15.193418367347</c:v>
                      </c:pt>
                      <c:pt idx="94">
                        <c:v>15.354734693878001</c:v>
                      </c:pt>
                      <c:pt idx="95">
                        <c:v>15.516051020408002</c:v>
                      </c:pt>
                      <c:pt idx="96">
                        <c:v>15.677367346938999</c:v>
                      </c:pt>
                      <c:pt idx="97">
                        <c:v>15.838683673468999</c:v>
                      </c:pt>
                      <c:pt idx="98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'IP3'!$AV$5:$AV$103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C44-4FCF-B507-FB2C7832E51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'IP3'!$AY$2</c15:sqref>
                        </c15:formulaRef>
                      </c:ext>
                    </c:extLst>
                    <c:strCache>
                      <c:ptCount val="1"/>
                      <c:pt idx="0">
                        <c:v>+5dBm</c:v>
                      </c:pt>
                    </c:strCache>
                  </c:strRef>
                </c:tx>
                <c:spPr>
                  <a:ln cap="sq" cmpd="dbl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'IP3'!$AX$5:$AX$103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'IP3'!$AY$5:$AY$103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786-4F72-A0E2-E7E0C92C2E0C}"/>
                  </c:ext>
                </c:extLst>
              </c15:ser>
            </c15:filteredScatterSeries>
          </c:ext>
        </c:extLst>
      </c:scatterChart>
      <c:valAx>
        <c:axId val="11162649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2"/>
      </c:valAx>
      <c:valAx>
        <c:axId val="111657344"/>
        <c:scaling>
          <c:orientation val="minMax"/>
          <c:max val="35"/>
          <c:min val="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1278628602152395"/>
          <c:y val="0.59509988334791486"/>
          <c:w val="0.19632955521060069"/>
          <c:h val="0.1795913531641878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Output IP3 vs LO Power (dBm)</a:t>
            </a:r>
          </a:p>
        </c:rich>
      </c:tx>
      <c:layout>
        <c:manualLayout>
          <c:xMode val="edge"/>
          <c:yMode val="edge"/>
          <c:x val="0.21693191207151147"/>
          <c:y val="9.479717813051145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3229665736227416E-2"/>
          <c:w val="0.76542713682528862"/>
          <c:h val="0.716017789442986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'IP3'!$J$2</c:f>
              <c:strCache>
                <c:ptCount val="1"/>
                <c:pt idx="0">
                  <c:v>+20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'IP3'!$K$5:$K$103</c:f>
              <c:numCache>
                <c:formatCode>General</c:formatCode>
                <c:ptCount val="99"/>
                <c:pt idx="0">
                  <c:v>-93.613426000000004</c:v>
                </c:pt>
                <c:pt idx="1">
                  <c:v>-87.111114999999998</c:v>
                </c:pt>
                <c:pt idx="2">
                  <c:v>-78.570830999999998</c:v>
                </c:pt>
                <c:pt idx="3">
                  <c:v>-69.593140000000005</c:v>
                </c:pt>
                <c:pt idx="4">
                  <c:v>-54.240645999999998</c:v>
                </c:pt>
                <c:pt idx="5">
                  <c:v>-35.080432999999999</c:v>
                </c:pt>
                <c:pt idx="6">
                  <c:v>-18.194286000000002</c:v>
                </c:pt>
                <c:pt idx="7">
                  <c:v>-5.9185790999999996</c:v>
                </c:pt>
                <c:pt idx="8">
                  <c:v>1.1376191</c:v>
                </c:pt>
                <c:pt idx="9">
                  <c:v>5.5120605999999999</c:v>
                </c:pt>
                <c:pt idx="10">
                  <c:v>7.4020080999999998</c:v>
                </c:pt>
                <c:pt idx="11">
                  <c:v>8.8500327999999993</c:v>
                </c:pt>
                <c:pt idx="12">
                  <c:v>9.5245171000000006</c:v>
                </c:pt>
                <c:pt idx="13">
                  <c:v>9.8823451999999996</c:v>
                </c:pt>
                <c:pt idx="14">
                  <c:v>10.322233000000001</c:v>
                </c:pt>
                <c:pt idx="15">
                  <c:v>11.854556000000001</c:v>
                </c:pt>
                <c:pt idx="16">
                  <c:v>12.928962</c:v>
                </c:pt>
                <c:pt idx="17">
                  <c:v>14.918509</c:v>
                </c:pt>
                <c:pt idx="18">
                  <c:v>16.533557999999999</c:v>
                </c:pt>
                <c:pt idx="19">
                  <c:v>17.629473000000001</c:v>
                </c:pt>
                <c:pt idx="20">
                  <c:v>19.897167</c:v>
                </c:pt>
                <c:pt idx="21">
                  <c:v>22.063981999999999</c:v>
                </c:pt>
                <c:pt idx="22">
                  <c:v>24.618706</c:v>
                </c:pt>
                <c:pt idx="23">
                  <c:v>22.957453000000001</c:v>
                </c:pt>
                <c:pt idx="24">
                  <c:v>21.858937999999998</c:v>
                </c:pt>
                <c:pt idx="25">
                  <c:v>19.814093</c:v>
                </c:pt>
                <c:pt idx="26">
                  <c:v>19.174828999999999</c:v>
                </c:pt>
                <c:pt idx="27">
                  <c:v>18.729928999999998</c:v>
                </c:pt>
                <c:pt idx="28">
                  <c:v>19.072775</c:v>
                </c:pt>
                <c:pt idx="29">
                  <c:v>19.193145999999999</c:v>
                </c:pt>
                <c:pt idx="30">
                  <c:v>19.008904000000001</c:v>
                </c:pt>
                <c:pt idx="31">
                  <c:v>20.327076000000002</c:v>
                </c:pt>
                <c:pt idx="32">
                  <c:v>23.054186000000001</c:v>
                </c:pt>
                <c:pt idx="33">
                  <c:v>24.791080000000001</c:v>
                </c:pt>
                <c:pt idx="34">
                  <c:v>25.481413</c:v>
                </c:pt>
                <c:pt idx="35">
                  <c:v>23.631385999999999</c:v>
                </c:pt>
                <c:pt idx="36">
                  <c:v>22.979858</c:v>
                </c:pt>
                <c:pt idx="37">
                  <c:v>22.309338</c:v>
                </c:pt>
                <c:pt idx="38">
                  <c:v>22.060369000000001</c:v>
                </c:pt>
                <c:pt idx="39">
                  <c:v>20.783802000000001</c:v>
                </c:pt>
                <c:pt idx="40">
                  <c:v>19.106801999999998</c:v>
                </c:pt>
                <c:pt idx="41">
                  <c:v>19.728307999999998</c:v>
                </c:pt>
                <c:pt idx="42">
                  <c:v>20.551445000000001</c:v>
                </c:pt>
                <c:pt idx="43">
                  <c:v>20.873127</c:v>
                </c:pt>
                <c:pt idx="44">
                  <c:v>19.700382000000001</c:v>
                </c:pt>
                <c:pt idx="45">
                  <c:v>18.339099999999998</c:v>
                </c:pt>
                <c:pt idx="46">
                  <c:v>17.272707</c:v>
                </c:pt>
                <c:pt idx="47">
                  <c:v>17.118465</c:v>
                </c:pt>
                <c:pt idx="48">
                  <c:v>17.429010000000002</c:v>
                </c:pt>
                <c:pt idx="49">
                  <c:v>17.660409999999999</c:v>
                </c:pt>
                <c:pt idx="50">
                  <c:v>17.886536</c:v>
                </c:pt>
                <c:pt idx="51">
                  <c:v>18.161066000000002</c:v>
                </c:pt>
                <c:pt idx="52">
                  <c:v>18.7348</c:v>
                </c:pt>
                <c:pt idx="53">
                  <c:v>20.880226</c:v>
                </c:pt>
                <c:pt idx="54">
                  <c:v>20.966187000000001</c:v>
                </c:pt>
                <c:pt idx="55">
                  <c:v>21.193573000000001</c:v>
                </c:pt>
                <c:pt idx="56">
                  <c:v>19.179148000000001</c:v>
                </c:pt>
                <c:pt idx="57">
                  <c:v>19.605077999999999</c:v>
                </c:pt>
                <c:pt idx="58">
                  <c:v>19.501396</c:v>
                </c:pt>
                <c:pt idx="59">
                  <c:v>18.761313999999999</c:v>
                </c:pt>
                <c:pt idx="60">
                  <c:v>17.548013999999998</c:v>
                </c:pt>
                <c:pt idx="61">
                  <c:v>16.441421999999999</c:v>
                </c:pt>
                <c:pt idx="62">
                  <c:v>16.381145</c:v>
                </c:pt>
                <c:pt idx="63">
                  <c:v>17.118535999999999</c:v>
                </c:pt>
                <c:pt idx="64">
                  <c:v>20.172535</c:v>
                </c:pt>
                <c:pt idx="65">
                  <c:v>22.761963000000002</c:v>
                </c:pt>
                <c:pt idx="66">
                  <c:v>23.849191999999999</c:v>
                </c:pt>
                <c:pt idx="67">
                  <c:v>22.488878</c:v>
                </c:pt>
                <c:pt idx="68">
                  <c:v>21.398357000000001</c:v>
                </c:pt>
                <c:pt idx="69">
                  <c:v>21.062131999999998</c:v>
                </c:pt>
                <c:pt idx="70">
                  <c:v>20.794483</c:v>
                </c:pt>
                <c:pt idx="71">
                  <c:v>20.866426000000001</c:v>
                </c:pt>
                <c:pt idx="72">
                  <c:v>21.034447</c:v>
                </c:pt>
                <c:pt idx="73">
                  <c:v>21.306851999999999</c:v>
                </c:pt>
                <c:pt idx="74">
                  <c:v>21.542494000000001</c:v>
                </c:pt>
                <c:pt idx="75">
                  <c:v>21.535578000000001</c:v>
                </c:pt>
                <c:pt idx="76">
                  <c:v>21.163937000000001</c:v>
                </c:pt>
                <c:pt idx="77">
                  <c:v>20.511574</c:v>
                </c:pt>
                <c:pt idx="78">
                  <c:v>19.778773999999999</c:v>
                </c:pt>
                <c:pt idx="79">
                  <c:v>19.601488</c:v>
                </c:pt>
                <c:pt idx="80">
                  <c:v>19.750945999999999</c:v>
                </c:pt>
                <c:pt idx="81">
                  <c:v>19.695250999999999</c:v>
                </c:pt>
                <c:pt idx="82">
                  <c:v>20.481553999999999</c:v>
                </c:pt>
                <c:pt idx="83">
                  <c:v>19.415510000000001</c:v>
                </c:pt>
                <c:pt idx="84">
                  <c:v>17.300740999999999</c:v>
                </c:pt>
                <c:pt idx="85">
                  <c:v>14.182131999999999</c:v>
                </c:pt>
                <c:pt idx="86">
                  <c:v>12.588603000000001</c:v>
                </c:pt>
                <c:pt idx="87">
                  <c:v>11.631624</c:v>
                </c:pt>
                <c:pt idx="88">
                  <c:v>11.396466</c:v>
                </c:pt>
                <c:pt idx="89">
                  <c:v>12.244878</c:v>
                </c:pt>
                <c:pt idx="90">
                  <c:v>12.434257000000001</c:v>
                </c:pt>
                <c:pt idx="91">
                  <c:v>11.906177</c:v>
                </c:pt>
                <c:pt idx="92">
                  <c:v>9.5926533000000003</c:v>
                </c:pt>
                <c:pt idx="93">
                  <c:v>7.1858348999999997</c:v>
                </c:pt>
                <c:pt idx="94">
                  <c:v>0.70670204999999997</c:v>
                </c:pt>
                <c:pt idx="95">
                  <c:v>-14.564728000000001</c:v>
                </c:pt>
                <c:pt idx="96">
                  <c:v>-30.563013000000002</c:v>
                </c:pt>
                <c:pt idx="97">
                  <c:v>-41.666381999999999</c:v>
                </c:pt>
                <c:pt idx="98">
                  <c:v>-43.172992999999998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8D3-46DB-8728-589B19E1958A}"/>
            </c:ext>
          </c:extLst>
        </c:ser>
        <c:ser>
          <c:idx val="1"/>
          <c:order val="1"/>
          <c:tx>
            <c:strRef>
              <c:f>'IP3'!$M$2</c:f>
              <c:strCache>
                <c:ptCount val="1"/>
                <c:pt idx="0">
                  <c:v>+18 dBm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'IP3'!$L$5:$L$103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'IP3'!$N$5:$N$103</c:f>
              <c:numCache>
                <c:formatCode>General</c:formatCode>
                <c:ptCount val="99"/>
                <c:pt idx="0">
                  <c:v>-93.858046999999999</c:v>
                </c:pt>
                <c:pt idx="1">
                  <c:v>-94.173195000000007</c:v>
                </c:pt>
                <c:pt idx="2">
                  <c:v>-83.214279000000005</c:v>
                </c:pt>
                <c:pt idx="3">
                  <c:v>-81.278664000000006</c:v>
                </c:pt>
                <c:pt idx="4">
                  <c:v>-79.853759999999994</c:v>
                </c:pt>
                <c:pt idx="5">
                  <c:v>-64.735138000000006</c:v>
                </c:pt>
                <c:pt idx="6">
                  <c:v>-48.046875</c:v>
                </c:pt>
                <c:pt idx="7">
                  <c:v>-39.061939000000002</c:v>
                </c:pt>
                <c:pt idx="8">
                  <c:v>-15.114062000000001</c:v>
                </c:pt>
                <c:pt idx="9">
                  <c:v>1.2695193</c:v>
                </c:pt>
                <c:pt idx="10">
                  <c:v>1.6145358000000001</c:v>
                </c:pt>
                <c:pt idx="11">
                  <c:v>4.3859754000000004</c:v>
                </c:pt>
                <c:pt idx="12">
                  <c:v>9.5632695999999999</c:v>
                </c:pt>
                <c:pt idx="13">
                  <c:v>8.9266156999999993</c:v>
                </c:pt>
                <c:pt idx="14">
                  <c:v>9.0218906000000008</c:v>
                </c:pt>
                <c:pt idx="15">
                  <c:v>10.396398</c:v>
                </c:pt>
                <c:pt idx="16">
                  <c:v>11.527746</c:v>
                </c:pt>
                <c:pt idx="17">
                  <c:v>14.466142</c:v>
                </c:pt>
                <c:pt idx="18">
                  <c:v>16.200367</c:v>
                </c:pt>
                <c:pt idx="19">
                  <c:v>15.599856000000001</c:v>
                </c:pt>
                <c:pt idx="20">
                  <c:v>27.108250000000002</c:v>
                </c:pt>
                <c:pt idx="21">
                  <c:v>15.784727999999999</c:v>
                </c:pt>
                <c:pt idx="22">
                  <c:v>21.173408999999999</c:v>
                </c:pt>
                <c:pt idx="23">
                  <c:v>16.685278</c:v>
                </c:pt>
                <c:pt idx="24">
                  <c:v>16.451536000000001</c:v>
                </c:pt>
                <c:pt idx="25">
                  <c:v>17.375702</c:v>
                </c:pt>
                <c:pt idx="26">
                  <c:v>17.549166</c:v>
                </c:pt>
                <c:pt idx="27">
                  <c:v>17.649853</c:v>
                </c:pt>
                <c:pt idx="28">
                  <c:v>18.631474000000001</c:v>
                </c:pt>
                <c:pt idx="29">
                  <c:v>16.916567000000001</c:v>
                </c:pt>
                <c:pt idx="30">
                  <c:v>16.350584000000001</c:v>
                </c:pt>
                <c:pt idx="31">
                  <c:v>19.211185</c:v>
                </c:pt>
                <c:pt idx="32">
                  <c:v>19.832015999999999</c:v>
                </c:pt>
                <c:pt idx="33">
                  <c:v>17.238410999999999</c:v>
                </c:pt>
                <c:pt idx="34">
                  <c:v>16.327331999999998</c:v>
                </c:pt>
                <c:pt idx="35">
                  <c:v>18.225704</c:v>
                </c:pt>
                <c:pt idx="36">
                  <c:v>23.425581000000001</c:v>
                </c:pt>
                <c:pt idx="37">
                  <c:v>16.24728</c:v>
                </c:pt>
                <c:pt idx="38">
                  <c:v>14.937626</c:v>
                </c:pt>
                <c:pt idx="39">
                  <c:v>14.998699999999999</c:v>
                </c:pt>
                <c:pt idx="40">
                  <c:v>16.198143000000002</c:v>
                </c:pt>
                <c:pt idx="41">
                  <c:v>19.127407000000002</c:v>
                </c:pt>
                <c:pt idx="42">
                  <c:v>18.512810000000002</c:v>
                </c:pt>
                <c:pt idx="43">
                  <c:v>15.618835000000001</c:v>
                </c:pt>
                <c:pt idx="44">
                  <c:v>15.246371999999999</c:v>
                </c:pt>
                <c:pt idx="45">
                  <c:v>21.458411999999999</c:v>
                </c:pt>
                <c:pt idx="46">
                  <c:v>22.988206999999999</c:v>
                </c:pt>
                <c:pt idx="47">
                  <c:v>19.501881000000001</c:v>
                </c:pt>
                <c:pt idx="48">
                  <c:v>19.001524</c:v>
                </c:pt>
                <c:pt idx="49">
                  <c:v>17.639683000000002</c:v>
                </c:pt>
                <c:pt idx="50">
                  <c:v>16.855146000000001</c:v>
                </c:pt>
                <c:pt idx="51">
                  <c:v>17.155821</c:v>
                </c:pt>
                <c:pt idx="52">
                  <c:v>15.544575999999999</c:v>
                </c:pt>
                <c:pt idx="53">
                  <c:v>15.54716</c:v>
                </c:pt>
                <c:pt idx="54">
                  <c:v>14.849738</c:v>
                </c:pt>
                <c:pt idx="55">
                  <c:v>19.702449999999999</c:v>
                </c:pt>
                <c:pt idx="56">
                  <c:v>19.130230000000001</c:v>
                </c:pt>
                <c:pt idx="57">
                  <c:v>18.380939000000001</c:v>
                </c:pt>
                <c:pt idx="58">
                  <c:v>22.167238000000001</c:v>
                </c:pt>
                <c:pt idx="59">
                  <c:v>19.869961</c:v>
                </c:pt>
                <c:pt idx="60">
                  <c:v>18.955984000000001</c:v>
                </c:pt>
                <c:pt idx="61">
                  <c:v>21.102944999999998</c:v>
                </c:pt>
                <c:pt idx="62">
                  <c:v>19.405203</c:v>
                </c:pt>
                <c:pt idx="63">
                  <c:v>18.151033000000002</c:v>
                </c:pt>
                <c:pt idx="64">
                  <c:v>21.781867999999999</c:v>
                </c:pt>
                <c:pt idx="65">
                  <c:v>19.120325000000001</c:v>
                </c:pt>
                <c:pt idx="66">
                  <c:v>17.646412000000002</c:v>
                </c:pt>
                <c:pt idx="67">
                  <c:v>16.559383</c:v>
                </c:pt>
                <c:pt idx="68">
                  <c:v>17.699553999999999</c:v>
                </c:pt>
                <c:pt idx="69">
                  <c:v>16.226856000000002</c:v>
                </c:pt>
                <c:pt idx="70">
                  <c:v>17.563883000000001</c:v>
                </c:pt>
                <c:pt idx="71">
                  <c:v>17.726237999999999</c:v>
                </c:pt>
                <c:pt idx="72">
                  <c:v>17.863496999999999</c:v>
                </c:pt>
                <c:pt idx="73">
                  <c:v>19.932065999999999</c:v>
                </c:pt>
                <c:pt idx="74">
                  <c:v>18.665662999999999</c:v>
                </c:pt>
                <c:pt idx="75">
                  <c:v>19.212971</c:v>
                </c:pt>
                <c:pt idx="76">
                  <c:v>17.752409</c:v>
                </c:pt>
                <c:pt idx="77">
                  <c:v>18.632739999999998</c:v>
                </c:pt>
                <c:pt idx="78">
                  <c:v>19.843171999999999</c:v>
                </c:pt>
                <c:pt idx="79">
                  <c:v>12.522454</c:v>
                </c:pt>
                <c:pt idx="80">
                  <c:v>14.490192</c:v>
                </c:pt>
                <c:pt idx="81">
                  <c:v>14.782634</c:v>
                </c:pt>
                <c:pt idx="82">
                  <c:v>9.6783123</c:v>
                </c:pt>
                <c:pt idx="83">
                  <c:v>7.7588825000000003</c:v>
                </c:pt>
                <c:pt idx="84">
                  <c:v>8.2842751000000003</c:v>
                </c:pt>
                <c:pt idx="85">
                  <c:v>0.55912839999999997</c:v>
                </c:pt>
                <c:pt idx="86">
                  <c:v>1.8018645</c:v>
                </c:pt>
                <c:pt idx="87">
                  <c:v>2.3420451</c:v>
                </c:pt>
                <c:pt idx="88">
                  <c:v>-0.37862179000000001</c:v>
                </c:pt>
                <c:pt idx="89">
                  <c:v>3.033277</c:v>
                </c:pt>
                <c:pt idx="90">
                  <c:v>-4.3890729000000004</c:v>
                </c:pt>
                <c:pt idx="91">
                  <c:v>1.1216333000000001</c:v>
                </c:pt>
                <c:pt idx="92">
                  <c:v>-2.3099593999999999</c:v>
                </c:pt>
                <c:pt idx="93">
                  <c:v>-3.4865900999999999</c:v>
                </c:pt>
                <c:pt idx="94">
                  <c:v>-24.777474999999999</c:v>
                </c:pt>
                <c:pt idx="95">
                  <c:v>-44.624339999999997</c:v>
                </c:pt>
                <c:pt idx="96">
                  <c:v>-49.303085000000003</c:v>
                </c:pt>
                <c:pt idx="97">
                  <c:v>-51.309643000000001</c:v>
                </c:pt>
                <c:pt idx="98">
                  <c:v>-49.905056000000002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8D3-46DB-8728-589B19E1958A}"/>
            </c:ext>
          </c:extLst>
        </c:ser>
        <c:ser>
          <c:idx val="2"/>
          <c:order val="2"/>
          <c:tx>
            <c:strRef>
              <c:f>'IP3'!$P$2</c:f>
              <c:strCache>
                <c:ptCount val="1"/>
                <c:pt idx="0">
                  <c:v>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'IP3'!$O$5:$O$103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'IP3'!$Q$5:$Q$103</c:f>
              <c:numCache>
                <c:formatCode>General</c:formatCode>
                <c:ptCount val="99"/>
                <c:pt idx="0">
                  <c:v>-89.690963999999994</c:v>
                </c:pt>
                <c:pt idx="1">
                  <c:v>-92.385245999999995</c:v>
                </c:pt>
                <c:pt idx="2">
                  <c:v>-100.23227</c:v>
                </c:pt>
                <c:pt idx="3">
                  <c:v>-92.164055000000005</c:v>
                </c:pt>
                <c:pt idx="4">
                  <c:v>-75.408812999999995</c:v>
                </c:pt>
                <c:pt idx="5">
                  <c:v>-71.879859999999994</c:v>
                </c:pt>
                <c:pt idx="6">
                  <c:v>-67.527816999999999</c:v>
                </c:pt>
                <c:pt idx="7">
                  <c:v>-57.321404000000001</c:v>
                </c:pt>
                <c:pt idx="8">
                  <c:v>-47.374222000000003</c:v>
                </c:pt>
                <c:pt idx="9">
                  <c:v>-3.3689604000000002</c:v>
                </c:pt>
                <c:pt idx="10">
                  <c:v>-5.5639586000000003</c:v>
                </c:pt>
                <c:pt idx="11">
                  <c:v>-4.4227065999999997</c:v>
                </c:pt>
                <c:pt idx="12">
                  <c:v>0.39680752000000002</c:v>
                </c:pt>
                <c:pt idx="13">
                  <c:v>7.9842677000000002</c:v>
                </c:pt>
                <c:pt idx="14">
                  <c:v>8.3377867000000006</c:v>
                </c:pt>
                <c:pt idx="15">
                  <c:v>8.6915674000000003</c:v>
                </c:pt>
                <c:pt idx="16">
                  <c:v>11.232654</c:v>
                </c:pt>
                <c:pt idx="17">
                  <c:v>12.991712</c:v>
                </c:pt>
                <c:pt idx="18">
                  <c:v>15.384758</c:v>
                </c:pt>
                <c:pt idx="19">
                  <c:v>11.597578</c:v>
                </c:pt>
                <c:pt idx="20">
                  <c:v>14.585941</c:v>
                </c:pt>
                <c:pt idx="21">
                  <c:v>13.567542</c:v>
                </c:pt>
                <c:pt idx="22">
                  <c:v>14.729248999999999</c:v>
                </c:pt>
                <c:pt idx="23">
                  <c:v>17.552091999999998</c:v>
                </c:pt>
                <c:pt idx="24">
                  <c:v>17.698090000000001</c:v>
                </c:pt>
                <c:pt idx="25">
                  <c:v>16.677395000000001</c:v>
                </c:pt>
                <c:pt idx="26">
                  <c:v>15.675632999999999</c:v>
                </c:pt>
                <c:pt idx="27">
                  <c:v>14.364293999999999</c:v>
                </c:pt>
                <c:pt idx="28">
                  <c:v>13.510214</c:v>
                </c:pt>
                <c:pt idx="29">
                  <c:v>13.202070000000001</c:v>
                </c:pt>
                <c:pt idx="30">
                  <c:v>15.407022</c:v>
                </c:pt>
                <c:pt idx="31">
                  <c:v>14.085967</c:v>
                </c:pt>
                <c:pt idx="32">
                  <c:v>11.901768000000001</c:v>
                </c:pt>
                <c:pt idx="33">
                  <c:v>13.145413</c:v>
                </c:pt>
                <c:pt idx="34">
                  <c:v>15.377183</c:v>
                </c:pt>
                <c:pt idx="35">
                  <c:v>14.288698999999999</c:v>
                </c:pt>
                <c:pt idx="36">
                  <c:v>13.170394999999999</c:v>
                </c:pt>
                <c:pt idx="37">
                  <c:v>13.609757</c:v>
                </c:pt>
                <c:pt idx="38">
                  <c:v>15.581235</c:v>
                </c:pt>
                <c:pt idx="39">
                  <c:v>18.616375000000001</c:v>
                </c:pt>
                <c:pt idx="40">
                  <c:v>15.748258</c:v>
                </c:pt>
                <c:pt idx="41">
                  <c:v>14.921434</c:v>
                </c:pt>
                <c:pt idx="42">
                  <c:v>17.582577000000001</c:v>
                </c:pt>
                <c:pt idx="43">
                  <c:v>9.8773555999999996</c:v>
                </c:pt>
                <c:pt idx="44">
                  <c:v>9.5312824000000003</c:v>
                </c:pt>
                <c:pt idx="45">
                  <c:v>7.2924647</c:v>
                </c:pt>
                <c:pt idx="46">
                  <c:v>7.1792178</c:v>
                </c:pt>
                <c:pt idx="47">
                  <c:v>3.8155598999999998</c:v>
                </c:pt>
                <c:pt idx="48">
                  <c:v>4.4341350000000004</c:v>
                </c:pt>
                <c:pt idx="49">
                  <c:v>-5.7476171999999996</c:v>
                </c:pt>
                <c:pt idx="50">
                  <c:v>-6.7163285999999998</c:v>
                </c:pt>
                <c:pt idx="51">
                  <c:v>-5.0162287000000001</c:v>
                </c:pt>
                <c:pt idx="52">
                  <c:v>-15.788902999999999</c:v>
                </c:pt>
                <c:pt idx="53">
                  <c:v>-10.844118999999999</c:v>
                </c:pt>
                <c:pt idx="54">
                  <c:v>-10.373023999999999</c:v>
                </c:pt>
                <c:pt idx="55">
                  <c:v>-14.641263</c:v>
                </c:pt>
                <c:pt idx="56">
                  <c:v>-5.8298845000000004</c:v>
                </c:pt>
                <c:pt idx="57">
                  <c:v>-12.755436</c:v>
                </c:pt>
                <c:pt idx="58">
                  <c:v>-9.8137579000000006</c:v>
                </c:pt>
                <c:pt idx="59">
                  <c:v>-1.791846</c:v>
                </c:pt>
                <c:pt idx="60">
                  <c:v>-8.4821624999999994</c:v>
                </c:pt>
                <c:pt idx="61">
                  <c:v>-4.8924127000000004</c:v>
                </c:pt>
                <c:pt idx="62">
                  <c:v>3.0205118999999998</c:v>
                </c:pt>
                <c:pt idx="63">
                  <c:v>-6.9551715999999999</c:v>
                </c:pt>
                <c:pt idx="64">
                  <c:v>6.2740583000000001</c:v>
                </c:pt>
                <c:pt idx="65">
                  <c:v>5.0422244000000003</c:v>
                </c:pt>
                <c:pt idx="66">
                  <c:v>3.7846828000000001</c:v>
                </c:pt>
                <c:pt idx="67">
                  <c:v>11.648842999999999</c:v>
                </c:pt>
                <c:pt idx="68">
                  <c:v>11.09132</c:v>
                </c:pt>
                <c:pt idx="69">
                  <c:v>13.107286</c:v>
                </c:pt>
                <c:pt idx="70">
                  <c:v>12.018279</c:v>
                </c:pt>
                <c:pt idx="71">
                  <c:v>9.8832397000000007</c:v>
                </c:pt>
                <c:pt idx="72">
                  <c:v>12.087631</c:v>
                </c:pt>
                <c:pt idx="73">
                  <c:v>11.654168</c:v>
                </c:pt>
                <c:pt idx="74">
                  <c:v>10.944820999999999</c:v>
                </c:pt>
                <c:pt idx="75">
                  <c:v>12.186377999999999</c:v>
                </c:pt>
                <c:pt idx="76">
                  <c:v>11.562306</c:v>
                </c:pt>
                <c:pt idx="77">
                  <c:v>11.256021</c:v>
                </c:pt>
                <c:pt idx="78">
                  <c:v>9.8681725999999994</c:v>
                </c:pt>
                <c:pt idx="79">
                  <c:v>10.351751</c:v>
                </c:pt>
                <c:pt idx="80">
                  <c:v>7.3161830999999999</c:v>
                </c:pt>
                <c:pt idx="81">
                  <c:v>8.6338997000000006</c:v>
                </c:pt>
                <c:pt idx="82">
                  <c:v>6.8197597999999999</c:v>
                </c:pt>
                <c:pt idx="83">
                  <c:v>6.3974112999999999</c:v>
                </c:pt>
                <c:pt idx="84">
                  <c:v>2.6800777999999998</c:v>
                </c:pt>
                <c:pt idx="85">
                  <c:v>3.1655199999999999</c:v>
                </c:pt>
                <c:pt idx="86">
                  <c:v>1.5223306000000001</c:v>
                </c:pt>
                <c:pt idx="87">
                  <c:v>-1.7920974000000001</c:v>
                </c:pt>
                <c:pt idx="88">
                  <c:v>-8.4108219000000002</c:v>
                </c:pt>
                <c:pt idx="89">
                  <c:v>-13.453785</c:v>
                </c:pt>
                <c:pt idx="90">
                  <c:v>-27.520434999999999</c:v>
                </c:pt>
                <c:pt idx="91">
                  <c:v>-28.309882999999999</c:v>
                </c:pt>
                <c:pt idx="92">
                  <c:v>-35.084651999999998</c:v>
                </c:pt>
                <c:pt idx="93">
                  <c:v>-44.084525999999997</c:v>
                </c:pt>
                <c:pt idx="94">
                  <c:v>-50.455199999999998</c:v>
                </c:pt>
                <c:pt idx="95">
                  <c:v>-52.076309000000002</c:v>
                </c:pt>
                <c:pt idx="96">
                  <c:v>-53.425933999999998</c:v>
                </c:pt>
                <c:pt idx="97">
                  <c:v>-53.642722999999997</c:v>
                </c:pt>
                <c:pt idx="98">
                  <c:v>-52.403706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8D3-46DB-8728-589B19E19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'IP3'!$S$2</c15:sqref>
                        </c15:formulaRef>
                      </c:ext>
                    </c:extLst>
                    <c:strCache>
                      <c:ptCount val="1"/>
                      <c:pt idx="0">
                        <c:v>+9dBm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'IP3'!$R$5:$R$103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0.191</c:v>
                      </c:pt>
                      <c:pt idx="1">
                        <c:v>0.35231632653061001</c:v>
                      </c:pt>
                      <c:pt idx="2">
                        <c:v>0.51363265306121997</c:v>
                      </c:pt>
                      <c:pt idx="3">
                        <c:v>0.67494897959184008</c:v>
                      </c:pt>
                      <c:pt idx="4">
                        <c:v>0.83626530612244998</c:v>
                      </c:pt>
                      <c:pt idx="5">
                        <c:v>0.99758163265305999</c:v>
                      </c:pt>
                      <c:pt idx="6">
                        <c:v>1.1588979591837001</c:v>
                      </c:pt>
                      <c:pt idx="7">
                        <c:v>1.3202142857143</c:v>
                      </c:pt>
                      <c:pt idx="8">
                        <c:v>1.4815306122448999</c:v>
                      </c:pt>
                      <c:pt idx="9">
                        <c:v>1.6428469387755</c:v>
                      </c:pt>
                      <c:pt idx="10">
                        <c:v>1.8041632653060999</c:v>
                      </c:pt>
                      <c:pt idx="11">
                        <c:v>1.9654795918367001</c:v>
                      </c:pt>
                      <c:pt idx="12">
                        <c:v>2.1267959183673</c:v>
                      </c:pt>
                      <c:pt idx="13">
                        <c:v>2.2881122448979996</c:v>
                      </c:pt>
                      <c:pt idx="14">
                        <c:v>2.4494285714285997</c:v>
                      </c:pt>
                      <c:pt idx="15">
                        <c:v>2.6107448979591998</c:v>
                      </c:pt>
                      <c:pt idx="16">
                        <c:v>2.7720612244898</c:v>
                      </c:pt>
                      <c:pt idx="17">
                        <c:v>2.9333775510204001</c:v>
                      </c:pt>
                      <c:pt idx="18">
                        <c:v>3.0946938775510002</c:v>
                      </c:pt>
                      <c:pt idx="19">
                        <c:v>3.2560102040816004</c:v>
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                <c:pt idx="22">
                        <c:v>3.7399591836735002</c:v>
                      </c:pt>
                      <c:pt idx="23">
                        <c:v>3.9012755102041003</c:v>
                      </c:pt>
                      <c:pt idx="24">
                        <c:v>4.0625918367347005</c:v>
                      </c:pt>
                      <c:pt idx="25">
                        <c:v>4.2239081632652997</c:v>
                      </c:pt>
                      <c:pt idx="26">
                        <c:v>4.3852244897959007</c:v>
                      </c:pt>
                      <c:pt idx="27">
                        <c:v>4.5465408163265</c:v>
                      </c:pt>
                      <c:pt idx="28">
                        <c:v>4.7078571428570992</c:v>
                      </c:pt>
                      <c:pt idx="29">
                        <c:v>4.8691734693878006</c:v>
                      </c:pt>
                      <c:pt idx="30">
                        <c:v>5.0304897959183998</c:v>
                      </c:pt>
                      <c:pt idx="31">
                        <c:v>5.191806122449</c:v>
                      </c:pt>
                      <c:pt idx="32">
                        <c:v>5.3531224489796001</c:v>
                      </c:pt>
                      <c:pt idx="33">
                        <c:v>5.5144387755101993</c:v>
                      </c:pt>
                      <c:pt idx="34">
                        <c:v>5.6757551020408004</c:v>
                      </c:pt>
                      <c:pt idx="35">
                        <c:v>5.8370714285713996</c:v>
                      </c:pt>
                      <c:pt idx="36">
                        <c:v>5.9983877551020006</c:v>
                      </c:pt>
                      <c:pt idx="37">
                        <c:v>6.1597040816327002</c:v>
                      </c:pt>
                      <c:pt idx="38">
                        <c:v>6.3210204081632995</c:v>
                      </c:pt>
                      <c:pt idx="39">
                        <c:v>6.4823367346939005</c:v>
                      </c:pt>
                      <c:pt idx="40">
                        <c:v>6.6436530612244997</c:v>
                      </c:pt>
                      <c:pt idx="41">
                        <c:v>6.8049693877550999</c:v>
                      </c:pt>
                      <c:pt idx="42">
                        <c:v>6.9662857142857</c:v>
                      </c:pt>
                      <c:pt idx="43">
                        <c:v>7.1276020408163001</c:v>
                      </c:pt>
                      <c:pt idx="44">
                        <c:v>7.2889183673469002</c:v>
                      </c:pt>
                      <c:pt idx="45">
                        <c:v>7.4502346938775998</c:v>
                      </c:pt>
                      <c:pt idx="46">
                        <c:v>7.6115510204082</c:v>
                      </c:pt>
                      <c:pt idx="47">
                        <c:v>7.7728673469388001</c:v>
                      </c:pt>
                      <c:pt idx="48">
                        <c:v>7.9341836734694002</c:v>
                      </c:pt>
                      <c:pt idx="49">
                        <c:v>8.0954999999999995</c:v>
                      </c:pt>
                      <c:pt idx="50">
                        <c:v>8.2568163265305987</c:v>
                      </c:pt>
                      <c:pt idx="51">
                        <c:v>8.4181326530611997</c:v>
                      </c:pt>
                      <c:pt idx="52">
                        <c:v>8.579448979591799</c:v>
                      </c:pt>
                      <c:pt idx="53">
                        <c:v>8.7407653061224</c:v>
                      </c:pt>
                      <c:pt idx="54">
                        <c:v>8.9020816326530987</c:v>
                      </c:pt>
                      <c:pt idx="55">
                        <c:v>9.0633979591836997</c:v>
                      </c:pt>
                      <c:pt idx="56">
                        <c:v>9.2247142857143007</c:v>
                      </c:pt>
                      <c:pt idx="57">
                        <c:v>9.3860306122449</c:v>
                      </c:pt>
                      <c:pt idx="58">
                        <c:v>9.5473469387754992</c:v>
                      </c:pt>
                      <c:pt idx="59">
                        <c:v>9.7086632653061002</c:v>
                      </c:pt>
                      <c:pt idx="60">
                        <c:v>9.8699795918367013</c:v>
                      </c:pt>
                      <c:pt idx="61">
                        <c:v>10.031295918367</c:v>
                      </c:pt>
                      <c:pt idx="62">
                        <c:v>10.192612244898001</c:v>
                      </c:pt>
                      <c:pt idx="63">
                        <c:v>10.353928571429002</c:v>
                      </c:pt>
                      <c:pt idx="64">
                        <c:v>10.515244897958999</c:v>
                      </c:pt>
                      <c:pt idx="65">
                        <c:v>10.676561224489999</c:v>
                      </c:pt>
                      <c:pt idx="66">
                        <c:v>10.83787755102</c:v>
                      </c:pt>
                      <c:pt idx="67">
                        <c:v>10.999193877551001</c:v>
                      </c:pt>
                      <c:pt idx="68">
                        <c:v>11.160510204082001</c:v>
                      </c:pt>
                      <c:pt idx="69">
                        <c:v>11.321826530612</c:v>
                      </c:pt>
                      <c:pt idx="70">
                        <c:v>11.483142857142999</c:v>
                      </c:pt>
                      <c:pt idx="71">
                        <c:v>11.644459183673</c:v>
                      </c:pt>
                      <c:pt idx="72">
                        <c:v>11.805775510204001</c:v>
                      </c:pt>
                      <c:pt idx="73">
                        <c:v>11.967091836735001</c:v>
                      </c:pt>
                      <c:pt idx="74">
                        <c:v>12.128408163265</c:v>
                      </c:pt>
                      <c:pt idx="75">
                        <c:v>12.289724489795999</c:v>
                      </c:pt>
                      <c:pt idx="76">
                        <c:v>12.451040816327</c:v>
                      </c:pt>
                      <c:pt idx="77">
                        <c:v>12.612357142857</c:v>
                      </c:pt>
                      <c:pt idx="78">
                        <c:v>12.773673469388001</c:v>
                      </c:pt>
                      <c:pt idx="79">
                        <c:v>12.934989795918</c:v>
                      </c:pt>
                      <c:pt idx="80">
                        <c:v>13.096306122448999</c:v>
                      </c:pt>
                      <c:pt idx="81">
                        <c:v>13.257622448979999</c:v>
                      </c:pt>
                      <c:pt idx="82">
                        <c:v>13.41893877551</c:v>
                      </c:pt>
                      <c:pt idx="83">
                        <c:v>13.580255102041001</c:v>
                      </c:pt>
                      <c:pt idx="84">
                        <c:v>13.741571428571</c:v>
                      </c:pt>
                      <c:pt idx="85">
                        <c:v>13.902887755101998</c:v>
                      </c:pt>
                      <c:pt idx="86">
                        <c:v>14.064204081632999</c:v>
                      </c:pt>
                      <c:pt idx="87">
                        <c:v>14.225520408163</c:v>
                      </c:pt>
                      <c:pt idx="88">
                        <c:v>14.386836734694</c:v>
                      </c:pt>
                      <c:pt idx="89">
                        <c:v>14.548153061224001</c:v>
                      </c:pt>
                      <c:pt idx="90">
                        <c:v>14.709469387755</c:v>
                      </c:pt>
                      <c:pt idx="91">
                        <c:v>14.870785714285999</c:v>
                      </c:pt>
                      <c:pt idx="92">
                        <c:v>15.032102040816</c:v>
                      </c:pt>
                      <c:pt idx="93">
                        <c:v>15.193418367347</c:v>
                      </c:pt>
                      <c:pt idx="94">
                        <c:v>15.354734693878001</c:v>
                      </c:pt>
                      <c:pt idx="95">
                        <c:v>15.516051020408002</c:v>
                      </c:pt>
                      <c:pt idx="96">
                        <c:v>15.677367346938999</c:v>
                      </c:pt>
                      <c:pt idx="97">
                        <c:v>15.838683673468999</c:v>
                      </c:pt>
                      <c:pt idx="98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'IP3'!$T$5:$T$103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98D3-46DB-8728-589B19E19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'IP3'!$V$2</c15:sqref>
                        </c15:formulaRef>
                      </c:ext>
                    </c:extLst>
                    <c:strCache>
                      <c:ptCount val="1"/>
                      <c:pt idx="0">
                        <c:v>+7dBm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'IP3'!$U$5:$U$104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0.191</c:v>
                      </c:pt>
                      <c:pt idx="1">
                        <c:v>0.35231632653061001</c:v>
                      </c:pt>
                      <c:pt idx="2">
                        <c:v>0.51363265306121997</c:v>
                      </c:pt>
                      <c:pt idx="3">
                        <c:v>0.67494897959184008</c:v>
                      </c:pt>
                      <c:pt idx="4">
                        <c:v>0.83626530612244998</c:v>
                      </c:pt>
                      <c:pt idx="5">
                        <c:v>0.99758163265305999</c:v>
                      </c:pt>
                      <c:pt idx="6">
                        <c:v>1.1588979591837001</c:v>
                      </c:pt>
                      <c:pt idx="7">
                        <c:v>1.3202142857143</c:v>
                      </c:pt>
                      <c:pt idx="8">
                        <c:v>1.4815306122448999</c:v>
                      </c:pt>
                      <c:pt idx="9">
                        <c:v>1.6428469387755</c:v>
                      </c:pt>
                      <c:pt idx="10">
                        <c:v>1.8041632653060999</c:v>
                      </c:pt>
                      <c:pt idx="11">
                        <c:v>1.9654795918367001</c:v>
                      </c:pt>
                      <c:pt idx="12">
                        <c:v>2.1267959183673</c:v>
                      </c:pt>
                      <c:pt idx="13">
                        <c:v>2.2881122448979996</c:v>
                      </c:pt>
                      <c:pt idx="14">
                        <c:v>2.4494285714285997</c:v>
                      </c:pt>
                      <c:pt idx="15">
                        <c:v>2.6107448979591998</c:v>
                      </c:pt>
                      <c:pt idx="16">
                        <c:v>2.7720612244898</c:v>
                      </c:pt>
                      <c:pt idx="17">
                        <c:v>2.9333775510204001</c:v>
                      </c:pt>
                      <c:pt idx="18">
                        <c:v>3.0946938775510002</c:v>
                      </c:pt>
                      <c:pt idx="19">
                        <c:v>3.2560102040816004</c:v>
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                <c:pt idx="22">
                        <c:v>3.7399591836735002</c:v>
                      </c:pt>
                      <c:pt idx="23">
                        <c:v>3.9012755102041003</c:v>
                      </c:pt>
                      <c:pt idx="24">
                        <c:v>4.0625918367347005</c:v>
                      </c:pt>
                      <c:pt idx="25">
                        <c:v>4.2239081632652997</c:v>
                      </c:pt>
                      <c:pt idx="26">
                        <c:v>4.3852244897959007</c:v>
                      </c:pt>
                      <c:pt idx="27">
                        <c:v>4.5465408163265</c:v>
                      </c:pt>
                      <c:pt idx="28">
                        <c:v>4.7078571428570992</c:v>
                      </c:pt>
                      <c:pt idx="29">
                        <c:v>4.8691734693878006</c:v>
                      </c:pt>
                      <c:pt idx="30">
                        <c:v>5.0304897959183998</c:v>
                      </c:pt>
                      <c:pt idx="31">
                        <c:v>5.191806122449</c:v>
                      </c:pt>
                      <c:pt idx="32">
                        <c:v>5.3531224489796001</c:v>
                      </c:pt>
                      <c:pt idx="33">
                        <c:v>5.5144387755101993</c:v>
                      </c:pt>
                      <c:pt idx="34">
                        <c:v>5.6757551020408004</c:v>
                      </c:pt>
                      <c:pt idx="35">
                        <c:v>5.8370714285713996</c:v>
                      </c:pt>
                      <c:pt idx="36">
                        <c:v>5.9983877551020006</c:v>
                      </c:pt>
                      <c:pt idx="37">
                        <c:v>6.1597040816327002</c:v>
                      </c:pt>
                      <c:pt idx="38">
                        <c:v>6.3210204081632995</c:v>
                      </c:pt>
                      <c:pt idx="39">
                        <c:v>6.4823367346939005</c:v>
                      </c:pt>
                      <c:pt idx="40">
                        <c:v>6.6436530612244997</c:v>
                      </c:pt>
                      <c:pt idx="41">
                        <c:v>6.8049693877550999</c:v>
                      </c:pt>
                      <c:pt idx="42">
                        <c:v>6.9662857142857</c:v>
                      </c:pt>
                      <c:pt idx="43">
                        <c:v>7.1276020408163001</c:v>
                      </c:pt>
                      <c:pt idx="44">
                        <c:v>7.2889183673469002</c:v>
                      </c:pt>
                      <c:pt idx="45">
                        <c:v>7.4502346938775998</c:v>
                      </c:pt>
                      <c:pt idx="46">
                        <c:v>7.6115510204082</c:v>
                      </c:pt>
                      <c:pt idx="47">
                        <c:v>7.7728673469388001</c:v>
                      </c:pt>
                      <c:pt idx="48">
                        <c:v>7.9341836734694002</c:v>
                      </c:pt>
                      <c:pt idx="49">
                        <c:v>8.0954999999999995</c:v>
                      </c:pt>
                      <c:pt idx="50">
                        <c:v>8.2568163265305987</c:v>
                      </c:pt>
                      <c:pt idx="51">
                        <c:v>8.4181326530611997</c:v>
                      </c:pt>
                      <c:pt idx="52">
                        <c:v>8.579448979591799</c:v>
                      </c:pt>
                      <c:pt idx="53">
                        <c:v>8.7407653061224</c:v>
                      </c:pt>
                      <c:pt idx="54">
                        <c:v>8.9020816326530987</c:v>
                      </c:pt>
                      <c:pt idx="55">
                        <c:v>9.0633979591836997</c:v>
                      </c:pt>
                      <c:pt idx="56">
                        <c:v>9.2247142857143007</c:v>
                      </c:pt>
                      <c:pt idx="57">
                        <c:v>9.3860306122449</c:v>
                      </c:pt>
                      <c:pt idx="58">
                        <c:v>9.5473469387754992</c:v>
                      </c:pt>
                      <c:pt idx="59">
                        <c:v>9.7086632653061002</c:v>
                      </c:pt>
                      <c:pt idx="60">
                        <c:v>9.8699795918367013</c:v>
                      </c:pt>
                      <c:pt idx="61">
                        <c:v>10.031295918367</c:v>
                      </c:pt>
                      <c:pt idx="62">
                        <c:v>10.192612244898001</c:v>
                      </c:pt>
                      <c:pt idx="63">
                        <c:v>10.353928571429002</c:v>
                      </c:pt>
                      <c:pt idx="64">
                        <c:v>10.515244897958999</c:v>
                      </c:pt>
                      <c:pt idx="65">
                        <c:v>10.676561224489999</c:v>
                      </c:pt>
                      <c:pt idx="66">
                        <c:v>10.83787755102</c:v>
                      </c:pt>
                      <c:pt idx="67">
                        <c:v>10.999193877551001</c:v>
                      </c:pt>
                      <c:pt idx="68">
                        <c:v>11.160510204082001</c:v>
                      </c:pt>
                      <c:pt idx="69">
                        <c:v>11.321826530612</c:v>
                      </c:pt>
                      <c:pt idx="70">
                        <c:v>11.483142857142999</c:v>
                      </c:pt>
                      <c:pt idx="71">
                        <c:v>11.644459183673</c:v>
                      </c:pt>
                      <c:pt idx="72">
                        <c:v>11.805775510204001</c:v>
                      </c:pt>
                      <c:pt idx="73">
                        <c:v>11.967091836735001</c:v>
                      </c:pt>
                      <c:pt idx="74">
                        <c:v>12.128408163265</c:v>
                      </c:pt>
                      <c:pt idx="75">
                        <c:v>12.289724489795999</c:v>
                      </c:pt>
                      <c:pt idx="76">
                        <c:v>12.451040816327</c:v>
                      </c:pt>
                      <c:pt idx="77">
                        <c:v>12.612357142857</c:v>
                      </c:pt>
                      <c:pt idx="78">
                        <c:v>12.773673469388001</c:v>
                      </c:pt>
                      <c:pt idx="79">
                        <c:v>12.934989795918</c:v>
                      </c:pt>
                      <c:pt idx="80">
                        <c:v>13.096306122448999</c:v>
                      </c:pt>
                      <c:pt idx="81">
                        <c:v>13.257622448979999</c:v>
                      </c:pt>
                      <c:pt idx="82">
                        <c:v>13.41893877551</c:v>
                      </c:pt>
                      <c:pt idx="83">
                        <c:v>13.580255102041001</c:v>
                      </c:pt>
                      <c:pt idx="84">
                        <c:v>13.741571428571</c:v>
                      </c:pt>
                      <c:pt idx="85">
                        <c:v>13.902887755101998</c:v>
                      </c:pt>
                      <c:pt idx="86">
                        <c:v>14.064204081632999</c:v>
                      </c:pt>
                      <c:pt idx="87">
                        <c:v>14.225520408163</c:v>
                      </c:pt>
                      <c:pt idx="88">
                        <c:v>14.386836734694</c:v>
                      </c:pt>
                      <c:pt idx="89">
                        <c:v>14.548153061224001</c:v>
                      </c:pt>
                      <c:pt idx="90">
                        <c:v>14.709469387755</c:v>
                      </c:pt>
                      <c:pt idx="91">
                        <c:v>14.870785714285999</c:v>
                      </c:pt>
                      <c:pt idx="92">
                        <c:v>15.032102040816</c:v>
                      </c:pt>
                      <c:pt idx="93">
                        <c:v>15.193418367347</c:v>
                      </c:pt>
                      <c:pt idx="94">
                        <c:v>15.354734693878001</c:v>
                      </c:pt>
                      <c:pt idx="95">
                        <c:v>15.516051020408002</c:v>
                      </c:pt>
                      <c:pt idx="96">
                        <c:v>15.677367346938999</c:v>
                      </c:pt>
                      <c:pt idx="97">
                        <c:v>15.838683673468999</c:v>
                      </c:pt>
                      <c:pt idx="98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'IP3'!$W$5:$W$103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8D3-46DB-8728-589B19E19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'IP3'!$Y$2</c15:sqref>
                        </c15:formulaRef>
                      </c:ext>
                    </c:extLst>
                    <c:strCache>
                      <c:ptCount val="1"/>
                      <c:pt idx="0">
                        <c:v>+5dBm</c:v>
                      </c:pt>
                    </c:strCache>
                  </c:strRef>
                </c:tx>
                <c:spPr>
                  <a:ln cap="sq" cmpd="dbl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'IP3'!$X$5:$X$103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'IP3'!$Z$5:$Z$103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A9B-4AD2-ABA7-8C083ED02F3E}"/>
                  </c:ext>
                </c:extLst>
              </c15:ser>
            </c15:filteredScatterSeries>
          </c:ext>
        </c:extLst>
      </c:scatterChart>
      <c:valAx>
        <c:axId val="11162649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2"/>
      </c:valAx>
      <c:valAx>
        <c:axId val="111657344"/>
        <c:scaling>
          <c:orientation val="minMax"/>
          <c:max val="25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518573899175741"/>
          <c:y val="0.60753900554097406"/>
          <c:w val="0.19632951264612125"/>
          <c:h val="0.18715806357538645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Output IP3 vs LO Power (dBm)</a:t>
            </a:r>
          </a:p>
        </c:rich>
      </c:tx>
      <c:layout>
        <c:manualLayout>
          <c:xMode val="edge"/>
          <c:yMode val="edge"/>
          <c:x val="0.22206873159926471"/>
          <c:y val="9.5460289686011487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1277340332458434E-2"/>
          <c:w val="0.76542713682528862"/>
          <c:h val="0.717969889180519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'IP3'!$AJ$2</c:f>
              <c:strCache>
                <c:ptCount val="1"/>
                <c:pt idx="0">
                  <c:v>+20 dBm</c:v>
                </c:pt>
              </c:strCache>
            </c:strRef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'IP3'!$AI$5:$AI$103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'IP3'!$AK$5:$AK$103</c:f>
              <c:numCache>
                <c:formatCode>General</c:formatCode>
                <c:ptCount val="99"/>
                <c:pt idx="0">
                  <c:v>-91.849174000000005</c:v>
                </c:pt>
                <c:pt idx="1">
                  <c:v>-89.895660000000007</c:v>
                </c:pt>
                <c:pt idx="2">
                  <c:v>-83.469336999999996</c:v>
                </c:pt>
                <c:pt idx="3">
                  <c:v>-74.131020000000007</c:v>
                </c:pt>
                <c:pt idx="4">
                  <c:v>-64.178145999999998</c:v>
                </c:pt>
                <c:pt idx="5">
                  <c:v>-56.830952000000003</c:v>
                </c:pt>
                <c:pt idx="6">
                  <c:v>-53.863728000000002</c:v>
                </c:pt>
                <c:pt idx="7">
                  <c:v>-35.026961999999997</c:v>
                </c:pt>
                <c:pt idx="8">
                  <c:v>-16.084681</c:v>
                </c:pt>
                <c:pt idx="9">
                  <c:v>4.1308955999999997</c:v>
                </c:pt>
                <c:pt idx="10">
                  <c:v>8.2112350000000003</c:v>
                </c:pt>
                <c:pt idx="11">
                  <c:v>11.423591999999999</c:v>
                </c:pt>
                <c:pt idx="12">
                  <c:v>13.935359</c:v>
                </c:pt>
                <c:pt idx="13">
                  <c:v>15.223420000000001</c:v>
                </c:pt>
                <c:pt idx="14">
                  <c:v>14.928591000000001</c:v>
                </c:pt>
                <c:pt idx="15">
                  <c:v>14.213728</c:v>
                </c:pt>
                <c:pt idx="16">
                  <c:v>13.060573</c:v>
                </c:pt>
                <c:pt idx="17">
                  <c:v>11.944245</c:v>
                </c:pt>
                <c:pt idx="18">
                  <c:v>11.511706</c:v>
                </c:pt>
                <c:pt idx="19">
                  <c:v>12.467826000000001</c:v>
                </c:pt>
                <c:pt idx="20">
                  <c:v>13.674599000000001</c:v>
                </c:pt>
                <c:pt idx="21">
                  <c:v>15.001525000000001</c:v>
                </c:pt>
                <c:pt idx="22">
                  <c:v>15.338035</c:v>
                </c:pt>
                <c:pt idx="23">
                  <c:v>16.342590000000001</c:v>
                </c:pt>
                <c:pt idx="24">
                  <c:v>17.254864000000001</c:v>
                </c:pt>
                <c:pt idx="25">
                  <c:v>20.443123</c:v>
                </c:pt>
                <c:pt idx="26">
                  <c:v>21.458527</c:v>
                </c:pt>
                <c:pt idx="27">
                  <c:v>23.901653</c:v>
                </c:pt>
                <c:pt idx="28">
                  <c:v>21.677204</c:v>
                </c:pt>
                <c:pt idx="29">
                  <c:v>21.561665999999999</c:v>
                </c:pt>
                <c:pt idx="30">
                  <c:v>21.829571000000001</c:v>
                </c:pt>
                <c:pt idx="31">
                  <c:v>24.615217000000001</c:v>
                </c:pt>
                <c:pt idx="32">
                  <c:v>25.376031999999999</c:v>
                </c:pt>
                <c:pt idx="33">
                  <c:v>24.004925</c:v>
                </c:pt>
                <c:pt idx="34">
                  <c:v>21.846057999999999</c:v>
                </c:pt>
                <c:pt idx="35">
                  <c:v>20.347849</c:v>
                </c:pt>
                <c:pt idx="36">
                  <c:v>18.120412999999999</c:v>
                </c:pt>
                <c:pt idx="37">
                  <c:v>17.636637</c:v>
                </c:pt>
                <c:pt idx="38">
                  <c:v>19.732645000000002</c:v>
                </c:pt>
                <c:pt idx="39">
                  <c:v>21.222415999999999</c:v>
                </c:pt>
                <c:pt idx="40">
                  <c:v>21.8262</c:v>
                </c:pt>
                <c:pt idx="41">
                  <c:v>22.132366000000001</c:v>
                </c:pt>
                <c:pt idx="42">
                  <c:v>22.461655</c:v>
                </c:pt>
                <c:pt idx="43">
                  <c:v>21.688143</c:v>
                </c:pt>
                <c:pt idx="44">
                  <c:v>19.172785000000001</c:v>
                </c:pt>
                <c:pt idx="45">
                  <c:v>17.948225000000001</c:v>
                </c:pt>
                <c:pt idx="46">
                  <c:v>18.801988999999999</c:v>
                </c:pt>
                <c:pt idx="47">
                  <c:v>19.023167000000001</c:v>
                </c:pt>
                <c:pt idx="48">
                  <c:v>18.726143</c:v>
                </c:pt>
                <c:pt idx="49">
                  <c:v>17.768456</c:v>
                </c:pt>
                <c:pt idx="50">
                  <c:v>17.946667000000001</c:v>
                </c:pt>
                <c:pt idx="51">
                  <c:v>19.034697000000001</c:v>
                </c:pt>
                <c:pt idx="52">
                  <c:v>19.800901</c:v>
                </c:pt>
                <c:pt idx="53">
                  <c:v>21.179855</c:v>
                </c:pt>
                <c:pt idx="54">
                  <c:v>22.650167</c:v>
                </c:pt>
                <c:pt idx="55">
                  <c:v>23.399463999999998</c:v>
                </c:pt>
                <c:pt idx="56">
                  <c:v>23.665709</c:v>
                </c:pt>
                <c:pt idx="57">
                  <c:v>24.152670000000001</c:v>
                </c:pt>
                <c:pt idx="58">
                  <c:v>23.962465000000002</c:v>
                </c:pt>
                <c:pt idx="59">
                  <c:v>22.771929</c:v>
                </c:pt>
                <c:pt idx="60">
                  <c:v>20.210325000000001</c:v>
                </c:pt>
                <c:pt idx="61">
                  <c:v>19.784541999999998</c:v>
                </c:pt>
                <c:pt idx="62">
                  <c:v>20.158581000000002</c:v>
                </c:pt>
                <c:pt idx="63">
                  <c:v>20.846979000000001</c:v>
                </c:pt>
                <c:pt idx="64">
                  <c:v>20.355051</c:v>
                </c:pt>
                <c:pt idx="65">
                  <c:v>20.306370000000001</c:v>
                </c:pt>
                <c:pt idx="66">
                  <c:v>21.983927000000001</c:v>
                </c:pt>
                <c:pt idx="67">
                  <c:v>25.032748999999999</c:v>
                </c:pt>
                <c:pt idx="68">
                  <c:v>26.539346999999999</c:v>
                </c:pt>
                <c:pt idx="69">
                  <c:v>25.608703999999999</c:v>
                </c:pt>
                <c:pt idx="70">
                  <c:v>22.964366999999999</c:v>
                </c:pt>
                <c:pt idx="71">
                  <c:v>21.072444999999998</c:v>
                </c:pt>
                <c:pt idx="72">
                  <c:v>20.019838</c:v>
                </c:pt>
                <c:pt idx="73">
                  <c:v>18.646151</c:v>
                </c:pt>
                <c:pt idx="74">
                  <c:v>17.030965999999999</c:v>
                </c:pt>
                <c:pt idx="75">
                  <c:v>15.080145</c:v>
                </c:pt>
                <c:pt idx="76">
                  <c:v>13.352793999999999</c:v>
                </c:pt>
                <c:pt idx="77">
                  <c:v>8.7537727000000007</c:v>
                </c:pt>
                <c:pt idx="78">
                  <c:v>1.2601039000000001</c:v>
                </c:pt>
                <c:pt idx="79">
                  <c:v>-11.252259</c:v>
                </c:pt>
                <c:pt idx="80">
                  <c:v>-25.161847999999999</c:v>
                </c:pt>
                <c:pt idx="81">
                  <c:v>-41.068741000000003</c:v>
                </c:pt>
                <c:pt idx="82">
                  <c:v>-53.021842999999997</c:v>
                </c:pt>
                <c:pt idx="83">
                  <c:v>-59.627636000000003</c:v>
                </c:pt>
                <c:pt idx="84">
                  <c:v>-60.580565999999997</c:v>
                </c:pt>
                <c:pt idx="85">
                  <c:v>-57.003441000000002</c:v>
                </c:pt>
                <c:pt idx="86">
                  <c:v>-51.302478999999998</c:v>
                </c:pt>
                <c:pt idx="87">
                  <c:v>-45.013148999999999</c:v>
                </c:pt>
                <c:pt idx="88">
                  <c:v>-42.082081000000002</c:v>
                </c:pt>
                <c:pt idx="89">
                  <c:v>-43.310406</c:v>
                </c:pt>
                <c:pt idx="90">
                  <c:v>-48.263142000000002</c:v>
                </c:pt>
                <c:pt idx="91">
                  <c:v>-53.809719000000001</c:v>
                </c:pt>
                <c:pt idx="92">
                  <c:v>-55.979877000000002</c:v>
                </c:pt>
                <c:pt idx="93">
                  <c:v>-50.877541000000001</c:v>
                </c:pt>
                <c:pt idx="94">
                  <c:v>-32.927193000000003</c:v>
                </c:pt>
                <c:pt idx="95">
                  <c:v>-9.4399595000000005</c:v>
                </c:pt>
                <c:pt idx="96">
                  <c:v>8.0036573000000004</c:v>
                </c:pt>
                <c:pt idx="97">
                  <c:v>13.929660999999999</c:v>
                </c:pt>
                <c:pt idx="98">
                  <c:v>12.412993999999999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86-4067-8F4A-57082C0A6423}"/>
            </c:ext>
          </c:extLst>
        </c:ser>
        <c:ser>
          <c:idx val="1"/>
          <c:order val="1"/>
          <c:tx>
            <c:strRef>
              <c:f>'IP3'!$AM$2</c:f>
              <c:strCache>
                <c:ptCount val="1"/>
                <c:pt idx="0">
                  <c:v>+18 dBm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'IP3'!$AL$5:$AL$103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'IP3'!$AN$5:$AN$103</c:f>
              <c:numCache>
                <c:formatCode>General</c:formatCode>
                <c:ptCount val="99"/>
                <c:pt idx="0">
                  <c:v>-93.742249000000001</c:v>
                </c:pt>
                <c:pt idx="1">
                  <c:v>-86.604941999999994</c:v>
                </c:pt>
                <c:pt idx="2">
                  <c:v>-92.710875999999999</c:v>
                </c:pt>
                <c:pt idx="3">
                  <c:v>-90.717178000000004</c:v>
                </c:pt>
                <c:pt idx="4">
                  <c:v>-79.955910000000003</c:v>
                </c:pt>
                <c:pt idx="5">
                  <c:v>-75.006377999999998</c:v>
                </c:pt>
                <c:pt idx="6">
                  <c:v>-68.207274999999996</c:v>
                </c:pt>
                <c:pt idx="7">
                  <c:v>-52.664822000000001</c:v>
                </c:pt>
                <c:pt idx="8">
                  <c:v>-34.623161000000003</c:v>
                </c:pt>
                <c:pt idx="9">
                  <c:v>1.3151858999999999</c:v>
                </c:pt>
                <c:pt idx="10">
                  <c:v>4.8814960000000003</c:v>
                </c:pt>
                <c:pt idx="11">
                  <c:v>8.8464498999999996</c:v>
                </c:pt>
                <c:pt idx="12">
                  <c:v>13.437191</c:v>
                </c:pt>
                <c:pt idx="13">
                  <c:v>14.79069</c:v>
                </c:pt>
                <c:pt idx="14">
                  <c:v>15.564648</c:v>
                </c:pt>
                <c:pt idx="15">
                  <c:v>13.149292000000001</c:v>
                </c:pt>
                <c:pt idx="16">
                  <c:v>13.127931999999999</c:v>
                </c:pt>
                <c:pt idx="17">
                  <c:v>11.241599000000001</c:v>
                </c:pt>
                <c:pt idx="18">
                  <c:v>9.3014059000000007</c:v>
                </c:pt>
                <c:pt idx="19">
                  <c:v>9.5828485000000008</c:v>
                </c:pt>
                <c:pt idx="20">
                  <c:v>12.357911</c:v>
                </c:pt>
                <c:pt idx="21">
                  <c:v>12.664939</c:v>
                </c:pt>
                <c:pt idx="22">
                  <c:v>13.776324000000001</c:v>
                </c:pt>
                <c:pt idx="23">
                  <c:v>17.767757</c:v>
                </c:pt>
                <c:pt idx="24">
                  <c:v>20.204338</c:v>
                </c:pt>
                <c:pt idx="25">
                  <c:v>20.194309000000001</c:v>
                </c:pt>
                <c:pt idx="26">
                  <c:v>17.890598000000001</c:v>
                </c:pt>
                <c:pt idx="27">
                  <c:v>22.255890000000001</c:v>
                </c:pt>
                <c:pt idx="28">
                  <c:v>19.736013</c:v>
                </c:pt>
                <c:pt idx="29">
                  <c:v>15.302503</c:v>
                </c:pt>
                <c:pt idx="30">
                  <c:v>19.447959999999998</c:v>
                </c:pt>
                <c:pt idx="31">
                  <c:v>19.540468000000001</c:v>
                </c:pt>
                <c:pt idx="32">
                  <c:v>23.042069999999999</c:v>
                </c:pt>
                <c:pt idx="33">
                  <c:v>19.780746000000001</c:v>
                </c:pt>
                <c:pt idx="34">
                  <c:v>20.575392000000001</c:v>
                </c:pt>
                <c:pt idx="35">
                  <c:v>17.587225</c:v>
                </c:pt>
                <c:pt idx="36">
                  <c:v>14.132673</c:v>
                </c:pt>
                <c:pt idx="37">
                  <c:v>16.570765000000002</c:v>
                </c:pt>
                <c:pt idx="38">
                  <c:v>14.990017</c:v>
                </c:pt>
                <c:pt idx="39">
                  <c:v>17.862535000000001</c:v>
                </c:pt>
                <c:pt idx="40">
                  <c:v>24.252137999999999</c:v>
                </c:pt>
                <c:pt idx="41">
                  <c:v>19.524708</c:v>
                </c:pt>
                <c:pt idx="42">
                  <c:v>17.182751</c:v>
                </c:pt>
                <c:pt idx="43">
                  <c:v>19.226109999999998</c:v>
                </c:pt>
                <c:pt idx="44">
                  <c:v>20.615787999999998</c:v>
                </c:pt>
                <c:pt idx="45">
                  <c:v>14.918868</c:v>
                </c:pt>
                <c:pt idx="46">
                  <c:v>15.254084000000001</c:v>
                </c:pt>
                <c:pt idx="47">
                  <c:v>13.719185</c:v>
                </c:pt>
                <c:pt idx="48">
                  <c:v>14.411175</c:v>
                </c:pt>
                <c:pt idx="49">
                  <c:v>16.219973</c:v>
                </c:pt>
                <c:pt idx="50">
                  <c:v>17.351429</c:v>
                </c:pt>
                <c:pt idx="51">
                  <c:v>16.443470000000001</c:v>
                </c:pt>
                <c:pt idx="52">
                  <c:v>18.007946</c:v>
                </c:pt>
                <c:pt idx="53">
                  <c:v>18.839227999999999</c:v>
                </c:pt>
                <c:pt idx="54">
                  <c:v>18.473991000000002</c:v>
                </c:pt>
                <c:pt idx="55">
                  <c:v>19.511745000000001</c:v>
                </c:pt>
                <c:pt idx="56">
                  <c:v>19.609741</c:v>
                </c:pt>
                <c:pt idx="57">
                  <c:v>19.901192000000002</c:v>
                </c:pt>
                <c:pt idx="58">
                  <c:v>20.626553000000001</c:v>
                </c:pt>
                <c:pt idx="59">
                  <c:v>22.505092999999999</c:v>
                </c:pt>
                <c:pt idx="60">
                  <c:v>20.757684999999999</c:v>
                </c:pt>
                <c:pt idx="61">
                  <c:v>17.489214</c:v>
                </c:pt>
                <c:pt idx="62">
                  <c:v>18.013828</c:v>
                </c:pt>
                <c:pt idx="63">
                  <c:v>17.730028000000001</c:v>
                </c:pt>
                <c:pt idx="64">
                  <c:v>21.636557</c:v>
                </c:pt>
                <c:pt idx="65">
                  <c:v>23.82546</c:v>
                </c:pt>
                <c:pt idx="66">
                  <c:v>22.328586999999999</c:v>
                </c:pt>
                <c:pt idx="67">
                  <c:v>24.116012999999999</c:v>
                </c:pt>
                <c:pt idx="68">
                  <c:v>23.249897000000001</c:v>
                </c:pt>
                <c:pt idx="69">
                  <c:v>22.956585</c:v>
                </c:pt>
                <c:pt idx="70">
                  <c:v>19.281293999999999</c:v>
                </c:pt>
                <c:pt idx="71">
                  <c:v>17.476808999999999</c:v>
                </c:pt>
                <c:pt idx="72">
                  <c:v>16.938929000000002</c:v>
                </c:pt>
                <c:pt idx="73">
                  <c:v>16.435955</c:v>
                </c:pt>
                <c:pt idx="74">
                  <c:v>13.685224</c:v>
                </c:pt>
                <c:pt idx="75">
                  <c:v>12.835252000000001</c:v>
                </c:pt>
                <c:pt idx="76">
                  <c:v>9.3763971000000002</c:v>
                </c:pt>
                <c:pt idx="77">
                  <c:v>-13.027328000000001</c:v>
                </c:pt>
                <c:pt idx="78">
                  <c:v>-36.007378000000003</c:v>
                </c:pt>
                <c:pt idx="79">
                  <c:v>-48.585430000000002</c:v>
                </c:pt>
                <c:pt idx="80">
                  <c:v>-54.016655</c:v>
                </c:pt>
                <c:pt idx="81">
                  <c:v>-53.333495999999997</c:v>
                </c:pt>
                <c:pt idx="82">
                  <c:v>-54.671764000000003</c:v>
                </c:pt>
                <c:pt idx="83">
                  <c:v>-58.739815</c:v>
                </c:pt>
                <c:pt idx="84">
                  <c:v>-65.901070000000004</c:v>
                </c:pt>
                <c:pt idx="85">
                  <c:v>-70.429237000000001</c:v>
                </c:pt>
                <c:pt idx="86">
                  <c:v>-64.640754999999999</c:v>
                </c:pt>
                <c:pt idx="87">
                  <c:v>-51.251427</c:v>
                </c:pt>
                <c:pt idx="88">
                  <c:v>-51.116173000000003</c:v>
                </c:pt>
                <c:pt idx="89">
                  <c:v>-52.589165000000001</c:v>
                </c:pt>
                <c:pt idx="90">
                  <c:v>-58.161175</c:v>
                </c:pt>
                <c:pt idx="91">
                  <c:v>-70.776184000000001</c:v>
                </c:pt>
                <c:pt idx="92">
                  <c:v>-65.471085000000002</c:v>
                </c:pt>
                <c:pt idx="93">
                  <c:v>-57.087246</c:v>
                </c:pt>
                <c:pt idx="94">
                  <c:v>-56.920712000000002</c:v>
                </c:pt>
                <c:pt idx="95">
                  <c:v>-46.386654</c:v>
                </c:pt>
                <c:pt idx="96">
                  <c:v>-12.172098</c:v>
                </c:pt>
                <c:pt idx="97">
                  <c:v>1.9474075</c:v>
                </c:pt>
                <c:pt idx="98">
                  <c:v>2.1168350999999999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86-4067-8F4A-57082C0A6423}"/>
            </c:ext>
          </c:extLst>
        </c:ser>
        <c:ser>
          <c:idx val="2"/>
          <c:order val="2"/>
          <c:tx>
            <c:strRef>
              <c:f>'IP3'!$AP$2</c:f>
              <c:strCache>
                <c:ptCount val="1"/>
                <c:pt idx="0">
                  <c:v>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'IP3'!$AO$5:$AO$103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'IP3'!$AQ$5:$AQ$103</c:f>
              <c:numCache>
                <c:formatCode>General</c:formatCode>
                <c:ptCount val="99"/>
                <c:pt idx="0">
                  <c:v>-95.217421999999999</c:v>
                </c:pt>
                <c:pt idx="1">
                  <c:v>-82.009888000000004</c:v>
                </c:pt>
                <c:pt idx="2">
                  <c:v>-98.126068000000004</c:v>
                </c:pt>
                <c:pt idx="3">
                  <c:v>-88.366714000000002</c:v>
                </c:pt>
                <c:pt idx="4">
                  <c:v>-80.295913999999996</c:v>
                </c:pt>
                <c:pt idx="5">
                  <c:v>-73.221183999999994</c:v>
                </c:pt>
                <c:pt idx="6">
                  <c:v>-72.920876000000007</c:v>
                </c:pt>
                <c:pt idx="7">
                  <c:v>-61.550266000000001</c:v>
                </c:pt>
                <c:pt idx="8">
                  <c:v>-58.746746000000002</c:v>
                </c:pt>
                <c:pt idx="9">
                  <c:v>-17.025555000000001</c:v>
                </c:pt>
                <c:pt idx="10">
                  <c:v>-3.8077168000000001</c:v>
                </c:pt>
                <c:pt idx="11">
                  <c:v>6.1417251000000004</c:v>
                </c:pt>
                <c:pt idx="12">
                  <c:v>9.7837323999999999</c:v>
                </c:pt>
                <c:pt idx="13">
                  <c:v>11.188169</c:v>
                </c:pt>
                <c:pt idx="14">
                  <c:v>13.829708999999999</c:v>
                </c:pt>
                <c:pt idx="15">
                  <c:v>12.092893</c:v>
                </c:pt>
                <c:pt idx="16">
                  <c:v>11.824567999999999</c:v>
                </c:pt>
                <c:pt idx="17">
                  <c:v>9.5572318999999997</c:v>
                </c:pt>
                <c:pt idx="18">
                  <c:v>9.3663187000000008</c:v>
                </c:pt>
                <c:pt idx="19">
                  <c:v>10.421523000000001</c:v>
                </c:pt>
                <c:pt idx="20">
                  <c:v>11.652462</c:v>
                </c:pt>
                <c:pt idx="21">
                  <c:v>14.240273999999999</c:v>
                </c:pt>
                <c:pt idx="22">
                  <c:v>16.845559999999999</c:v>
                </c:pt>
                <c:pt idx="23">
                  <c:v>16.276631999999999</c:v>
                </c:pt>
                <c:pt idx="24">
                  <c:v>17.310085000000001</c:v>
                </c:pt>
                <c:pt idx="25">
                  <c:v>26.535582000000002</c:v>
                </c:pt>
                <c:pt idx="26">
                  <c:v>22.397387999999999</c:v>
                </c:pt>
                <c:pt idx="27">
                  <c:v>17.820070000000001</c:v>
                </c:pt>
                <c:pt idx="28">
                  <c:v>11.654593</c:v>
                </c:pt>
                <c:pt idx="29">
                  <c:v>12.737147</c:v>
                </c:pt>
                <c:pt idx="30">
                  <c:v>15.771833000000001</c:v>
                </c:pt>
                <c:pt idx="31">
                  <c:v>16.15502</c:v>
                </c:pt>
                <c:pt idx="32">
                  <c:v>17.513296</c:v>
                </c:pt>
                <c:pt idx="33">
                  <c:v>17.077013000000001</c:v>
                </c:pt>
                <c:pt idx="34">
                  <c:v>15.371797000000001</c:v>
                </c:pt>
                <c:pt idx="35">
                  <c:v>14.579909000000001</c:v>
                </c:pt>
                <c:pt idx="36">
                  <c:v>18.163727000000002</c:v>
                </c:pt>
                <c:pt idx="37">
                  <c:v>13.552918999999999</c:v>
                </c:pt>
                <c:pt idx="38">
                  <c:v>20.298424000000001</c:v>
                </c:pt>
                <c:pt idx="39">
                  <c:v>22.977322000000001</c:v>
                </c:pt>
                <c:pt idx="40">
                  <c:v>21.143889999999999</c:v>
                </c:pt>
                <c:pt idx="41">
                  <c:v>16.617041</c:v>
                </c:pt>
                <c:pt idx="42">
                  <c:v>14.100758000000001</c:v>
                </c:pt>
                <c:pt idx="43">
                  <c:v>12.83483</c:v>
                </c:pt>
                <c:pt idx="44">
                  <c:v>13.784967999999999</c:v>
                </c:pt>
                <c:pt idx="45">
                  <c:v>15.680133</c:v>
                </c:pt>
                <c:pt idx="46">
                  <c:v>17.272751</c:v>
                </c:pt>
                <c:pt idx="47">
                  <c:v>16.119049</c:v>
                </c:pt>
                <c:pt idx="48">
                  <c:v>19.958504000000001</c:v>
                </c:pt>
                <c:pt idx="49">
                  <c:v>14.577548999999999</c:v>
                </c:pt>
                <c:pt idx="50">
                  <c:v>16.571370999999999</c:v>
                </c:pt>
                <c:pt idx="51">
                  <c:v>16.162002999999999</c:v>
                </c:pt>
                <c:pt idx="52">
                  <c:v>19.124077</c:v>
                </c:pt>
                <c:pt idx="53">
                  <c:v>18.91189</c:v>
                </c:pt>
                <c:pt idx="54">
                  <c:v>18.624116999999998</c:v>
                </c:pt>
                <c:pt idx="55">
                  <c:v>15.890719000000001</c:v>
                </c:pt>
                <c:pt idx="56">
                  <c:v>20.733415999999998</c:v>
                </c:pt>
                <c:pt idx="57">
                  <c:v>15.59779</c:v>
                </c:pt>
                <c:pt idx="58">
                  <c:v>15.164472999999999</c:v>
                </c:pt>
                <c:pt idx="59">
                  <c:v>18.135521000000001</c:v>
                </c:pt>
                <c:pt idx="60">
                  <c:v>15.007455</c:v>
                </c:pt>
                <c:pt idx="61">
                  <c:v>15.415978000000001</c:v>
                </c:pt>
                <c:pt idx="62">
                  <c:v>15.374609</c:v>
                </c:pt>
                <c:pt idx="63">
                  <c:v>13.381264</c:v>
                </c:pt>
                <c:pt idx="64">
                  <c:v>15.3523</c:v>
                </c:pt>
                <c:pt idx="65">
                  <c:v>16.709378999999998</c:v>
                </c:pt>
                <c:pt idx="66">
                  <c:v>17.235420000000001</c:v>
                </c:pt>
                <c:pt idx="67">
                  <c:v>18.359213</c:v>
                </c:pt>
                <c:pt idx="68">
                  <c:v>17.018747000000001</c:v>
                </c:pt>
                <c:pt idx="69">
                  <c:v>15.16112</c:v>
                </c:pt>
                <c:pt idx="70">
                  <c:v>14.134155</c:v>
                </c:pt>
                <c:pt idx="71">
                  <c:v>13.795757</c:v>
                </c:pt>
                <c:pt idx="72">
                  <c:v>12.535781</c:v>
                </c:pt>
                <c:pt idx="73">
                  <c:v>9.1568278999999997</c:v>
                </c:pt>
                <c:pt idx="74">
                  <c:v>8.6846399000000005</c:v>
                </c:pt>
                <c:pt idx="75">
                  <c:v>-13.891263</c:v>
                </c:pt>
                <c:pt idx="76">
                  <c:v>-30.677340999999998</c:v>
                </c:pt>
                <c:pt idx="77">
                  <c:v>-45.945304999999998</c:v>
                </c:pt>
                <c:pt idx="78">
                  <c:v>-54.537360999999997</c:v>
                </c:pt>
                <c:pt idx="79">
                  <c:v>-51.667164</c:v>
                </c:pt>
                <c:pt idx="80">
                  <c:v>-50.910172000000003</c:v>
                </c:pt>
                <c:pt idx="81">
                  <c:v>-52.724434000000002</c:v>
                </c:pt>
                <c:pt idx="82">
                  <c:v>-54.430526999999998</c:v>
                </c:pt>
                <c:pt idx="83">
                  <c:v>-57.720511999999999</c:v>
                </c:pt>
                <c:pt idx="84">
                  <c:v>-65.242928000000006</c:v>
                </c:pt>
                <c:pt idx="85">
                  <c:v>-71.484420999999998</c:v>
                </c:pt>
                <c:pt idx="86">
                  <c:v>-67.400138999999996</c:v>
                </c:pt>
                <c:pt idx="87">
                  <c:v>-58.369903999999998</c:v>
                </c:pt>
                <c:pt idx="88">
                  <c:v>-55.257976999999997</c:v>
                </c:pt>
                <c:pt idx="89">
                  <c:v>-58.054855000000003</c:v>
                </c:pt>
                <c:pt idx="90">
                  <c:v>-61.594676999999997</c:v>
                </c:pt>
                <c:pt idx="91">
                  <c:v>-67.138442999999995</c:v>
                </c:pt>
                <c:pt idx="92">
                  <c:v>-67.042786000000007</c:v>
                </c:pt>
                <c:pt idx="93">
                  <c:v>-62.927517000000002</c:v>
                </c:pt>
                <c:pt idx="94">
                  <c:v>-58.027836000000001</c:v>
                </c:pt>
                <c:pt idx="95">
                  <c:v>-57.560890000000001</c:v>
                </c:pt>
                <c:pt idx="96">
                  <c:v>-51.595923999999997</c:v>
                </c:pt>
                <c:pt idx="97">
                  <c:v>-33.55735</c:v>
                </c:pt>
                <c:pt idx="98">
                  <c:v>-9.2251682000000006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D86-4067-8F4A-57082C0A6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'IP3'!$AS$2</c15:sqref>
                        </c15:formulaRef>
                      </c:ext>
                    </c:extLst>
                    <c:strCache>
                      <c:ptCount val="1"/>
                      <c:pt idx="0">
                        <c:v>+9dBm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'IP3'!$AR$5:$AR$103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0.191</c:v>
                      </c:pt>
                      <c:pt idx="1">
                        <c:v>0.35231632653061001</c:v>
                      </c:pt>
                      <c:pt idx="2">
                        <c:v>0.51363265306121997</c:v>
                      </c:pt>
                      <c:pt idx="3">
                        <c:v>0.67494897959184008</c:v>
                      </c:pt>
                      <c:pt idx="4">
                        <c:v>0.83626530612244998</c:v>
                      </c:pt>
                      <c:pt idx="5">
                        <c:v>0.99758163265305999</c:v>
                      </c:pt>
                      <c:pt idx="6">
                        <c:v>1.1588979591837001</c:v>
                      </c:pt>
                      <c:pt idx="7">
                        <c:v>1.3202142857143</c:v>
                      </c:pt>
                      <c:pt idx="8">
                        <c:v>1.4815306122448999</c:v>
                      </c:pt>
                      <c:pt idx="9">
                        <c:v>1.6428469387755</c:v>
                      </c:pt>
                      <c:pt idx="10">
                        <c:v>1.8041632653060999</c:v>
                      </c:pt>
                      <c:pt idx="11">
                        <c:v>1.9654795918367001</c:v>
                      </c:pt>
                      <c:pt idx="12">
                        <c:v>2.1267959183673</c:v>
                      </c:pt>
                      <c:pt idx="13">
                        <c:v>2.2881122448979996</c:v>
                      </c:pt>
                      <c:pt idx="14">
                        <c:v>2.4494285714285997</c:v>
                      </c:pt>
                      <c:pt idx="15">
                        <c:v>2.6107448979591998</c:v>
                      </c:pt>
                      <c:pt idx="16">
                        <c:v>2.7720612244898</c:v>
                      </c:pt>
                      <c:pt idx="17">
                        <c:v>2.9333775510204001</c:v>
                      </c:pt>
                      <c:pt idx="18">
                        <c:v>3.0946938775510002</c:v>
                      </c:pt>
                      <c:pt idx="19">
                        <c:v>3.2560102040816004</c:v>
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                <c:pt idx="22">
                        <c:v>3.7399591836735002</c:v>
                      </c:pt>
                      <c:pt idx="23">
                        <c:v>3.9012755102041003</c:v>
                      </c:pt>
                      <c:pt idx="24">
                        <c:v>4.0625918367347005</c:v>
                      </c:pt>
                      <c:pt idx="25">
                        <c:v>4.2239081632652997</c:v>
                      </c:pt>
                      <c:pt idx="26">
                        <c:v>4.3852244897959007</c:v>
                      </c:pt>
                      <c:pt idx="27">
                        <c:v>4.5465408163265</c:v>
                      </c:pt>
                      <c:pt idx="28">
                        <c:v>4.7078571428570992</c:v>
                      </c:pt>
                      <c:pt idx="29">
                        <c:v>4.8691734693878006</c:v>
                      </c:pt>
                      <c:pt idx="30">
                        <c:v>5.0304897959183998</c:v>
                      </c:pt>
                      <c:pt idx="31">
                        <c:v>5.191806122449</c:v>
                      </c:pt>
                      <c:pt idx="32">
                        <c:v>5.3531224489796001</c:v>
                      </c:pt>
                      <c:pt idx="33">
                        <c:v>5.5144387755101993</c:v>
                      </c:pt>
                      <c:pt idx="34">
                        <c:v>5.6757551020408004</c:v>
                      </c:pt>
                      <c:pt idx="35">
                        <c:v>5.8370714285713996</c:v>
                      </c:pt>
                      <c:pt idx="36">
                        <c:v>5.9983877551020006</c:v>
                      </c:pt>
                      <c:pt idx="37">
                        <c:v>6.1597040816327002</c:v>
                      </c:pt>
                      <c:pt idx="38">
                        <c:v>6.3210204081632995</c:v>
                      </c:pt>
                      <c:pt idx="39">
                        <c:v>6.4823367346939005</c:v>
                      </c:pt>
                      <c:pt idx="40">
                        <c:v>6.6436530612244997</c:v>
                      </c:pt>
                      <c:pt idx="41">
                        <c:v>6.8049693877550999</c:v>
                      </c:pt>
                      <c:pt idx="42">
                        <c:v>6.9662857142857</c:v>
                      </c:pt>
                      <c:pt idx="43">
                        <c:v>7.1276020408163001</c:v>
                      </c:pt>
                      <c:pt idx="44">
                        <c:v>7.2889183673469002</c:v>
                      </c:pt>
                      <c:pt idx="45">
                        <c:v>7.4502346938775998</c:v>
                      </c:pt>
                      <c:pt idx="46">
                        <c:v>7.6115510204082</c:v>
                      </c:pt>
                      <c:pt idx="47">
                        <c:v>7.7728673469388001</c:v>
                      </c:pt>
                      <c:pt idx="48">
                        <c:v>7.9341836734694002</c:v>
                      </c:pt>
                      <c:pt idx="49">
                        <c:v>8.0954999999999995</c:v>
                      </c:pt>
                      <c:pt idx="50">
                        <c:v>8.2568163265305987</c:v>
                      </c:pt>
                      <c:pt idx="51">
                        <c:v>8.4181326530611997</c:v>
                      </c:pt>
                      <c:pt idx="52">
                        <c:v>8.579448979591799</c:v>
                      </c:pt>
                      <c:pt idx="53">
                        <c:v>8.7407653061224</c:v>
                      </c:pt>
                      <c:pt idx="54">
                        <c:v>8.9020816326530987</c:v>
                      </c:pt>
                      <c:pt idx="55">
                        <c:v>9.0633979591836997</c:v>
                      </c:pt>
                      <c:pt idx="56">
                        <c:v>9.2247142857143007</c:v>
                      </c:pt>
                      <c:pt idx="57">
                        <c:v>9.3860306122449</c:v>
                      </c:pt>
                      <c:pt idx="58">
                        <c:v>9.5473469387754992</c:v>
                      </c:pt>
                      <c:pt idx="59">
                        <c:v>9.7086632653061002</c:v>
                      </c:pt>
                      <c:pt idx="60">
                        <c:v>9.8699795918367013</c:v>
                      </c:pt>
                      <c:pt idx="61">
                        <c:v>10.031295918367</c:v>
                      </c:pt>
                      <c:pt idx="62">
                        <c:v>10.192612244898001</c:v>
                      </c:pt>
                      <c:pt idx="63">
                        <c:v>10.353928571429002</c:v>
                      </c:pt>
                      <c:pt idx="64">
                        <c:v>10.515244897958999</c:v>
                      </c:pt>
                      <c:pt idx="65">
                        <c:v>10.676561224489999</c:v>
                      </c:pt>
                      <c:pt idx="66">
                        <c:v>10.83787755102</c:v>
                      </c:pt>
                      <c:pt idx="67">
                        <c:v>10.999193877551001</c:v>
                      </c:pt>
                      <c:pt idx="68">
                        <c:v>11.160510204082001</c:v>
                      </c:pt>
                      <c:pt idx="69">
                        <c:v>11.321826530612</c:v>
                      </c:pt>
                      <c:pt idx="70">
                        <c:v>11.483142857142999</c:v>
                      </c:pt>
                      <c:pt idx="71">
                        <c:v>11.644459183673</c:v>
                      </c:pt>
                      <c:pt idx="72">
                        <c:v>11.805775510204001</c:v>
                      </c:pt>
                      <c:pt idx="73">
                        <c:v>11.967091836735001</c:v>
                      </c:pt>
                      <c:pt idx="74">
                        <c:v>12.128408163265</c:v>
                      </c:pt>
                      <c:pt idx="75">
                        <c:v>12.289724489795999</c:v>
                      </c:pt>
                      <c:pt idx="76">
                        <c:v>12.451040816327</c:v>
                      </c:pt>
                      <c:pt idx="77">
                        <c:v>12.612357142857</c:v>
                      </c:pt>
                      <c:pt idx="78">
                        <c:v>12.773673469388001</c:v>
                      </c:pt>
                      <c:pt idx="79">
                        <c:v>12.934989795918</c:v>
                      </c:pt>
                      <c:pt idx="80">
                        <c:v>13.096306122448999</c:v>
                      </c:pt>
                      <c:pt idx="81">
                        <c:v>13.257622448979999</c:v>
                      </c:pt>
                      <c:pt idx="82">
                        <c:v>13.41893877551</c:v>
                      </c:pt>
                      <c:pt idx="83">
                        <c:v>13.580255102041001</c:v>
                      </c:pt>
                      <c:pt idx="84">
                        <c:v>13.741571428571</c:v>
                      </c:pt>
                      <c:pt idx="85">
                        <c:v>13.902887755101998</c:v>
                      </c:pt>
                      <c:pt idx="86">
                        <c:v>14.064204081632999</c:v>
                      </c:pt>
                      <c:pt idx="87">
                        <c:v>14.225520408163</c:v>
                      </c:pt>
                      <c:pt idx="88">
                        <c:v>14.386836734694</c:v>
                      </c:pt>
                      <c:pt idx="89">
                        <c:v>14.548153061224001</c:v>
                      </c:pt>
                      <c:pt idx="90">
                        <c:v>14.709469387755</c:v>
                      </c:pt>
                      <c:pt idx="91">
                        <c:v>14.870785714285999</c:v>
                      </c:pt>
                      <c:pt idx="92">
                        <c:v>15.032102040816</c:v>
                      </c:pt>
                      <c:pt idx="93">
                        <c:v>15.193418367347</c:v>
                      </c:pt>
                      <c:pt idx="94">
                        <c:v>15.354734693878001</c:v>
                      </c:pt>
                      <c:pt idx="95">
                        <c:v>15.516051020408002</c:v>
                      </c:pt>
                      <c:pt idx="96">
                        <c:v>15.677367346938999</c:v>
                      </c:pt>
                      <c:pt idx="97">
                        <c:v>15.838683673468999</c:v>
                      </c:pt>
                      <c:pt idx="98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'IP3'!$AT$5:$AT$103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3D86-4067-8F4A-57082C0A642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'IP3'!$AV$2</c15:sqref>
                        </c15:formulaRef>
                      </c:ext>
                    </c:extLst>
                    <c:strCache>
                      <c:ptCount val="1"/>
                      <c:pt idx="0">
                        <c:v>+7dBm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'IP3'!$AU$5:$AU$103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0.191</c:v>
                      </c:pt>
                      <c:pt idx="1">
                        <c:v>0.35231632653061001</c:v>
                      </c:pt>
                      <c:pt idx="2">
                        <c:v>0.51363265306121997</c:v>
                      </c:pt>
                      <c:pt idx="3">
                        <c:v>0.67494897959184008</c:v>
                      </c:pt>
                      <c:pt idx="4">
                        <c:v>0.83626530612244998</c:v>
                      </c:pt>
                      <c:pt idx="5">
                        <c:v>0.99758163265305999</c:v>
                      </c:pt>
                      <c:pt idx="6">
                        <c:v>1.1588979591837001</c:v>
                      </c:pt>
                      <c:pt idx="7">
                        <c:v>1.3202142857143</c:v>
                      </c:pt>
                      <c:pt idx="8">
                        <c:v>1.4815306122448999</c:v>
                      </c:pt>
                      <c:pt idx="9">
                        <c:v>1.6428469387755</c:v>
                      </c:pt>
                      <c:pt idx="10">
                        <c:v>1.8041632653060999</c:v>
                      </c:pt>
                      <c:pt idx="11">
                        <c:v>1.9654795918367001</c:v>
                      </c:pt>
                      <c:pt idx="12">
                        <c:v>2.1267959183673</c:v>
                      </c:pt>
                      <c:pt idx="13">
                        <c:v>2.2881122448979996</c:v>
                      </c:pt>
                      <c:pt idx="14">
                        <c:v>2.4494285714285997</c:v>
                      </c:pt>
                      <c:pt idx="15">
                        <c:v>2.6107448979591998</c:v>
                      </c:pt>
                      <c:pt idx="16">
                        <c:v>2.7720612244898</c:v>
                      </c:pt>
                      <c:pt idx="17">
                        <c:v>2.9333775510204001</c:v>
                      </c:pt>
                      <c:pt idx="18">
                        <c:v>3.0946938775510002</c:v>
                      </c:pt>
                      <c:pt idx="19">
                        <c:v>3.2560102040816004</c:v>
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                <c:pt idx="22">
                        <c:v>3.7399591836735002</c:v>
                      </c:pt>
                      <c:pt idx="23">
                        <c:v>3.9012755102041003</c:v>
                      </c:pt>
                      <c:pt idx="24">
                        <c:v>4.0625918367347005</c:v>
                      </c:pt>
                      <c:pt idx="25">
                        <c:v>4.2239081632652997</c:v>
                      </c:pt>
                      <c:pt idx="26">
                        <c:v>4.3852244897959007</c:v>
                      </c:pt>
                      <c:pt idx="27">
                        <c:v>4.5465408163265</c:v>
                      </c:pt>
                      <c:pt idx="28">
                        <c:v>4.7078571428570992</c:v>
                      </c:pt>
                      <c:pt idx="29">
                        <c:v>4.8691734693878006</c:v>
                      </c:pt>
                      <c:pt idx="30">
                        <c:v>5.0304897959183998</c:v>
                      </c:pt>
                      <c:pt idx="31">
                        <c:v>5.191806122449</c:v>
                      </c:pt>
                      <c:pt idx="32">
                        <c:v>5.3531224489796001</c:v>
                      </c:pt>
                      <c:pt idx="33">
                        <c:v>5.5144387755101993</c:v>
                      </c:pt>
                      <c:pt idx="34">
                        <c:v>5.6757551020408004</c:v>
                      </c:pt>
                      <c:pt idx="35">
                        <c:v>5.8370714285713996</c:v>
                      </c:pt>
                      <c:pt idx="36">
                        <c:v>5.9983877551020006</c:v>
                      </c:pt>
                      <c:pt idx="37">
                        <c:v>6.1597040816327002</c:v>
                      </c:pt>
                      <c:pt idx="38">
                        <c:v>6.3210204081632995</c:v>
                      </c:pt>
                      <c:pt idx="39">
                        <c:v>6.4823367346939005</c:v>
                      </c:pt>
                      <c:pt idx="40">
                        <c:v>6.6436530612244997</c:v>
                      </c:pt>
                      <c:pt idx="41">
                        <c:v>6.8049693877550999</c:v>
                      </c:pt>
                      <c:pt idx="42">
                        <c:v>6.9662857142857</c:v>
                      </c:pt>
                      <c:pt idx="43">
                        <c:v>7.1276020408163001</c:v>
                      </c:pt>
                      <c:pt idx="44">
                        <c:v>7.2889183673469002</c:v>
                      </c:pt>
                      <c:pt idx="45">
                        <c:v>7.4502346938775998</c:v>
                      </c:pt>
                      <c:pt idx="46">
                        <c:v>7.6115510204082</c:v>
                      </c:pt>
                      <c:pt idx="47">
                        <c:v>7.7728673469388001</c:v>
                      </c:pt>
                      <c:pt idx="48">
                        <c:v>7.9341836734694002</c:v>
                      </c:pt>
                      <c:pt idx="49">
                        <c:v>8.0954999999999995</c:v>
                      </c:pt>
                      <c:pt idx="50">
                        <c:v>8.2568163265305987</c:v>
                      </c:pt>
                      <c:pt idx="51">
                        <c:v>8.4181326530611997</c:v>
                      </c:pt>
                      <c:pt idx="52">
                        <c:v>8.579448979591799</c:v>
                      </c:pt>
                      <c:pt idx="53">
                        <c:v>8.7407653061224</c:v>
                      </c:pt>
                      <c:pt idx="54">
                        <c:v>8.9020816326530987</c:v>
                      </c:pt>
                      <c:pt idx="55">
                        <c:v>9.0633979591836997</c:v>
                      </c:pt>
                      <c:pt idx="56">
                        <c:v>9.2247142857143007</c:v>
                      </c:pt>
                      <c:pt idx="57">
                        <c:v>9.3860306122449</c:v>
                      </c:pt>
                      <c:pt idx="58">
                        <c:v>9.5473469387754992</c:v>
                      </c:pt>
                      <c:pt idx="59">
                        <c:v>9.7086632653061002</c:v>
                      </c:pt>
                      <c:pt idx="60">
                        <c:v>9.8699795918367013</c:v>
                      </c:pt>
                      <c:pt idx="61">
                        <c:v>10.031295918367</c:v>
                      </c:pt>
                      <c:pt idx="62">
                        <c:v>10.192612244898001</c:v>
                      </c:pt>
                      <c:pt idx="63">
                        <c:v>10.353928571429002</c:v>
                      </c:pt>
                      <c:pt idx="64">
                        <c:v>10.515244897958999</c:v>
                      </c:pt>
                      <c:pt idx="65">
                        <c:v>10.676561224489999</c:v>
                      </c:pt>
                      <c:pt idx="66">
                        <c:v>10.83787755102</c:v>
                      </c:pt>
                      <c:pt idx="67">
                        <c:v>10.999193877551001</c:v>
                      </c:pt>
                      <c:pt idx="68">
                        <c:v>11.160510204082001</c:v>
                      </c:pt>
                      <c:pt idx="69">
                        <c:v>11.321826530612</c:v>
                      </c:pt>
                      <c:pt idx="70">
                        <c:v>11.483142857142999</c:v>
                      </c:pt>
                      <c:pt idx="71">
                        <c:v>11.644459183673</c:v>
                      </c:pt>
                      <c:pt idx="72">
                        <c:v>11.805775510204001</c:v>
                      </c:pt>
                      <c:pt idx="73">
                        <c:v>11.967091836735001</c:v>
                      </c:pt>
                      <c:pt idx="74">
                        <c:v>12.128408163265</c:v>
                      </c:pt>
                      <c:pt idx="75">
                        <c:v>12.289724489795999</c:v>
                      </c:pt>
                      <c:pt idx="76">
                        <c:v>12.451040816327</c:v>
                      </c:pt>
                      <c:pt idx="77">
                        <c:v>12.612357142857</c:v>
                      </c:pt>
                      <c:pt idx="78">
                        <c:v>12.773673469388001</c:v>
                      </c:pt>
                      <c:pt idx="79">
                        <c:v>12.934989795918</c:v>
                      </c:pt>
                      <c:pt idx="80">
                        <c:v>13.096306122448999</c:v>
                      </c:pt>
                      <c:pt idx="81">
                        <c:v>13.257622448979999</c:v>
                      </c:pt>
                      <c:pt idx="82">
                        <c:v>13.41893877551</c:v>
                      </c:pt>
                      <c:pt idx="83">
                        <c:v>13.580255102041001</c:v>
                      </c:pt>
                      <c:pt idx="84">
                        <c:v>13.741571428571</c:v>
                      </c:pt>
                      <c:pt idx="85">
                        <c:v>13.902887755101998</c:v>
                      </c:pt>
                      <c:pt idx="86">
                        <c:v>14.064204081632999</c:v>
                      </c:pt>
                      <c:pt idx="87">
                        <c:v>14.225520408163</c:v>
                      </c:pt>
                      <c:pt idx="88">
                        <c:v>14.386836734694</c:v>
                      </c:pt>
                      <c:pt idx="89">
                        <c:v>14.548153061224001</c:v>
                      </c:pt>
                      <c:pt idx="90">
                        <c:v>14.709469387755</c:v>
                      </c:pt>
                      <c:pt idx="91">
                        <c:v>14.870785714285999</c:v>
                      </c:pt>
                      <c:pt idx="92">
                        <c:v>15.032102040816</c:v>
                      </c:pt>
                      <c:pt idx="93">
                        <c:v>15.193418367347</c:v>
                      </c:pt>
                      <c:pt idx="94">
                        <c:v>15.354734693878001</c:v>
                      </c:pt>
                      <c:pt idx="95">
                        <c:v>15.516051020408002</c:v>
                      </c:pt>
                      <c:pt idx="96">
                        <c:v>15.677367346938999</c:v>
                      </c:pt>
                      <c:pt idx="97">
                        <c:v>15.838683673468999</c:v>
                      </c:pt>
                      <c:pt idx="98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'IP3'!$AW$5:$AW$103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D86-4067-8F4A-57082C0A642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'IP3'!$AY$2</c15:sqref>
                        </c15:formulaRef>
                      </c:ext>
                    </c:extLst>
                    <c:strCache>
                      <c:ptCount val="1"/>
                      <c:pt idx="0">
                        <c:v>+5dBm</c:v>
                      </c:pt>
                    </c:strCache>
                  </c:strRef>
                </c:tx>
                <c:spPr>
                  <a:ln cap="sq" cmpd="dbl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'IP3'!$AX$5:$AX$103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'IP3'!$AZ$5:$AZ$103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FF-4C26-A20E-6B2F44B5EF17}"/>
                  </c:ext>
                </c:extLst>
              </c15:ser>
            </c15:filteredScatterSeries>
          </c:ext>
        </c:extLst>
      </c:scatterChart>
      <c:valAx>
        <c:axId val="11162649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2"/>
      </c:valAx>
      <c:valAx>
        <c:axId val="111657344"/>
        <c:scaling>
          <c:orientation val="minMax"/>
          <c:max val="25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1538439546173139"/>
          <c:y val="0.57866834354039087"/>
          <c:w val="0.19613892388633922"/>
          <c:h val="0.186276246719160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CL vs. LO Power: 1 GHz IF, 5 GHz RF (dB)</a:t>
            </a:r>
            <a:r>
              <a:rPr lang="en-US" sz="1000" baseline="30000"/>
              <a:t>1-5</a:t>
            </a:r>
          </a:p>
        </c:rich>
      </c:tx>
      <c:layout>
        <c:manualLayout>
          <c:xMode val="edge"/>
          <c:yMode val="edge"/>
          <c:x val="0.16862620057783909"/>
          <c:y val="3.106142629324828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3683926209688815"/>
          <c:w val="0.76542713682528862"/>
          <c:h val="0.6724082670598625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'P1dB CL'!$F$2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CL'!$F$5:$F$205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A-44BF-96F8-CFD3113CC2D7}"/>
            </c:ext>
          </c:extLst>
        </c:ser>
        <c:ser>
          <c:idx val="2"/>
          <c:order val="1"/>
          <c:tx>
            <c:strRef>
              <c:f>'P1dB CL'!$G$2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CL'!$G$5:$G$205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3A-44BF-96F8-CFD3113CC2D7}"/>
            </c:ext>
          </c:extLst>
        </c:ser>
        <c:ser>
          <c:idx val="0"/>
          <c:order val="2"/>
          <c:tx>
            <c:strRef>
              <c:f>'P1dB CL'!$H$2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CL'!$H$5:$H$205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3A-44BF-96F8-CFD3113CC2D7}"/>
            </c:ext>
          </c:extLst>
        </c:ser>
        <c:ser>
          <c:idx val="3"/>
          <c:order val="3"/>
          <c:tx>
            <c:strRef>
              <c:f>'P1dB CL'!$I$2</c:f>
              <c:strCache>
                <c:ptCount val="1"/>
                <c:pt idx="0">
                  <c:v>+11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CL'!$I$5:$I$205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3A-44BF-96F8-CFD3113CC2D7}"/>
            </c:ext>
          </c:extLst>
        </c:ser>
        <c:ser>
          <c:idx val="4"/>
          <c:order val="4"/>
          <c:tx>
            <c:strRef>
              <c:f>'P1dB CL'!$J$2</c:f>
              <c:strCache>
                <c:ptCount val="1"/>
                <c:pt idx="0">
                  <c:v>+9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CL'!$J$5:$J$205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5-D73A-44BF-96F8-CFD3113C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73376"/>
        <c:axId val="11478374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'P1dB CL'!$K$2</c15:sqref>
                        </c15:formulaRef>
                      </c:ext>
                    </c:extLst>
                    <c:strCache>
                      <c:ptCount val="1"/>
                      <c:pt idx="0">
                        <c:v>+7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'P1dB CL'!$E$5:$E$205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'P1dB CL'!$K$5:$K$205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D73A-44BF-96F8-CFD3113CC2D7}"/>
                  </c:ext>
                </c:extLst>
              </c15:ser>
            </c15:filteredScatterSeries>
          </c:ext>
        </c:extLst>
      </c:scatterChart>
      <c:valAx>
        <c:axId val="114773376"/>
        <c:scaling>
          <c:orientation val="minMax"/>
          <c:max val="25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aseline="0">
                    <a:latin typeface="+mn-lt"/>
                    <a:cs typeface="Arial" pitchFamily="34" charset="0"/>
                  </a:rPr>
                  <a:t>Input Power (dBm)</a:t>
                </a:r>
                <a:endParaRPr lang="en-US" sz="1000">
                  <a:latin typeface="+mn-lt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783744"/>
        <c:crosses val="autoZero"/>
        <c:crossBetween val="midCat"/>
        <c:majorUnit val="5"/>
      </c:valAx>
      <c:valAx>
        <c:axId val="114783744"/>
        <c:scaling>
          <c:orientation val="minMax"/>
          <c:max val="-6"/>
          <c:min val="-1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773376"/>
        <c:crossesAt val="-15"/>
        <c:crossBetween val="midCat"/>
        <c:majorUnit val="1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29364123419186278"/>
          <c:y val="0.45067050053117552"/>
          <c:w val="0.20378989579248014"/>
          <c:h val="0.34937486822793784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CL vs. LO Power: 1 GHz IF, 5 GHz RF(dB)</a:t>
            </a:r>
            <a:r>
              <a:rPr lang="en-US" sz="1000" baseline="30000"/>
              <a:t>1-5</a:t>
            </a:r>
          </a:p>
        </c:rich>
      </c:tx>
      <c:layout>
        <c:manualLayout>
          <c:xMode val="edge"/>
          <c:yMode val="edge"/>
          <c:x val="0.17634716885575011"/>
          <c:y val="4.047288416218174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3251356209133627"/>
          <c:w val="0.76542713682528862"/>
          <c:h val="0.6767339670654144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'P1dB CL'!$Y$2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CL'!$Y$5:$Y$205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3D-4AED-A01A-7163109407CF}"/>
            </c:ext>
          </c:extLst>
        </c:ser>
        <c:ser>
          <c:idx val="2"/>
          <c:order val="1"/>
          <c:tx>
            <c:strRef>
              <c:f>'P1dB CL'!$Z$2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CL'!$Z$5:$Z$205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3D-4AED-A01A-7163109407CF}"/>
            </c:ext>
          </c:extLst>
        </c:ser>
        <c:ser>
          <c:idx val="3"/>
          <c:order val="2"/>
          <c:tx>
            <c:strRef>
              <c:f>'P1dB CL'!$AA$2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CL'!$AA$5:$AA$205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3D-4AED-A01A-7163109407CF}"/>
            </c:ext>
          </c:extLst>
        </c:ser>
        <c:ser>
          <c:idx val="5"/>
          <c:order val="3"/>
          <c:tx>
            <c:strRef>
              <c:f>'P1dB CL'!$AB$2</c:f>
              <c:strCache>
                <c:ptCount val="1"/>
                <c:pt idx="0">
                  <c:v>+11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CL'!$AB$5:$AB$205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43D-4AED-A01A-7163109407CF}"/>
            </c:ext>
          </c:extLst>
        </c:ser>
        <c:ser>
          <c:idx val="0"/>
          <c:order val="4"/>
          <c:tx>
            <c:strRef>
              <c:f>'P1dB CL'!$AC$2</c:f>
              <c:strCache>
                <c:ptCount val="1"/>
                <c:pt idx="0">
                  <c:v>+9 dBm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CL'!$AC$5:$AC$205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43D-4AED-A01A-716310940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</c:scatterChart>
      <c:valAx>
        <c:axId val="116069888"/>
        <c:scaling>
          <c:orientation val="minMax"/>
          <c:max val="25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Input Power(dBm)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5"/>
      </c:valAx>
      <c:valAx>
        <c:axId val="116071808"/>
        <c:scaling>
          <c:orientation val="minMax"/>
          <c:max val="-7"/>
          <c:min val="-1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At val="-15"/>
        <c:crossBetween val="midCat"/>
        <c:majorUnit val="1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1515652940578542"/>
          <c:y val="0.44657675341568515"/>
          <c:w val="0.20378989579248014"/>
          <c:h val="0.34937486822793784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1 dB Compression Point : 1 GHz IF, LO(dB)</a:t>
            </a:r>
            <a:r>
              <a:rPr lang="en-US" sz="1000" baseline="30000"/>
              <a:t>1-5</a:t>
            </a:r>
          </a:p>
        </c:rich>
      </c:tx>
      <c:layout>
        <c:manualLayout>
          <c:xMode val="edge"/>
          <c:yMode val="edge"/>
          <c:x val="0.20179405032336145"/>
          <c:y val="2.70411719929904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069981208749504"/>
          <c:w val="0.76542713682528862"/>
          <c:h val="0.70854763357702388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'P1dB Pt'!$D$1:$I$1</c:f>
              <c:strCache>
                <c:ptCount val="6"/>
                <c:pt idx="0">
                  <c:v>Configuration A - Sine Wave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'P1dB Pt'!$D$2:$I$2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xVal>
          <c:yVal>
            <c:numRef>
              <c:f>'P1dB Pt'!$D$7:$I$7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EF-411E-9583-7DB9C1D52C37}"/>
            </c:ext>
          </c:extLst>
        </c:ser>
        <c:ser>
          <c:idx val="3"/>
          <c:order val="2"/>
          <c:tx>
            <c:strRef>
              <c:f>'P1dB Pt'!$U$1:$Z$1</c:f>
              <c:strCache>
                <c:ptCount val="6"/>
                <c:pt idx="0">
                  <c:v> Configuration B - Sine Wave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Pt'!$D$2:$I$2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xVal>
          <c:yVal>
            <c:numRef>
              <c:f>'P1dB Pt'!$U$7:$Z$7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EF-411E-9583-7DB9C1D52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'P1dB Pt'!$L$1:$Q$1</c15:sqref>
                        </c15:formulaRef>
                      </c:ext>
                    </c:extLst>
                    <c:strCache>
                      <c:ptCount val="6"/>
                      <c:pt idx="0">
                        <c:v>Configuration A - Square Wave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olid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'P1dB Pt'!$L$2:$P$2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16</c:v>
                      </c:pt>
                      <c:pt idx="4">
                        <c:v>13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'P1dB Pt'!$L$7:$P$7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EBEF-411E-9583-7DB9C1D52C37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Pt'!$AC$1:$AH$1</c15:sqref>
                        </c15:formulaRef>
                      </c:ext>
                    </c:extLst>
                    <c:strCache>
                      <c:ptCount val="6"/>
                      <c:pt idx="0">
                        <c:v>Configuration B - Square Wave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Pt'!$L$2:$P$2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16</c:v>
                      </c:pt>
                      <c:pt idx="4">
                        <c:v>13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Pt'!$AC$7:$AG$7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EF-411E-9583-7DB9C1D52C37}"/>
                  </c:ext>
                </c:extLst>
              </c15:ser>
            </c15:filteredScatterSeries>
          </c:ext>
        </c:extLst>
      </c:scatterChart>
      <c:valAx>
        <c:axId val="116069888"/>
        <c:scaling>
          <c:orientation val="minMax"/>
          <c:max val="17"/>
          <c:min val="7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2"/>
      </c:valAx>
      <c:valAx>
        <c:axId val="116071808"/>
        <c:scaling>
          <c:orientation val="minMax"/>
          <c:max val="5"/>
          <c:min val="-1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At val="-15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9289826820448173"/>
          <c:y val="0.67899059492563429"/>
          <c:w val="0.47850974538478003"/>
          <c:h val="0.12596420239136774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Output 1 dB Compression Point : 1 GHz IF, 5 GHz LOL(dB)</a:t>
            </a:r>
            <a:r>
              <a:rPr lang="en-US" sz="1000" baseline="30000"/>
              <a:t>1-5</a:t>
            </a:r>
          </a:p>
        </c:rich>
      </c:tx>
      <c:layout>
        <c:manualLayout>
          <c:xMode val="edge"/>
          <c:yMode val="edge"/>
          <c:x val="0.16592173490771733"/>
          <c:y val="2.258497340280242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6588023454453109E-2"/>
          <c:w val="0.76542713682528862"/>
          <c:h val="0.7126593355934401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'P1dB Pt'!$D$1:$I$1</c:f>
              <c:strCache>
                <c:ptCount val="6"/>
                <c:pt idx="0">
                  <c:v>Configuration A - Sine Wave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'P1dB Pt'!$D$2:$I$2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xVal>
          <c:yVal>
            <c:numRef>
              <c:f>'P1dB Pt'!$D$6:$I$6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D8-4C4D-97A0-5F6DB46FAEC9}"/>
            </c:ext>
          </c:extLst>
        </c:ser>
        <c:ser>
          <c:idx val="3"/>
          <c:order val="2"/>
          <c:tx>
            <c:strRef>
              <c:f>'P1dB Pt'!$U$1:$Z$1</c:f>
              <c:strCache>
                <c:ptCount val="6"/>
                <c:pt idx="0">
                  <c:v> Configuration B - Sine Wave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Pt'!$D$2:$I$2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xVal>
          <c:yVal>
            <c:numRef>
              <c:f>'P1dB Pt'!$U$6:$Z$6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D8-4C4D-97A0-5F6DB46FA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'P1dB Pt'!$L$1:$Q$1</c15:sqref>
                        </c15:formulaRef>
                      </c:ext>
                    </c:extLst>
                    <c:strCache>
                      <c:ptCount val="6"/>
                      <c:pt idx="0">
                        <c:v>Configuration A - Square Wave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olid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'P1dB Pt'!$L$2:$P$2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16</c:v>
                      </c:pt>
                      <c:pt idx="4">
                        <c:v>13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'P1dB Pt'!$L$6:$P$6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C3D8-4C4D-97A0-5F6DB46FAEC9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Pt'!$AC$1:$AH$1</c15:sqref>
                        </c15:formulaRef>
                      </c:ext>
                    </c:extLst>
                    <c:strCache>
                      <c:ptCount val="6"/>
                      <c:pt idx="0">
                        <c:v>Configuration B - Square Wave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Pt'!$L$2:$P$2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16</c:v>
                      </c:pt>
                      <c:pt idx="4">
                        <c:v>13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Pt'!$AC$6:$AG$6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D8-4C4D-97A0-5F6DB46FAEC9}"/>
                  </c:ext>
                </c:extLst>
              </c15:ser>
            </c15:filteredScatterSeries>
          </c:ext>
        </c:extLst>
      </c:scatterChart>
      <c:valAx>
        <c:axId val="116069888"/>
        <c:scaling>
          <c:orientation val="minMax"/>
          <c:max val="17"/>
          <c:min val="7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2"/>
      </c:valAx>
      <c:valAx>
        <c:axId val="116071808"/>
        <c:scaling>
          <c:orientation val="minMax"/>
          <c:max val="5"/>
          <c:min val="-3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At val="-15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070547712444631"/>
          <c:y val="0.64988735783027118"/>
          <c:w val="0.45091565660351524"/>
          <c:h val="0.136139545056867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Conversion Loss: 1.5 GHz IF, HSLO (dB)</a:t>
            </a:r>
            <a:endParaRPr lang="en-US" sz="1000" baseline="30000"/>
          </a:p>
        </c:rich>
      </c:tx>
      <c:layout>
        <c:manualLayout>
          <c:xMode val="edge"/>
          <c:yMode val="edge"/>
          <c:x val="0.3039311105711280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'CLvsLO 1.5GHz IF'!$E$5:$E$205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'CLvsLO 1.5GHz IF'!$F$5:$F$205</c:f>
              <c:numCache>
                <c:formatCode>General</c:formatCode>
                <c:ptCount val="201"/>
                <c:pt idx="0">
                  <c:v>-54.667892000000002</c:v>
                </c:pt>
                <c:pt idx="1">
                  <c:v>-47.764870000000002</c:v>
                </c:pt>
                <c:pt idx="2">
                  <c:v>-43.825588000000003</c:v>
                </c:pt>
                <c:pt idx="3">
                  <c:v>-39.947445000000002</c:v>
                </c:pt>
                <c:pt idx="4">
                  <c:v>-37.039745000000003</c:v>
                </c:pt>
                <c:pt idx="5">
                  <c:v>-34.679985000000002</c:v>
                </c:pt>
                <c:pt idx="6">
                  <c:v>-32.658664999999999</c:v>
                </c:pt>
                <c:pt idx="7">
                  <c:v>-30.976262999999999</c:v>
                </c:pt>
                <c:pt idx="8">
                  <c:v>-29.354787999999999</c:v>
                </c:pt>
                <c:pt idx="9">
                  <c:v>-28.125584</c:v>
                </c:pt>
                <c:pt idx="10">
                  <c:v>-27.209015000000001</c:v>
                </c:pt>
                <c:pt idx="11">
                  <c:v>-25.597033</c:v>
                </c:pt>
                <c:pt idx="12">
                  <c:v>-24.045307000000001</c:v>
                </c:pt>
                <c:pt idx="13">
                  <c:v>-22.359293000000001</c:v>
                </c:pt>
                <c:pt idx="14">
                  <c:v>-20.741945000000001</c:v>
                </c:pt>
                <c:pt idx="15">
                  <c:v>-18.777176000000001</c:v>
                </c:pt>
                <c:pt idx="16">
                  <c:v>-17.145712</c:v>
                </c:pt>
                <c:pt idx="17">
                  <c:v>-15.110696000000001</c:v>
                </c:pt>
                <c:pt idx="18">
                  <c:v>-13.116332</c:v>
                </c:pt>
                <c:pt idx="19">
                  <c:v>-11.534075</c:v>
                </c:pt>
                <c:pt idx="20">
                  <c:v>-9.9877833999999996</c:v>
                </c:pt>
                <c:pt idx="21">
                  <c:v>-8.6760578000000006</c:v>
                </c:pt>
                <c:pt idx="22">
                  <c:v>-7.6473589000000004</c:v>
                </c:pt>
                <c:pt idx="23">
                  <c:v>-7.1715426000000004</c:v>
                </c:pt>
                <c:pt idx="24">
                  <c:v>-6.9763621999999996</c:v>
                </c:pt>
                <c:pt idx="25">
                  <c:v>-7.0198789000000001</c:v>
                </c:pt>
                <c:pt idx="26">
                  <c:v>-7.2974138000000002</c:v>
                </c:pt>
                <c:pt idx="27">
                  <c:v>-7.3990707000000002</c:v>
                </c:pt>
                <c:pt idx="28">
                  <c:v>-7.5376200999999998</c:v>
                </c:pt>
                <c:pt idx="29">
                  <c:v>-7.4961262</c:v>
                </c:pt>
                <c:pt idx="30">
                  <c:v>-7.6848264000000004</c:v>
                </c:pt>
                <c:pt idx="31">
                  <c:v>-7.7758345999999996</c:v>
                </c:pt>
                <c:pt idx="32">
                  <c:v>-7.9346398999999996</c:v>
                </c:pt>
                <c:pt idx="33">
                  <c:v>-8.0141954000000002</c:v>
                </c:pt>
                <c:pt idx="34">
                  <c:v>-8.0019454999999997</c:v>
                </c:pt>
                <c:pt idx="35">
                  <c:v>-7.9333830000000001</c:v>
                </c:pt>
                <c:pt idx="36">
                  <c:v>-7.9312062000000001</c:v>
                </c:pt>
                <c:pt idx="37">
                  <c:v>-8.0321750999999999</c:v>
                </c:pt>
                <c:pt idx="38">
                  <c:v>-8.1268177000000001</c:v>
                </c:pt>
                <c:pt idx="39">
                  <c:v>-8.1192416999999999</c:v>
                </c:pt>
                <c:pt idx="40">
                  <c:v>-8.1036242999999999</c:v>
                </c:pt>
                <c:pt idx="41">
                  <c:v>-7.9988340999999998</c:v>
                </c:pt>
                <c:pt idx="42">
                  <c:v>-7.9189071999999996</c:v>
                </c:pt>
                <c:pt idx="43">
                  <c:v>-7.9074273000000002</c:v>
                </c:pt>
                <c:pt idx="44">
                  <c:v>-7.8454394000000001</c:v>
                </c:pt>
                <c:pt idx="45">
                  <c:v>-7.8146719999999998</c:v>
                </c:pt>
                <c:pt idx="46">
                  <c:v>-7.7539496000000003</c:v>
                </c:pt>
                <c:pt idx="47">
                  <c:v>-7.6841369000000004</c:v>
                </c:pt>
                <c:pt idx="48">
                  <c:v>-7.6752849000000003</c:v>
                </c:pt>
                <c:pt idx="49">
                  <c:v>-7.691865</c:v>
                </c:pt>
                <c:pt idx="50">
                  <c:v>-7.6663579999999998</c:v>
                </c:pt>
                <c:pt idx="51">
                  <c:v>-7.6136498000000001</c:v>
                </c:pt>
                <c:pt idx="52">
                  <c:v>-7.5090507999999998</c:v>
                </c:pt>
                <c:pt idx="53">
                  <c:v>-7.5166364000000003</c:v>
                </c:pt>
                <c:pt idx="54">
                  <c:v>-7.7344841999999998</c:v>
                </c:pt>
                <c:pt idx="55">
                  <c:v>-7.8897810000000002</c:v>
                </c:pt>
                <c:pt idx="56">
                  <c:v>-7.9525275000000004</c:v>
                </c:pt>
                <c:pt idx="57">
                  <c:v>-7.9372749000000002</c:v>
                </c:pt>
                <c:pt idx="58">
                  <c:v>-7.9114189000000001</c:v>
                </c:pt>
                <c:pt idx="59">
                  <c:v>-7.9850463999999999</c:v>
                </c:pt>
                <c:pt idx="60">
                  <c:v>-8.0435019000000008</c:v>
                </c:pt>
                <c:pt idx="61">
                  <c:v>-8.1557846000000005</c:v>
                </c:pt>
                <c:pt idx="62">
                  <c:v>-8.1848402</c:v>
                </c:pt>
                <c:pt idx="63">
                  <c:v>-8.1810483999999999</c:v>
                </c:pt>
                <c:pt idx="64">
                  <c:v>-8.2282171000000002</c:v>
                </c:pt>
                <c:pt idx="65">
                  <c:v>-8.2806376999999998</c:v>
                </c:pt>
                <c:pt idx="66">
                  <c:v>-8.3719062999999991</c:v>
                </c:pt>
                <c:pt idx="67">
                  <c:v>-8.4246482999999994</c:v>
                </c:pt>
                <c:pt idx="68">
                  <c:v>-8.3784828000000005</c:v>
                </c:pt>
                <c:pt idx="69">
                  <c:v>-8.4055567</c:v>
                </c:pt>
                <c:pt idx="70">
                  <c:v>-8.4304036999999994</c:v>
                </c:pt>
                <c:pt idx="71">
                  <c:v>-8.5391893000000003</c:v>
                </c:pt>
                <c:pt idx="72">
                  <c:v>-8.6582108000000009</c:v>
                </c:pt>
                <c:pt idx="73">
                  <c:v>-8.6646470999999998</c:v>
                </c:pt>
                <c:pt idx="74">
                  <c:v>-8.5753517000000006</c:v>
                </c:pt>
                <c:pt idx="75">
                  <c:v>-8.5673388999999993</c:v>
                </c:pt>
                <c:pt idx="76">
                  <c:v>-8.7093896999999991</c:v>
                </c:pt>
                <c:pt idx="77">
                  <c:v>-8.7249707999999995</c:v>
                </c:pt>
                <c:pt idx="78">
                  <c:v>-8.7497463</c:v>
                </c:pt>
                <c:pt idx="79">
                  <c:v>-8.7150192000000004</c:v>
                </c:pt>
                <c:pt idx="80">
                  <c:v>-8.7481288999999993</c:v>
                </c:pt>
                <c:pt idx="81">
                  <c:v>-8.7510519000000002</c:v>
                </c:pt>
                <c:pt idx="82">
                  <c:v>-8.7485227999999999</c:v>
                </c:pt>
                <c:pt idx="83">
                  <c:v>-8.7827167999999993</c:v>
                </c:pt>
                <c:pt idx="84">
                  <c:v>-8.6845950999999992</c:v>
                </c:pt>
                <c:pt idx="85">
                  <c:v>-8.7207241</c:v>
                </c:pt>
                <c:pt idx="86">
                  <c:v>-8.7215281000000004</c:v>
                </c:pt>
                <c:pt idx="87">
                  <c:v>-8.7162837999999994</c:v>
                </c:pt>
                <c:pt idx="88">
                  <c:v>-8.8090381999999998</c:v>
                </c:pt>
                <c:pt idx="89">
                  <c:v>-8.8779687999999997</c:v>
                </c:pt>
                <c:pt idx="90">
                  <c:v>-8.8451804999999997</c:v>
                </c:pt>
                <c:pt idx="91">
                  <c:v>-8.8995724000000003</c:v>
                </c:pt>
                <c:pt idx="92">
                  <c:v>-9.0802344999999995</c:v>
                </c:pt>
                <c:pt idx="93">
                  <c:v>-9.3292408000000009</c:v>
                </c:pt>
                <c:pt idx="94">
                  <c:v>-9.5197152999999997</c:v>
                </c:pt>
                <c:pt idx="95">
                  <c:v>-9.7064132999999995</c:v>
                </c:pt>
                <c:pt idx="96">
                  <c:v>-9.8754387000000001</c:v>
                </c:pt>
                <c:pt idx="97">
                  <c:v>-9.9737968000000006</c:v>
                </c:pt>
                <c:pt idx="98">
                  <c:v>-10.113809</c:v>
                </c:pt>
                <c:pt idx="99">
                  <c:v>-10.190529</c:v>
                </c:pt>
                <c:pt idx="100">
                  <c:v>-10.243231</c:v>
                </c:pt>
                <c:pt idx="101">
                  <c:v>-10.327268</c:v>
                </c:pt>
                <c:pt idx="102">
                  <c:v>-10.308918999999999</c:v>
                </c:pt>
                <c:pt idx="103">
                  <c:v>-10.261448</c:v>
                </c:pt>
                <c:pt idx="104">
                  <c:v>-10.18474</c:v>
                </c:pt>
                <c:pt idx="105">
                  <c:v>-10.266923</c:v>
                </c:pt>
                <c:pt idx="106">
                  <c:v>-10.161115000000001</c:v>
                </c:pt>
                <c:pt idx="107">
                  <c:v>-10.016992999999999</c:v>
                </c:pt>
                <c:pt idx="108">
                  <c:v>-9.9720182000000008</c:v>
                </c:pt>
                <c:pt idx="109">
                  <c:v>-9.7996683000000004</c:v>
                </c:pt>
                <c:pt idx="110">
                  <c:v>-9.6840162000000003</c:v>
                </c:pt>
                <c:pt idx="111">
                  <c:v>-9.6340264999999992</c:v>
                </c:pt>
                <c:pt idx="112">
                  <c:v>-9.5049905999999993</c:v>
                </c:pt>
                <c:pt idx="113">
                  <c:v>-9.3290758</c:v>
                </c:pt>
                <c:pt idx="114">
                  <c:v>-9.2545766999999994</c:v>
                </c:pt>
                <c:pt idx="115">
                  <c:v>-9.1904955000000008</c:v>
                </c:pt>
                <c:pt idx="116">
                  <c:v>-9.1585417000000007</c:v>
                </c:pt>
                <c:pt idx="117">
                  <c:v>-9.2679787000000005</c:v>
                </c:pt>
                <c:pt idx="118">
                  <c:v>-9.2708206000000004</c:v>
                </c:pt>
                <c:pt idx="119">
                  <c:v>-9.2150792999999993</c:v>
                </c:pt>
                <c:pt idx="120">
                  <c:v>-9.2135897</c:v>
                </c:pt>
                <c:pt idx="121">
                  <c:v>-9.2837534000000002</c:v>
                </c:pt>
                <c:pt idx="122">
                  <c:v>-9.1986637000000009</c:v>
                </c:pt>
                <c:pt idx="123">
                  <c:v>-9.2278213999999998</c:v>
                </c:pt>
                <c:pt idx="124">
                  <c:v>-9.2078217999999996</c:v>
                </c:pt>
                <c:pt idx="125">
                  <c:v>-9.1904143999999999</c:v>
                </c:pt>
                <c:pt idx="126">
                  <c:v>-9.1003694999999993</c:v>
                </c:pt>
                <c:pt idx="127">
                  <c:v>-9.1142816999999994</c:v>
                </c:pt>
                <c:pt idx="128">
                  <c:v>-9.1336145000000002</c:v>
                </c:pt>
                <c:pt idx="129">
                  <c:v>-9.0478067000000006</c:v>
                </c:pt>
                <c:pt idx="130">
                  <c:v>-9.0579681000000001</c:v>
                </c:pt>
                <c:pt idx="131">
                  <c:v>-9.0930443000000007</c:v>
                </c:pt>
                <c:pt idx="132">
                  <c:v>-9.0605965000000008</c:v>
                </c:pt>
                <c:pt idx="133">
                  <c:v>-9.0627545999999999</c:v>
                </c:pt>
                <c:pt idx="134">
                  <c:v>-9.0022564000000003</c:v>
                </c:pt>
                <c:pt idx="135">
                  <c:v>-9.0361414</c:v>
                </c:pt>
                <c:pt idx="136">
                  <c:v>-9.0538387</c:v>
                </c:pt>
                <c:pt idx="137">
                  <c:v>-9.0633611999999992</c:v>
                </c:pt>
                <c:pt idx="138">
                  <c:v>-9.1112126999999994</c:v>
                </c:pt>
                <c:pt idx="139">
                  <c:v>-9.1295670999999992</c:v>
                </c:pt>
                <c:pt idx="140">
                  <c:v>-9.1989011999999999</c:v>
                </c:pt>
                <c:pt idx="141">
                  <c:v>-9.3042535999999991</c:v>
                </c:pt>
                <c:pt idx="142">
                  <c:v>-9.4175739000000007</c:v>
                </c:pt>
                <c:pt idx="143">
                  <c:v>-9.5286922000000001</c:v>
                </c:pt>
                <c:pt idx="144">
                  <c:v>-9.6790733000000007</c:v>
                </c:pt>
                <c:pt idx="145">
                  <c:v>-9.8877106000000001</c:v>
                </c:pt>
                <c:pt idx="146">
                  <c:v>-10.087137999999999</c:v>
                </c:pt>
                <c:pt idx="147">
                  <c:v>-10.313802000000001</c:v>
                </c:pt>
                <c:pt idx="148">
                  <c:v>-10.627281999999999</c:v>
                </c:pt>
                <c:pt idx="149">
                  <c:v>-10.930554000000001</c:v>
                </c:pt>
                <c:pt idx="150">
                  <c:v>-11.234667999999999</c:v>
                </c:pt>
                <c:pt idx="151">
                  <c:v>-11.600299</c:v>
                </c:pt>
                <c:pt idx="152">
                  <c:v>-12.014908</c:v>
                </c:pt>
                <c:pt idx="153">
                  <c:v>-12.405853</c:v>
                </c:pt>
                <c:pt idx="154">
                  <c:v>-12.844029000000001</c:v>
                </c:pt>
                <c:pt idx="155">
                  <c:v>-13.280675</c:v>
                </c:pt>
                <c:pt idx="156">
                  <c:v>-13.763869</c:v>
                </c:pt>
                <c:pt idx="157">
                  <c:v>-14.228073</c:v>
                </c:pt>
                <c:pt idx="158">
                  <c:v>-14.812799999999999</c:v>
                </c:pt>
                <c:pt idx="159">
                  <c:v>-15.598106</c:v>
                </c:pt>
                <c:pt idx="160">
                  <c:v>-16.237953000000001</c:v>
                </c:pt>
                <c:pt idx="161">
                  <c:v>-17.042248000000001</c:v>
                </c:pt>
                <c:pt idx="162">
                  <c:v>-18.333013999999999</c:v>
                </c:pt>
                <c:pt idx="163">
                  <c:v>-20.034625999999999</c:v>
                </c:pt>
                <c:pt idx="164">
                  <c:v>-21.315525000000001</c:v>
                </c:pt>
                <c:pt idx="165">
                  <c:v>-22.408707</c:v>
                </c:pt>
                <c:pt idx="166">
                  <c:v>-22.980668999999999</c:v>
                </c:pt>
                <c:pt idx="167">
                  <c:v>-23.665648999999998</c:v>
                </c:pt>
                <c:pt idx="168">
                  <c:v>-24.440107000000001</c:v>
                </c:pt>
                <c:pt idx="169">
                  <c:v>-25.315825</c:v>
                </c:pt>
                <c:pt idx="170">
                  <c:v>-26.115355000000001</c:v>
                </c:pt>
                <c:pt idx="171">
                  <c:v>-27.165627000000001</c:v>
                </c:pt>
                <c:pt idx="172">
                  <c:v>-29.539497000000001</c:v>
                </c:pt>
                <c:pt idx="173">
                  <c:v>-32.939720000000001</c:v>
                </c:pt>
                <c:pt idx="174">
                  <c:v>-37.327385</c:v>
                </c:pt>
                <c:pt idx="175">
                  <c:v>-47.413474999999998</c:v>
                </c:pt>
                <c:pt idx="176">
                  <c:v>-50.724952999999999</c:v>
                </c:pt>
                <c:pt idx="177">
                  <c:v>-52.045822000000001</c:v>
                </c:pt>
                <c:pt idx="178">
                  <c:v>-54.783450999999999</c:v>
                </c:pt>
                <c:pt idx="179">
                  <c:v>-53.791904000000002</c:v>
                </c:pt>
                <c:pt idx="180">
                  <c:v>-53.888286999999998</c:v>
                </c:pt>
                <c:pt idx="181">
                  <c:v>-55.019489</c:v>
                </c:pt>
                <c:pt idx="182">
                  <c:v>-57.019917</c:v>
                </c:pt>
                <c:pt idx="183">
                  <c:v>-55.562247999999997</c:v>
                </c:pt>
                <c:pt idx="184">
                  <c:v>-56.131847</c:v>
                </c:pt>
                <c:pt idx="185">
                  <c:v>-55.543464999999998</c:v>
                </c:pt>
                <c:pt idx="186">
                  <c:v>-55.031067</c:v>
                </c:pt>
                <c:pt idx="187">
                  <c:v>-54.855179</c:v>
                </c:pt>
                <c:pt idx="188">
                  <c:v>-53.901096000000003</c:v>
                </c:pt>
                <c:pt idx="189">
                  <c:v>-51.175522000000001</c:v>
                </c:pt>
                <c:pt idx="190">
                  <c:v>-49.775638999999998</c:v>
                </c:pt>
                <c:pt idx="191">
                  <c:v>-48.589005</c:v>
                </c:pt>
                <c:pt idx="192">
                  <c:v>-47.239505999999999</c:v>
                </c:pt>
                <c:pt idx="193">
                  <c:v>-45.283679999999997</c:v>
                </c:pt>
                <c:pt idx="194">
                  <c:v>-44.270206000000002</c:v>
                </c:pt>
                <c:pt idx="195">
                  <c:v>-43.497036000000001</c:v>
                </c:pt>
                <c:pt idx="196">
                  <c:v>-42.606490999999998</c:v>
                </c:pt>
                <c:pt idx="197">
                  <c:v>-41.927157999999999</c:v>
                </c:pt>
                <c:pt idx="198">
                  <c:v>-41.943511999999998</c:v>
                </c:pt>
                <c:pt idx="199">
                  <c:v>-41.428367999999999</c:v>
                </c:pt>
                <c:pt idx="200">
                  <c:v>-41.639274999999998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DE-46B3-8F8D-0691452FCD50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1.5GHz IF'!$Q$5:$Q$205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'CLvsLO 1.5GHz IF'!$R$5:$R$205</c:f>
              <c:numCache>
                <c:formatCode>General</c:formatCode>
                <c:ptCount val="201"/>
                <c:pt idx="0">
                  <c:v>-30.944139</c:v>
                </c:pt>
                <c:pt idx="1">
                  <c:v>-27.764451999999999</c:v>
                </c:pt>
                <c:pt idx="2">
                  <c:v>-26.112835</c:v>
                </c:pt>
                <c:pt idx="3">
                  <c:v>-24.691610000000001</c:v>
                </c:pt>
                <c:pt idx="4">
                  <c:v>-23.246357</c:v>
                </c:pt>
                <c:pt idx="5">
                  <c:v>-22.470337000000001</c:v>
                </c:pt>
                <c:pt idx="6">
                  <c:v>-21.739553000000001</c:v>
                </c:pt>
                <c:pt idx="7">
                  <c:v>-21.500347000000001</c:v>
                </c:pt>
                <c:pt idx="8">
                  <c:v>-20.922401000000001</c:v>
                </c:pt>
                <c:pt idx="9">
                  <c:v>-20.869928000000002</c:v>
                </c:pt>
                <c:pt idx="10">
                  <c:v>-20.527350999999999</c:v>
                </c:pt>
                <c:pt idx="11">
                  <c:v>-19.916426000000001</c:v>
                </c:pt>
                <c:pt idx="12">
                  <c:v>-19.343890999999999</c:v>
                </c:pt>
                <c:pt idx="13">
                  <c:v>-18.533604</c:v>
                </c:pt>
                <c:pt idx="14">
                  <c:v>-17.738142</c:v>
                </c:pt>
                <c:pt idx="15">
                  <c:v>-16.563583000000001</c:v>
                </c:pt>
                <c:pt idx="16">
                  <c:v>-15.810919</c:v>
                </c:pt>
                <c:pt idx="17">
                  <c:v>-14.746354</c:v>
                </c:pt>
                <c:pt idx="18">
                  <c:v>-13.706490000000001</c:v>
                </c:pt>
                <c:pt idx="19">
                  <c:v>-13.085588</c:v>
                </c:pt>
                <c:pt idx="20">
                  <c:v>-12.141192</c:v>
                </c:pt>
                <c:pt idx="21">
                  <c:v>-11.267160000000001</c:v>
                </c:pt>
                <c:pt idx="22">
                  <c:v>-10.633046</c:v>
                </c:pt>
                <c:pt idx="23">
                  <c:v>-10.152308</c:v>
                </c:pt>
                <c:pt idx="24">
                  <c:v>-9.7658881999999991</c:v>
                </c:pt>
                <c:pt idx="25">
                  <c:v>-9.3381928999999992</c:v>
                </c:pt>
                <c:pt idx="26">
                  <c:v>-8.9544172</c:v>
                </c:pt>
                <c:pt idx="27">
                  <c:v>-8.5496359000000002</c:v>
                </c:pt>
                <c:pt idx="28">
                  <c:v>-8.3059778000000009</c:v>
                </c:pt>
                <c:pt idx="29">
                  <c:v>-8.0746298000000003</c:v>
                </c:pt>
                <c:pt idx="30">
                  <c:v>-7.9065174999999996</c:v>
                </c:pt>
                <c:pt idx="31">
                  <c:v>-7.7915273000000003</c:v>
                </c:pt>
                <c:pt idx="32">
                  <c:v>-7.7140760000000004</c:v>
                </c:pt>
                <c:pt idx="33">
                  <c:v>-7.6124406000000002</c:v>
                </c:pt>
                <c:pt idx="34">
                  <c:v>-7.5876307000000001</c:v>
                </c:pt>
                <c:pt idx="35">
                  <c:v>-7.5946154999999997</c:v>
                </c:pt>
                <c:pt idx="36">
                  <c:v>-7.6554532000000002</c:v>
                </c:pt>
                <c:pt idx="37">
                  <c:v>-7.6540666000000002</c:v>
                </c:pt>
                <c:pt idx="38">
                  <c:v>-7.5868048999999997</c:v>
                </c:pt>
                <c:pt idx="39">
                  <c:v>-7.5152530999999998</c:v>
                </c:pt>
                <c:pt idx="40">
                  <c:v>-7.5724882999999998</c:v>
                </c:pt>
                <c:pt idx="41">
                  <c:v>-7.5830549999999999</c:v>
                </c:pt>
                <c:pt idx="42">
                  <c:v>-7.7558521999999996</c:v>
                </c:pt>
                <c:pt idx="43">
                  <c:v>-7.8297181</c:v>
                </c:pt>
                <c:pt idx="44">
                  <c:v>-7.8268117999999998</c:v>
                </c:pt>
                <c:pt idx="45">
                  <c:v>-7.7566414000000004</c:v>
                </c:pt>
                <c:pt idx="46">
                  <c:v>-7.7662430000000002</c:v>
                </c:pt>
                <c:pt idx="47">
                  <c:v>-7.8378692000000001</c:v>
                </c:pt>
                <c:pt idx="48">
                  <c:v>-7.9989572000000004</c:v>
                </c:pt>
                <c:pt idx="49">
                  <c:v>-8.1438646000000006</c:v>
                </c:pt>
                <c:pt idx="50">
                  <c:v>-8.2616557999999998</c:v>
                </c:pt>
                <c:pt idx="51">
                  <c:v>-8.3149843000000008</c:v>
                </c:pt>
                <c:pt idx="52">
                  <c:v>-8.4585495000000002</c:v>
                </c:pt>
                <c:pt idx="53">
                  <c:v>-8.5882301000000005</c:v>
                </c:pt>
                <c:pt idx="54">
                  <c:v>-8.7552137000000005</c:v>
                </c:pt>
                <c:pt idx="55">
                  <c:v>-8.9048423999999997</c:v>
                </c:pt>
                <c:pt idx="56">
                  <c:v>-9.0162001000000007</c:v>
                </c:pt>
                <c:pt idx="57">
                  <c:v>-9.1060896000000007</c:v>
                </c:pt>
                <c:pt idx="58">
                  <c:v>-9.2116641999999995</c:v>
                </c:pt>
                <c:pt idx="59">
                  <c:v>-9.3470811999999999</c:v>
                </c:pt>
                <c:pt idx="60">
                  <c:v>-9.4442005000000009</c:v>
                </c:pt>
                <c:pt idx="61">
                  <c:v>-9.5105429000000008</c:v>
                </c:pt>
                <c:pt idx="62">
                  <c:v>-9.5219593000000007</c:v>
                </c:pt>
                <c:pt idx="63">
                  <c:v>-9.4950732999999996</c:v>
                </c:pt>
                <c:pt idx="64">
                  <c:v>-9.4939280000000004</c:v>
                </c:pt>
                <c:pt idx="65">
                  <c:v>-9.5510587999999998</c:v>
                </c:pt>
                <c:pt idx="66">
                  <c:v>-9.6181870000000007</c:v>
                </c:pt>
                <c:pt idx="67">
                  <c:v>-9.5962467</c:v>
                </c:pt>
                <c:pt idx="68">
                  <c:v>-9.5055350999999995</c:v>
                </c:pt>
                <c:pt idx="69">
                  <c:v>-9.5308408999999994</c:v>
                </c:pt>
                <c:pt idx="70">
                  <c:v>-9.5621214000000005</c:v>
                </c:pt>
                <c:pt idx="71">
                  <c:v>-9.5562325000000001</c:v>
                </c:pt>
                <c:pt idx="72">
                  <c:v>-9.6194962999999998</c:v>
                </c:pt>
                <c:pt idx="73">
                  <c:v>-9.5822096000000005</c:v>
                </c:pt>
                <c:pt idx="74">
                  <c:v>-9.5099134000000003</c:v>
                </c:pt>
                <c:pt idx="75">
                  <c:v>-9.5187912000000008</c:v>
                </c:pt>
                <c:pt idx="76">
                  <c:v>-9.5298748</c:v>
                </c:pt>
                <c:pt idx="77">
                  <c:v>-9.4794979000000001</c:v>
                </c:pt>
                <c:pt idx="78">
                  <c:v>-9.4905700999999993</c:v>
                </c:pt>
                <c:pt idx="79">
                  <c:v>-9.5323905999999994</c:v>
                </c:pt>
                <c:pt idx="80">
                  <c:v>-9.5041924000000009</c:v>
                </c:pt>
                <c:pt idx="81">
                  <c:v>-9.5431928999999993</c:v>
                </c:pt>
                <c:pt idx="82">
                  <c:v>-9.5442342999999994</c:v>
                </c:pt>
                <c:pt idx="83">
                  <c:v>-9.5372915000000003</c:v>
                </c:pt>
                <c:pt idx="84">
                  <c:v>-9.5133924000000007</c:v>
                </c:pt>
                <c:pt idx="85">
                  <c:v>-9.5400866999999998</c:v>
                </c:pt>
                <c:pt idx="86">
                  <c:v>-9.4773406999999992</c:v>
                </c:pt>
                <c:pt idx="87">
                  <c:v>-9.5192738000000006</c:v>
                </c:pt>
                <c:pt idx="88">
                  <c:v>-9.5643463000000004</c:v>
                </c:pt>
                <c:pt idx="89">
                  <c:v>-9.6527872000000006</c:v>
                </c:pt>
                <c:pt idx="90">
                  <c:v>-9.7630681999999993</c:v>
                </c:pt>
                <c:pt idx="91">
                  <c:v>-9.8779477999999994</c:v>
                </c:pt>
                <c:pt idx="92">
                  <c:v>-10.113329999999999</c:v>
                </c:pt>
                <c:pt idx="93">
                  <c:v>-10.315208</c:v>
                </c:pt>
                <c:pt idx="94">
                  <c:v>-10.584597</c:v>
                </c:pt>
                <c:pt idx="95">
                  <c:v>-10.870587</c:v>
                </c:pt>
                <c:pt idx="96">
                  <c:v>-11.089779999999999</c:v>
                </c:pt>
                <c:pt idx="97">
                  <c:v>-11.333055</c:v>
                </c:pt>
                <c:pt idx="98">
                  <c:v>-11.40587</c:v>
                </c:pt>
                <c:pt idx="99">
                  <c:v>-11.628002</c:v>
                </c:pt>
                <c:pt idx="100">
                  <c:v>-11.539218999999999</c:v>
                </c:pt>
                <c:pt idx="101">
                  <c:v>-11.698430999999999</c:v>
                </c:pt>
                <c:pt idx="102">
                  <c:v>-11.689816</c:v>
                </c:pt>
                <c:pt idx="103">
                  <c:v>-11.664180999999999</c:v>
                </c:pt>
                <c:pt idx="104">
                  <c:v>-11.556284</c:v>
                </c:pt>
                <c:pt idx="105">
                  <c:v>-11.550001999999999</c:v>
                </c:pt>
                <c:pt idx="106">
                  <c:v>-11.321408999999999</c:v>
                </c:pt>
                <c:pt idx="107">
                  <c:v>-11.226675999999999</c:v>
                </c:pt>
                <c:pt idx="108">
                  <c:v>-11.099900999999999</c:v>
                </c:pt>
                <c:pt idx="109">
                  <c:v>-11.033899999999999</c:v>
                </c:pt>
                <c:pt idx="110">
                  <c:v>-11.011918</c:v>
                </c:pt>
                <c:pt idx="111">
                  <c:v>-10.950068</c:v>
                </c:pt>
                <c:pt idx="112">
                  <c:v>-10.97114</c:v>
                </c:pt>
                <c:pt idx="113">
                  <c:v>-10.934593</c:v>
                </c:pt>
                <c:pt idx="114">
                  <c:v>-10.975177</c:v>
                </c:pt>
                <c:pt idx="115">
                  <c:v>-10.961706</c:v>
                </c:pt>
                <c:pt idx="116">
                  <c:v>-11.008091</c:v>
                </c:pt>
                <c:pt idx="117">
                  <c:v>-11.173622999999999</c:v>
                </c:pt>
                <c:pt idx="118">
                  <c:v>-11.181825999999999</c:v>
                </c:pt>
                <c:pt idx="119">
                  <c:v>-11.250348000000001</c:v>
                </c:pt>
                <c:pt idx="120">
                  <c:v>-11.271362</c:v>
                </c:pt>
                <c:pt idx="121">
                  <c:v>-11.353166999999999</c:v>
                </c:pt>
                <c:pt idx="122">
                  <c:v>-11.35116</c:v>
                </c:pt>
                <c:pt idx="123">
                  <c:v>-11.495495</c:v>
                </c:pt>
                <c:pt idx="124">
                  <c:v>-11.545192999999999</c:v>
                </c:pt>
                <c:pt idx="125">
                  <c:v>-11.583399</c:v>
                </c:pt>
                <c:pt idx="126">
                  <c:v>-11.597384</c:v>
                </c:pt>
                <c:pt idx="127">
                  <c:v>-11.601768</c:v>
                </c:pt>
                <c:pt idx="128">
                  <c:v>-11.715757</c:v>
                </c:pt>
                <c:pt idx="129">
                  <c:v>-11.778534000000001</c:v>
                </c:pt>
                <c:pt idx="130">
                  <c:v>-11.811749000000001</c:v>
                </c:pt>
                <c:pt idx="131">
                  <c:v>-11.845162999999999</c:v>
                </c:pt>
                <c:pt idx="132">
                  <c:v>-11.942683000000001</c:v>
                </c:pt>
                <c:pt idx="133">
                  <c:v>-12.014934</c:v>
                </c:pt>
                <c:pt idx="134">
                  <c:v>-12.102126</c:v>
                </c:pt>
                <c:pt idx="135">
                  <c:v>-12.435461999999999</c:v>
                </c:pt>
                <c:pt idx="136">
                  <c:v>-12.694698000000001</c:v>
                </c:pt>
                <c:pt idx="137">
                  <c:v>-12.928813</c:v>
                </c:pt>
                <c:pt idx="138">
                  <c:v>-13.614663</c:v>
                </c:pt>
                <c:pt idx="139">
                  <c:v>-15.859809</c:v>
                </c:pt>
                <c:pt idx="140">
                  <c:v>-16.700823</c:v>
                </c:pt>
                <c:pt idx="141">
                  <c:v>-19.638127999999998</c:v>
                </c:pt>
                <c:pt idx="142">
                  <c:v>-31.441953999999999</c:v>
                </c:pt>
                <c:pt idx="143">
                  <c:v>-32.732277000000003</c:v>
                </c:pt>
                <c:pt idx="144">
                  <c:v>-32.439877000000003</c:v>
                </c:pt>
                <c:pt idx="145">
                  <c:v>-34.228251999999998</c:v>
                </c:pt>
                <c:pt idx="146">
                  <c:v>-35.104098999999998</c:v>
                </c:pt>
                <c:pt idx="147">
                  <c:v>-35.667952999999997</c:v>
                </c:pt>
                <c:pt idx="148">
                  <c:v>-36.872086000000003</c:v>
                </c:pt>
                <c:pt idx="149">
                  <c:v>-37.256016000000002</c:v>
                </c:pt>
                <c:pt idx="150">
                  <c:v>-37.600757999999999</c:v>
                </c:pt>
                <c:pt idx="151">
                  <c:v>-38.808266000000003</c:v>
                </c:pt>
                <c:pt idx="152">
                  <c:v>-39.776465999999999</c:v>
                </c:pt>
                <c:pt idx="153">
                  <c:v>-40.425525999999998</c:v>
                </c:pt>
                <c:pt idx="154">
                  <c:v>-41.063564</c:v>
                </c:pt>
                <c:pt idx="155">
                  <c:v>-41.924171000000001</c:v>
                </c:pt>
                <c:pt idx="156">
                  <c:v>-41.868499999999997</c:v>
                </c:pt>
                <c:pt idx="157">
                  <c:v>-41.801670000000001</c:v>
                </c:pt>
                <c:pt idx="158">
                  <c:v>-43.048313</c:v>
                </c:pt>
                <c:pt idx="159">
                  <c:v>-42.866351999999999</c:v>
                </c:pt>
                <c:pt idx="160">
                  <c:v>-41.546214999999997</c:v>
                </c:pt>
                <c:pt idx="161">
                  <c:v>-41.386634999999998</c:v>
                </c:pt>
                <c:pt idx="162">
                  <c:v>-41.326186999999997</c:v>
                </c:pt>
                <c:pt idx="163">
                  <c:v>-40.281193000000002</c:v>
                </c:pt>
                <c:pt idx="164">
                  <c:v>-39.510460000000002</c:v>
                </c:pt>
                <c:pt idx="165">
                  <c:v>-38.523079000000003</c:v>
                </c:pt>
                <c:pt idx="166">
                  <c:v>-37.493003999999999</c:v>
                </c:pt>
                <c:pt idx="167">
                  <c:v>-37.005367</c:v>
                </c:pt>
                <c:pt idx="168">
                  <c:v>-36.304012</c:v>
                </c:pt>
                <c:pt idx="169">
                  <c:v>-34.892643</c:v>
                </c:pt>
                <c:pt idx="170">
                  <c:v>-33.640816000000001</c:v>
                </c:pt>
                <c:pt idx="171">
                  <c:v>-33.308674000000003</c:v>
                </c:pt>
                <c:pt idx="172">
                  <c:v>-30.850769</c:v>
                </c:pt>
                <c:pt idx="173">
                  <c:v>-18.773389999999999</c:v>
                </c:pt>
                <c:pt idx="174">
                  <c:v>-16.170971000000002</c:v>
                </c:pt>
                <c:pt idx="175">
                  <c:v>-14.016201000000001</c:v>
                </c:pt>
                <c:pt idx="176">
                  <c:v>-12.349627</c:v>
                </c:pt>
                <c:pt idx="177">
                  <c:v>-13.216043000000001</c:v>
                </c:pt>
                <c:pt idx="178">
                  <c:v>-13.793158</c:v>
                </c:pt>
                <c:pt idx="179">
                  <c:v>-13.166588000000001</c:v>
                </c:pt>
                <c:pt idx="180">
                  <c:v>-13.645208</c:v>
                </c:pt>
                <c:pt idx="181">
                  <c:v>-14.307012</c:v>
                </c:pt>
                <c:pt idx="182">
                  <c:v>-16.067446</c:v>
                </c:pt>
                <c:pt idx="183">
                  <c:v>-15.470668999999999</c:v>
                </c:pt>
                <c:pt idx="184">
                  <c:v>-16.440619000000002</c:v>
                </c:pt>
                <c:pt idx="185">
                  <c:v>-17.030117000000001</c:v>
                </c:pt>
                <c:pt idx="186">
                  <c:v>-18.925442</c:v>
                </c:pt>
                <c:pt idx="187">
                  <c:v>-19.698080000000001</c:v>
                </c:pt>
                <c:pt idx="188">
                  <c:v>-20.515297</c:v>
                </c:pt>
                <c:pt idx="189">
                  <c:v>-21.760162000000001</c:v>
                </c:pt>
                <c:pt idx="190">
                  <c:v>-23.049617999999999</c:v>
                </c:pt>
                <c:pt idx="191">
                  <c:v>-21.897065999999999</c:v>
                </c:pt>
                <c:pt idx="192">
                  <c:v>-21.396349000000001</c:v>
                </c:pt>
                <c:pt idx="193">
                  <c:v>-21.852335</c:v>
                </c:pt>
                <c:pt idx="194">
                  <c:v>-23.064596000000002</c:v>
                </c:pt>
                <c:pt idx="195">
                  <c:v>-23.733629000000001</c:v>
                </c:pt>
                <c:pt idx="196">
                  <c:v>-25.101814000000001</c:v>
                </c:pt>
                <c:pt idx="197">
                  <c:v>-26.651046999999998</c:v>
                </c:pt>
                <c:pt idx="198">
                  <c:v>-29.858585000000001</c:v>
                </c:pt>
                <c:pt idx="199">
                  <c:v>-32.361832</c:v>
                </c:pt>
                <c:pt idx="200">
                  <c:v>-37.213065999999998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DE-46B3-8F8D-0691452FC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54240"/>
        <c:axId val="111356160"/>
      </c:scatterChart>
      <c:valAx>
        <c:axId val="111354240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356160"/>
        <c:crosses val="autoZero"/>
        <c:crossBetween val="midCat"/>
        <c:majorUnit val="2"/>
      </c:valAx>
      <c:valAx>
        <c:axId val="111356160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354240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27921537277303"/>
          <c:y val="0.65970706261624024"/>
          <c:w val="0.29674586190826119"/>
          <c:h val="0.1261420269899390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Conversion Loss vs. LO Power: 1.5 GHz IF (dB)</a:t>
            </a:r>
            <a:endParaRPr lang="en-US" sz="1000" baseline="30000"/>
          </a:p>
        </c:rich>
      </c:tx>
      <c:layout>
        <c:manualLayout>
          <c:xMode val="edge"/>
          <c:yMode val="edge"/>
          <c:x val="0.15222010833882646"/>
          <c:y val="1.475721784776902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2374963546223404E-2"/>
          <c:w val="0.76542713682528862"/>
          <c:h val="0.716872995042286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'CLvsLO 1.5GHz IF'!$F$2</c:f>
              <c:strCache>
                <c:ptCount val="1"/>
                <c:pt idx="0">
                  <c:v>+20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'CLvsLO 1.5GHz IF'!$E$5:$E$205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'CLvsLO 1.5GHz IF'!$F$5:$F$205</c:f>
              <c:numCache>
                <c:formatCode>General</c:formatCode>
                <c:ptCount val="201"/>
                <c:pt idx="0">
                  <c:v>-54.667892000000002</c:v>
                </c:pt>
                <c:pt idx="1">
                  <c:v>-47.764870000000002</c:v>
                </c:pt>
                <c:pt idx="2">
                  <c:v>-43.825588000000003</c:v>
                </c:pt>
                <c:pt idx="3">
                  <c:v>-39.947445000000002</c:v>
                </c:pt>
                <c:pt idx="4">
                  <c:v>-37.039745000000003</c:v>
                </c:pt>
                <c:pt idx="5">
                  <c:v>-34.679985000000002</c:v>
                </c:pt>
                <c:pt idx="6">
                  <c:v>-32.658664999999999</c:v>
                </c:pt>
                <c:pt idx="7">
                  <c:v>-30.976262999999999</c:v>
                </c:pt>
                <c:pt idx="8">
                  <c:v>-29.354787999999999</c:v>
                </c:pt>
                <c:pt idx="9">
                  <c:v>-28.125584</c:v>
                </c:pt>
                <c:pt idx="10">
                  <c:v>-27.209015000000001</c:v>
                </c:pt>
                <c:pt idx="11">
                  <c:v>-25.597033</c:v>
                </c:pt>
                <c:pt idx="12">
                  <c:v>-24.045307000000001</c:v>
                </c:pt>
                <c:pt idx="13">
                  <c:v>-22.359293000000001</c:v>
                </c:pt>
                <c:pt idx="14">
                  <c:v>-20.741945000000001</c:v>
                </c:pt>
                <c:pt idx="15">
                  <c:v>-18.777176000000001</c:v>
                </c:pt>
                <c:pt idx="16">
                  <c:v>-17.145712</c:v>
                </c:pt>
                <c:pt idx="17">
                  <c:v>-15.110696000000001</c:v>
                </c:pt>
                <c:pt idx="18">
                  <c:v>-13.116332</c:v>
                </c:pt>
                <c:pt idx="19">
                  <c:v>-11.534075</c:v>
                </c:pt>
                <c:pt idx="20">
                  <c:v>-9.9877833999999996</c:v>
                </c:pt>
                <c:pt idx="21">
                  <c:v>-8.6760578000000006</c:v>
                </c:pt>
                <c:pt idx="22">
                  <c:v>-7.6473589000000004</c:v>
                </c:pt>
                <c:pt idx="23">
                  <c:v>-7.1715426000000004</c:v>
                </c:pt>
                <c:pt idx="24">
                  <c:v>-6.9763621999999996</c:v>
                </c:pt>
                <c:pt idx="25">
                  <c:v>-7.0198789000000001</c:v>
                </c:pt>
                <c:pt idx="26">
                  <c:v>-7.2974138000000002</c:v>
                </c:pt>
                <c:pt idx="27">
                  <c:v>-7.3990707000000002</c:v>
                </c:pt>
                <c:pt idx="28">
                  <c:v>-7.5376200999999998</c:v>
                </c:pt>
                <c:pt idx="29">
                  <c:v>-7.4961262</c:v>
                </c:pt>
                <c:pt idx="30">
                  <c:v>-7.6848264000000004</c:v>
                </c:pt>
                <c:pt idx="31">
                  <c:v>-7.7758345999999996</c:v>
                </c:pt>
                <c:pt idx="32">
                  <c:v>-7.9346398999999996</c:v>
                </c:pt>
                <c:pt idx="33">
                  <c:v>-8.0141954000000002</c:v>
                </c:pt>
                <c:pt idx="34">
                  <c:v>-8.0019454999999997</c:v>
                </c:pt>
                <c:pt idx="35">
                  <c:v>-7.9333830000000001</c:v>
                </c:pt>
                <c:pt idx="36">
                  <c:v>-7.9312062000000001</c:v>
                </c:pt>
                <c:pt idx="37">
                  <c:v>-8.0321750999999999</c:v>
                </c:pt>
                <c:pt idx="38">
                  <c:v>-8.1268177000000001</c:v>
                </c:pt>
                <c:pt idx="39">
                  <c:v>-8.1192416999999999</c:v>
                </c:pt>
                <c:pt idx="40">
                  <c:v>-8.1036242999999999</c:v>
                </c:pt>
                <c:pt idx="41">
                  <c:v>-7.9988340999999998</c:v>
                </c:pt>
                <c:pt idx="42">
                  <c:v>-7.9189071999999996</c:v>
                </c:pt>
                <c:pt idx="43">
                  <c:v>-7.9074273000000002</c:v>
                </c:pt>
                <c:pt idx="44">
                  <c:v>-7.8454394000000001</c:v>
                </c:pt>
                <c:pt idx="45">
                  <c:v>-7.8146719999999998</c:v>
                </c:pt>
                <c:pt idx="46">
                  <c:v>-7.7539496000000003</c:v>
                </c:pt>
                <c:pt idx="47">
                  <c:v>-7.6841369000000004</c:v>
                </c:pt>
                <c:pt idx="48">
                  <c:v>-7.6752849000000003</c:v>
                </c:pt>
                <c:pt idx="49">
                  <c:v>-7.691865</c:v>
                </c:pt>
                <c:pt idx="50">
                  <c:v>-7.6663579999999998</c:v>
                </c:pt>
                <c:pt idx="51">
                  <c:v>-7.6136498000000001</c:v>
                </c:pt>
                <c:pt idx="52">
                  <c:v>-7.5090507999999998</c:v>
                </c:pt>
                <c:pt idx="53">
                  <c:v>-7.5166364000000003</c:v>
                </c:pt>
                <c:pt idx="54">
                  <c:v>-7.7344841999999998</c:v>
                </c:pt>
                <c:pt idx="55">
                  <c:v>-7.8897810000000002</c:v>
                </c:pt>
                <c:pt idx="56">
                  <c:v>-7.9525275000000004</c:v>
                </c:pt>
                <c:pt idx="57">
                  <c:v>-7.9372749000000002</c:v>
                </c:pt>
                <c:pt idx="58">
                  <c:v>-7.9114189000000001</c:v>
                </c:pt>
                <c:pt idx="59">
                  <c:v>-7.9850463999999999</c:v>
                </c:pt>
                <c:pt idx="60">
                  <c:v>-8.0435019000000008</c:v>
                </c:pt>
                <c:pt idx="61">
                  <c:v>-8.1557846000000005</c:v>
                </c:pt>
                <c:pt idx="62">
                  <c:v>-8.1848402</c:v>
                </c:pt>
                <c:pt idx="63">
                  <c:v>-8.1810483999999999</c:v>
                </c:pt>
                <c:pt idx="64">
                  <c:v>-8.2282171000000002</c:v>
                </c:pt>
                <c:pt idx="65">
                  <c:v>-8.2806376999999998</c:v>
                </c:pt>
                <c:pt idx="66">
                  <c:v>-8.3719062999999991</c:v>
                </c:pt>
                <c:pt idx="67">
                  <c:v>-8.4246482999999994</c:v>
                </c:pt>
                <c:pt idx="68">
                  <c:v>-8.3784828000000005</c:v>
                </c:pt>
                <c:pt idx="69">
                  <c:v>-8.4055567</c:v>
                </c:pt>
                <c:pt idx="70">
                  <c:v>-8.4304036999999994</c:v>
                </c:pt>
                <c:pt idx="71">
                  <c:v>-8.5391893000000003</c:v>
                </c:pt>
                <c:pt idx="72">
                  <c:v>-8.6582108000000009</c:v>
                </c:pt>
                <c:pt idx="73">
                  <c:v>-8.6646470999999998</c:v>
                </c:pt>
                <c:pt idx="74">
                  <c:v>-8.5753517000000006</c:v>
                </c:pt>
                <c:pt idx="75">
                  <c:v>-8.5673388999999993</c:v>
                </c:pt>
                <c:pt idx="76">
                  <c:v>-8.7093896999999991</c:v>
                </c:pt>
                <c:pt idx="77">
                  <c:v>-8.7249707999999995</c:v>
                </c:pt>
                <c:pt idx="78">
                  <c:v>-8.7497463</c:v>
                </c:pt>
                <c:pt idx="79">
                  <c:v>-8.7150192000000004</c:v>
                </c:pt>
                <c:pt idx="80">
                  <c:v>-8.7481288999999993</c:v>
                </c:pt>
                <c:pt idx="81">
                  <c:v>-8.7510519000000002</c:v>
                </c:pt>
                <c:pt idx="82">
                  <c:v>-8.7485227999999999</c:v>
                </c:pt>
                <c:pt idx="83">
                  <c:v>-8.7827167999999993</c:v>
                </c:pt>
                <c:pt idx="84">
                  <c:v>-8.6845950999999992</c:v>
                </c:pt>
                <c:pt idx="85">
                  <c:v>-8.7207241</c:v>
                </c:pt>
                <c:pt idx="86">
                  <c:v>-8.7215281000000004</c:v>
                </c:pt>
                <c:pt idx="87">
                  <c:v>-8.7162837999999994</c:v>
                </c:pt>
                <c:pt idx="88">
                  <c:v>-8.8090381999999998</c:v>
                </c:pt>
                <c:pt idx="89">
                  <c:v>-8.8779687999999997</c:v>
                </c:pt>
                <c:pt idx="90">
                  <c:v>-8.8451804999999997</c:v>
                </c:pt>
                <c:pt idx="91">
                  <c:v>-8.8995724000000003</c:v>
                </c:pt>
                <c:pt idx="92">
                  <c:v>-9.0802344999999995</c:v>
                </c:pt>
                <c:pt idx="93">
                  <c:v>-9.3292408000000009</c:v>
                </c:pt>
                <c:pt idx="94">
                  <c:v>-9.5197152999999997</c:v>
                </c:pt>
                <c:pt idx="95">
                  <c:v>-9.7064132999999995</c:v>
                </c:pt>
                <c:pt idx="96">
                  <c:v>-9.8754387000000001</c:v>
                </c:pt>
                <c:pt idx="97">
                  <c:v>-9.9737968000000006</c:v>
                </c:pt>
                <c:pt idx="98">
                  <c:v>-10.113809</c:v>
                </c:pt>
                <c:pt idx="99">
                  <c:v>-10.190529</c:v>
                </c:pt>
                <c:pt idx="100">
                  <c:v>-10.243231</c:v>
                </c:pt>
                <c:pt idx="101">
                  <c:v>-10.327268</c:v>
                </c:pt>
                <c:pt idx="102">
                  <c:v>-10.308918999999999</c:v>
                </c:pt>
                <c:pt idx="103">
                  <c:v>-10.261448</c:v>
                </c:pt>
                <c:pt idx="104">
                  <c:v>-10.18474</c:v>
                </c:pt>
                <c:pt idx="105">
                  <c:v>-10.266923</c:v>
                </c:pt>
                <c:pt idx="106">
                  <c:v>-10.161115000000001</c:v>
                </c:pt>
                <c:pt idx="107">
                  <c:v>-10.016992999999999</c:v>
                </c:pt>
                <c:pt idx="108">
                  <c:v>-9.9720182000000008</c:v>
                </c:pt>
                <c:pt idx="109">
                  <c:v>-9.7996683000000004</c:v>
                </c:pt>
                <c:pt idx="110">
                  <c:v>-9.6840162000000003</c:v>
                </c:pt>
                <c:pt idx="111">
                  <c:v>-9.6340264999999992</c:v>
                </c:pt>
                <c:pt idx="112">
                  <c:v>-9.5049905999999993</c:v>
                </c:pt>
                <c:pt idx="113">
                  <c:v>-9.3290758</c:v>
                </c:pt>
                <c:pt idx="114">
                  <c:v>-9.2545766999999994</c:v>
                </c:pt>
                <c:pt idx="115">
                  <c:v>-9.1904955000000008</c:v>
                </c:pt>
                <c:pt idx="116">
                  <c:v>-9.1585417000000007</c:v>
                </c:pt>
                <c:pt idx="117">
                  <c:v>-9.2679787000000005</c:v>
                </c:pt>
                <c:pt idx="118">
                  <c:v>-9.2708206000000004</c:v>
                </c:pt>
                <c:pt idx="119">
                  <c:v>-9.2150792999999993</c:v>
                </c:pt>
                <c:pt idx="120">
                  <c:v>-9.2135897</c:v>
                </c:pt>
                <c:pt idx="121">
                  <c:v>-9.2837534000000002</c:v>
                </c:pt>
                <c:pt idx="122">
                  <c:v>-9.1986637000000009</c:v>
                </c:pt>
                <c:pt idx="123">
                  <c:v>-9.2278213999999998</c:v>
                </c:pt>
                <c:pt idx="124">
                  <c:v>-9.2078217999999996</c:v>
                </c:pt>
                <c:pt idx="125">
                  <c:v>-9.1904143999999999</c:v>
                </c:pt>
                <c:pt idx="126">
                  <c:v>-9.1003694999999993</c:v>
                </c:pt>
                <c:pt idx="127">
                  <c:v>-9.1142816999999994</c:v>
                </c:pt>
                <c:pt idx="128">
                  <c:v>-9.1336145000000002</c:v>
                </c:pt>
                <c:pt idx="129">
                  <c:v>-9.0478067000000006</c:v>
                </c:pt>
                <c:pt idx="130">
                  <c:v>-9.0579681000000001</c:v>
                </c:pt>
                <c:pt idx="131">
                  <c:v>-9.0930443000000007</c:v>
                </c:pt>
                <c:pt idx="132">
                  <c:v>-9.0605965000000008</c:v>
                </c:pt>
                <c:pt idx="133">
                  <c:v>-9.0627545999999999</c:v>
                </c:pt>
                <c:pt idx="134">
                  <c:v>-9.0022564000000003</c:v>
                </c:pt>
                <c:pt idx="135">
                  <c:v>-9.0361414</c:v>
                </c:pt>
                <c:pt idx="136">
                  <c:v>-9.0538387</c:v>
                </c:pt>
                <c:pt idx="137">
                  <c:v>-9.0633611999999992</c:v>
                </c:pt>
                <c:pt idx="138">
                  <c:v>-9.1112126999999994</c:v>
                </c:pt>
                <c:pt idx="139">
                  <c:v>-9.1295670999999992</c:v>
                </c:pt>
                <c:pt idx="140">
                  <c:v>-9.1989011999999999</c:v>
                </c:pt>
                <c:pt idx="141">
                  <c:v>-9.3042535999999991</c:v>
                </c:pt>
                <c:pt idx="142">
                  <c:v>-9.4175739000000007</c:v>
                </c:pt>
                <c:pt idx="143">
                  <c:v>-9.5286922000000001</c:v>
                </c:pt>
                <c:pt idx="144">
                  <c:v>-9.6790733000000007</c:v>
                </c:pt>
                <c:pt idx="145">
                  <c:v>-9.8877106000000001</c:v>
                </c:pt>
                <c:pt idx="146">
                  <c:v>-10.087137999999999</c:v>
                </c:pt>
                <c:pt idx="147">
                  <c:v>-10.313802000000001</c:v>
                </c:pt>
                <c:pt idx="148">
                  <c:v>-10.627281999999999</c:v>
                </c:pt>
                <c:pt idx="149">
                  <c:v>-10.930554000000001</c:v>
                </c:pt>
                <c:pt idx="150">
                  <c:v>-11.234667999999999</c:v>
                </c:pt>
                <c:pt idx="151">
                  <c:v>-11.600299</c:v>
                </c:pt>
                <c:pt idx="152">
                  <c:v>-12.014908</c:v>
                </c:pt>
                <c:pt idx="153">
                  <c:v>-12.405853</c:v>
                </c:pt>
                <c:pt idx="154">
                  <c:v>-12.844029000000001</c:v>
                </c:pt>
                <c:pt idx="155">
                  <c:v>-13.280675</c:v>
                </c:pt>
                <c:pt idx="156">
                  <c:v>-13.763869</c:v>
                </c:pt>
                <c:pt idx="157">
                  <c:v>-14.228073</c:v>
                </c:pt>
                <c:pt idx="158">
                  <c:v>-14.812799999999999</c:v>
                </c:pt>
                <c:pt idx="159">
                  <c:v>-15.598106</c:v>
                </c:pt>
                <c:pt idx="160">
                  <c:v>-16.237953000000001</c:v>
                </c:pt>
                <c:pt idx="161">
                  <c:v>-17.042248000000001</c:v>
                </c:pt>
                <c:pt idx="162">
                  <c:v>-18.333013999999999</c:v>
                </c:pt>
                <c:pt idx="163">
                  <c:v>-20.034625999999999</c:v>
                </c:pt>
                <c:pt idx="164">
                  <c:v>-21.315525000000001</c:v>
                </c:pt>
                <c:pt idx="165">
                  <c:v>-22.408707</c:v>
                </c:pt>
                <c:pt idx="166">
                  <c:v>-22.980668999999999</c:v>
                </c:pt>
                <c:pt idx="167">
                  <c:v>-23.665648999999998</c:v>
                </c:pt>
                <c:pt idx="168">
                  <c:v>-24.440107000000001</c:v>
                </c:pt>
                <c:pt idx="169">
                  <c:v>-25.315825</c:v>
                </c:pt>
                <c:pt idx="170">
                  <c:v>-26.115355000000001</c:v>
                </c:pt>
                <c:pt idx="171">
                  <c:v>-27.165627000000001</c:v>
                </c:pt>
                <c:pt idx="172">
                  <c:v>-29.539497000000001</c:v>
                </c:pt>
                <c:pt idx="173">
                  <c:v>-32.939720000000001</c:v>
                </c:pt>
                <c:pt idx="174">
                  <c:v>-37.327385</c:v>
                </c:pt>
                <c:pt idx="175">
                  <c:v>-47.413474999999998</c:v>
                </c:pt>
                <c:pt idx="176">
                  <c:v>-50.724952999999999</c:v>
                </c:pt>
                <c:pt idx="177">
                  <c:v>-52.045822000000001</c:v>
                </c:pt>
                <c:pt idx="178">
                  <c:v>-54.783450999999999</c:v>
                </c:pt>
                <c:pt idx="179">
                  <c:v>-53.791904000000002</c:v>
                </c:pt>
                <c:pt idx="180">
                  <c:v>-53.888286999999998</c:v>
                </c:pt>
                <c:pt idx="181">
                  <c:v>-55.019489</c:v>
                </c:pt>
                <c:pt idx="182">
                  <c:v>-57.019917</c:v>
                </c:pt>
                <c:pt idx="183">
                  <c:v>-55.562247999999997</c:v>
                </c:pt>
                <c:pt idx="184">
                  <c:v>-56.131847</c:v>
                </c:pt>
                <c:pt idx="185">
                  <c:v>-55.543464999999998</c:v>
                </c:pt>
                <c:pt idx="186">
                  <c:v>-55.031067</c:v>
                </c:pt>
                <c:pt idx="187">
                  <c:v>-54.855179</c:v>
                </c:pt>
                <c:pt idx="188">
                  <c:v>-53.901096000000003</c:v>
                </c:pt>
                <c:pt idx="189">
                  <c:v>-51.175522000000001</c:v>
                </c:pt>
                <c:pt idx="190">
                  <c:v>-49.775638999999998</c:v>
                </c:pt>
                <c:pt idx="191">
                  <c:v>-48.589005</c:v>
                </c:pt>
                <c:pt idx="192">
                  <c:v>-47.239505999999999</c:v>
                </c:pt>
                <c:pt idx="193">
                  <c:v>-45.283679999999997</c:v>
                </c:pt>
                <c:pt idx="194">
                  <c:v>-44.270206000000002</c:v>
                </c:pt>
                <c:pt idx="195">
                  <c:v>-43.497036000000001</c:v>
                </c:pt>
                <c:pt idx="196">
                  <c:v>-42.606490999999998</c:v>
                </c:pt>
                <c:pt idx="197">
                  <c:v>-41.927157999999999</c:v>
                </c:pt>
                <c:pt idx="198">
                  <c:v>-41.943511999999998</c:v>
                </c:pt>
                <c:pt idx="199">
                  <c:v>-41.428367999999999</c:v>
                </c:pt>
                <c:pt idx="200">
                  <c:v>-41.639274999999998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3A-47A1-B70D-E8E248297017}"/>
            </c:ext>
          </c:extLst>
        </c:ser>
        <c:ser>
          <c:idx val="2"/>
          <c:order val="1"/>
          <c:tx>
            <c:strRef>
              <c:f>'CLvsLO 1.5GHz IF'!$G$2</c:f>
              <c:strCache>
                <c:ptCount val="1"/>
                <c:pt idx="0">
                  <c:v>+18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'CLvsLO 1.5GHz IF'!$E$5:$E$205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'CLvsLO 1.5GHz IF'!$G$5:$G$205</c:f>
              <c:numCache>
                <c:formatCode>General</c:formatCode>
                <c:ptCount val="201"/>
                <c:pt idx="0">
                  <c:v>-55.207709999999999</c:v>
                </c:pt>
                <c:pt idx="1">
                  <c:v>-49.147227999999998</c:v>
                </c:pt>
                <c:pt idx="2">
                  <c:v>-44.588729999999998</c:v>
                </c:pt>
                <c:pt idx="3">
                  <c:v>-40.691440999999998</c:v>
                </c:pt>
                <c:pt idx="4">
                  <c:v>-37.625629000000004</c:v>
                </c:pt>
                <c:pt idx="5">
                  <c:v>-35.255184</c:v>
                </c:pt>
                <c:pt idx="6">
                  <c:v>-33.245358000000003</c:v>
                </c:pt>
                <c:pt idx="7">
                  <c:v>-31.463830999999999</c:v>
                </c:pt>
                <c:pt idx="8">
                  <c:v>-30.010559000000001</c:v>
                </c:pt>
                <c:pt idx="9">
                  <c:v>-28.923953999999998</c:v>
                </c:pt>
                <c:pt idx="10">
                  <c:v>-28.050144</c:v>
                </c:pt>
                <c:pt idx="11">
                  <c:v>-26.679967999999999</c:v>
                </c:pt>
                <c:pt idx="12">
                  <c:v>-25.116537000000001</c:v>
                </c:pt>
                <c:pt idx="13">
                  <c:v>-23.418724000000001</c:v>
                </c:pt>
                <c:pt idx="14">
                  <c:v>-21.942703000000002</c:v>
                </c:pt>
                <c:pt idx="15">
                  <c:v>-19.874096000000002</c:v>
                </c:pt>
                <c:pt idx="16">
                  <c:v>-18.062038000000001</c:v>
                </c:pt>
                <c:pt idx="17">
                  <c:v>-15.806882</c:v>
                </c:pt>
                <c:pt idx="18">
                  <c:v>-13.715305000000001</c:v>
                </c:pt>
                <c:pt idx="19">
                  <c:v>-12.001457</c:v>
                </c:pt>
                <c:pt idx="20">
                  <c:v>-10.437977999999999</c:v>
                </c:pt>
                <c:pt idx="21">
                  <c:v>-9.0226488000000007</c:v>
                </c:pt>
                <c:pt idx="22">
                  <c:v>-7.8546947999999999</c:v>
                </c:pt>
                <c:pt idx="23">
                  <c:v>-7.3684845000000001</c:v>
                </c:pt>
                <c:pt idx="24">
                  <c:v>-7.1532431000000001</c:v>
                </c:pt>
                <c:pt idx="25">
                  <c:v>-7.198493</c:v>
                </c:pt>
                <c:pt idx="26">
                  <c:v>-7.4534168000000003</c:v>
                </c:pt>
                <c:pt idx="27">
                  <c:v>-7.5771074</c:v>
                </c:pt>
                <c:pt idx="28">
                  <c:v>-7.6761936999999998</c:v>
                </c:pt>
                <c:pt idx="29">
                  <c:v>-7.6353892999999999</c:v>
                </c:pt>
                <c:pt idx="30">
                  <c:v>-7.8145284999999998</c:v>
                </c:pt>
                <c:pt idx="31">
                  <c:v>-7.9286332000000002</c:v>
                </c:pt>
                <c:pt idx="32">
                  <c:v>-8.0524749999999994</c:v>
                </c:pt>
                <c:pt idx="33">
                  <c:v>-8.1005544999999994</c:v>
                </c:pt>
                <c:pt idx="34">
                  <c:v>-8.0877066000000006</c:v>
                </c:pt>
                <c:pt idx="35">
                  <c:v>-8.0488844000000004</c:v>
                </c:pt>
                <c:pt idx="36">
                  <c:v>-8.0547857</c:v>
                </c:pt>
                <c:pt idx="37">
                  <c:v>-8.1599950999999997</c:v>
                </c:pt>
                <c:pt idx="38">
                  <c:v>-8.2413807000000006</c:v>
                </c:pt>
                <c:pt idx="39">
                  <c:v>-8.2142075999999999</c:v>
                </c:pt>
                <c:pt idx="40">
                  <c:v>-8.1506337999999996</c:v>
                </c:pt>
                <c:pt idx="41">
                  <c:v>-7.9976767999999998</c:v>
                </c:pt>
                <c:pt idx="42">
                  <c:v>-7.9119501000000003</c:v>
                </c:pt>
                <c:pt idx="43">
                  <c:v>-7.9536033000000002</c:v>
                </c:pt>
                <c:pt idx="44">
                  <c:v>-7.9842314999999999</c:v>
                </c:pt>
                <c:pt idx="45">
                  <c:v>-7.9552101999999998</c:v>
                </c:pt>
                <c:pt idx="46">
                  <c:v>-7.8795675999999997</c:v>
                </c:pt>
                <c:pt idx="47">
                  <c:v>-7.8005241999999999</c:v>
                </c:pt>
                <c:pt idx="48">
                  <c:v>-7.8418302999999998</c:v>
                </c:pt>
                <c:pt idx="49">
                  <c:v>-7.8745995000000004</c:v>
                </c:pt>
                <c:pt idx="50">
                  <c:v>-7.8868723000000003</c:v>
                </c:pt>
                <c:pt idx="51">
                  <c:v>-7.9236722000000004</c:v>
                </c:pt>
                <c:pt idx="52">
                  <c:v>-7.8759870999999997</c:v>
                </c:pt>
                <c:pt idx="53">
                  <c:v>-7.9962477999999999</c:v>
                </c:pt>
                <c:pt idx="54">
                  <c:v>-8.3094263000000002</c:v>
                </c:pt>
                <c:pt idx="55">
                  <c:v>-8.4549541000000001</c:v>
                </c:pt>
                <c:pt idx="56">
                  <c:v>-8.4985437000000008</c:v>
                </c:pt>
                <c:pt idx="57">
                  <c:v>-8.4598408000000003</c:v>
                </c:pt>
                <c:pt idx="58">
                  <c:v>-8.4586210000000008</c:v>
                </c:pt>
                <c:pt idx="59">
                  <c:v>-8.5686120999999993</c:v>
                </c:pt>
                <c:pt idx="60">
                  <c:v>-8.6063212999999994</c:v>
                </c:pt>
                <c:pt idx="61">
                  <c:v>-8.6810121999999996</c:v>
                </c:pt>
                <c:pt idx="62">
                  <c:v>-8.6165123000000001</c:v>
                </c:pt>
                <c:pt idx="63">
                  <c:v>-8.5620098000000002</c:v>
                </c:pt>
                <c:pt idx="64">
                  <c:v>-8.6027602999999999</c:v>
                </c:pt>
                <c:pt idx="65">
                  <c:v>-8.6229820000000004</c:v>
                </c:pt>
                <c:pt idx="66">
                  <c:v>-8.7059402000000006</c:v>
                </c:pt>
                <c:pt idx="67">
                  <c:v>-8.8219051000000004</c:v>
                </c:pt>
                <c:pt idx="68">
                  <c:v>-8.7690553999999992</c:v>
                </c:pt>
                <c:pt idx="69">
                  <c:v>-8.7440729000000008</c:v>
                </c:pt>
                <c:pt idx="70">
                  <c:v>-8.7666158999999997</c:v>
                </c:pt>
                <c:pt idx="71">
                  <c:v>-8.8751906999999992</c:v>
                </c:pt>
                <c:pt idx="72">
                  <c:v>-9.0714892999999996</c:v>
                </c:pt>
                <c:pt idx="73">
                  <c:v>-9.1993284000000006</c:v>
                </c:pt>
                <c:pt idx="74">
                  <c:v>-9.0150041999999999</c:v>
                </c:pt>
                <c:pt idx="75">
                  <c:v>-9.0262747000000001</c:v>
                </c:pt>
                <c:pt idx="76">
                  <c:v>-9.3315181999999997</c:v>
                </c:pt>
                <c:pt idx="77">
                  <c:v>-9.4573765000000005</c:v>
                </c:pt>
                <c:pt idx="78">
                  <c:v>-9.3843306999999996</c:v>
                </c:pt>
                <c:pt idx="79">
                  <c:v>-9.3381348000000006</c:v>
                </c:pt>
                <c:pt idx="80">
                  <c:v>-9.5831193999999993</c:v>
                </c:pt>
                <c:pt idx="81">
                  <c:v>-9.5690947000000008</c:v>
                </c:pt>
                <c:pt idx="82">
                  <c:v>-9.6559238000000001</c:v>
                </c:pt>
                <c:pt idx="83">
                  <c:v>-9.7680959999999999</c:v>
                </c:pt>
                <c:pt idx="84">
                  <c:v>-9.5440825999999994</c:v>
                </c:pt>
                <c:pt idx="85">
                  <c:v>-9.7108592999999992</c:v>
                </c:pt>
                <c:pt idx="86">
                  <c:v>-9.8640489999999996</c:v>
                </c:pt>
                <c:pt idx="87">
                  <c:v>-9.6993980000000004</c:v>
                </c:pt>
                <c:pt idx="88">
                  <c:v>-9.8251667000000005</c:v>
                </c:pt>
                <c:pt idx="89">
                  <c:v>-10.034846999999999</c:v>
                </c:pt>
                <c:pt idx="90">
                  <c:v>-9.8738279000000002</c:v>
                </c:pt>
                <c:pt idx="91">
                  <c:v>-9.8469037999999998</c:v>
                </c:pt>
                <c:pt idx="92">
                  <c:v>-10.165324999999999</c:v>
                </c:pt>
                <c:pt idx="93">
                  <c:v>-10.425865999999999</c:v>
                </c:pt>
                <c:pt idx="94">
                  <c:v>-10.479759</c:v>
                </c:pt>
                <c:pt idx="95">
                  <c:v>-10.703692</c:v>
                </c:pt>
                <c:pt idx="96">
                  <c:v>-10.931756999999999</c:v>
                </c:pt>
                <c:pt idx="97">
                  <c:v>-10.916142000000001</c:v>
                </c:pt>
                <c:pt idx="98">
                  <c:v>-11.072031000000001</c:v>
                </c:pt>
                <c:pt idx="99">
                  <c:v>-11.167636999999999</c:v>
                </c:pt>
                <c:pt idx="100">
                  <c:v>-11.116035</c:v>
                </c:pt>
                <c:pt idx="101">
                  <c:v>-11.183729</c:v>
                </c:pt>
                <c:pt idx="102">
                  <c:v>-11.197697</c:v>
                </c:pt>
                <c:pt idx="103">
                  <c:v>-11.019059</c:v>
                </c:pt>
                <c:pt idx="104">
                  <c:v>-10.932975000000001</c:v>
                </c:pt>
                <c:pt idx="105">
                  <c:v>-11.111208</c:v>
                </c:pt>
                <c:pt idx="106">
                  <c:v>-10.90057</c:v>
                </c:pt>
                <c:pt idx="107">
                  <c:v>-10.693553</c:v>
                </c:pt>
                <c:pt idx="108">
                  <c:v>-10.764289</c:v>
                </c:pt>
                <c:pt idx="109">
                  <c:v>-10.552153000000001</c:v>
                </c:pt>
                <c:pt idx="110">
                  <c:v>-10.315899</c:v>
                </c:pt>
                <c:pt idx="111">
                  <c:v>-10.379813</c:v>
                </c:pt>
                <c:pt idx="112">
                  <c:v>-10.296141</c:v>
                </c:pt>
                <c:pt idx="113">
                  <c:v>-10.029408</c:v>
                </c:pt>
                <c:pt idx="114">
                  <c:v>-10.018311000000001</c:v>
                </c:pt>
                <c:pt idx="115">
                  <c:v>-10.002439000000001</c:v>
                </c:pt>
                <c:pt idx="116">
                  <c:v>-9.9699001000000003</c:v>
                </c:pt>
                <c:pt idx="117">
                  <c:v>-10.124281</c:v>
                </c:pt>
                <c:pt idx="118">
                  <c:v>-10.117993999999999</c:v>
                </c:pt>
                <c:pt idx="119">
                  <c:v>-9.9498309999999996</c:v>
                </c:pt>
                <c:pt idx="120">
                  <c:v>-9.9080390999999999</c:v>
                </c:pt>
                <c:pt idx="121">
                  <c:v>-9.9826250000000005</c:v>
                </c:pt>
                <c:pt idx="122">
                  <c:v>-9.8242664000000008</c:v>
                </c:pt>
                <c:pt idx="123">
                  <c:v>-9.7994918999999996</c:v>
                </c:pt>
                <c:pt idx="124">
                  <c:v>-9.7756710000000009</c:v>
                </c:pt>
                <c:pt idx="125">
                  <c:v>-9.7011385000000008</c:v>
                </c:pt>
                <c:pt idx="126">
                  <c:v>-9.5374432000000002</c:v>
                </c:pt>
                <c:pt idx="127">
                  <c:v>-9.5606440999999993</c:v>
                </c:pt>
                <c:pt idx="128">
                  <c:v>-9.5466805000000008</c:v>
                </c:pt>
                <c:pt idx="129">
                  <c:v>-9.4062023000000003</c:v>
                </c:pt>
                <c:pt idx="130">
                  <c:v>-9.3855371000000005</c:v>
                </c:pt>
                <c:pt idx="131">
                  <c:v>-9.3872765999999999</c:v>
                </c:pt>
                <c:pt idx="132">
                  <c:v>-9.3297939000000003</c:v>
                </c:pt>
                <c:pt idx="133">
                  <c:v>-9.3235998000000002</c:v>
                </c:pt>
                <c:pt idx="134">
                  <c:v>-9.2428159999999995</c:v>
                </c:pt>
                <c:pt idx="135">
                  <c:v>-9.2680901999999996</c:v>
                </c:pt>
                <c:pt idx="136">
                  <c:v>-9.2847747999999992</c:v>
                </c:pt>
                <c:pt idx="137">
                  <c:v>-9.2797213000000003</c:v>
                </c:pt>
                <c:pt idx="138">
                  <c:v>-9.3183641000000001</c:v>
                </c:pt>
                <c:pt idx="139">
                  <c:v>-9.3490237999999994</c:v>
                </c:pt>
                <c:pt idx="140">
                  <c:v>-9.3982762999999991</c:v>
                </c:pt>
                <c:pt idx="141">
                  <c:v>-9.4724588000000001</c:v>
                </c:pt>
                <c:pt idx="142">
                  <c:v>-9.6165657000000007</c:v>
                </c:pt>
                <c:pt idx="143">
                  <c:v>-9.7306576000000007</c:v>
                </c:pt>
                <c:pt idx="144">
                  <c:v>-9.8392429000000003</c:v>
                </c:pt>
                <c:pt idx="145">
                  <c:v>-10.0488</c:v>
                </c:pt>
                <c:pt idx="146">
                  <c:v>-10.257535000000001</c:v>
                </c:pt>
                <c:pt idx="147">
                  <c:v>-10.484546</c:v>
                </c:pt>
                <c:pt idx="148">
                  <c:v>-10.823461999999999</c:v>
                </c:pt>
                <c:pt idx="149">
                  <c:v>-11.125638</c:v>
                </c:pt>
                <c:pt idx="150">
                  <c:v>-11.414857</c:v>
                </c:pt>
                <c:pt idx="151">
                  <c:v>-11.796885</c:v>
                </c:pt>
                <c:pt idx="152">
                  <c:v>-12.243399</c:v>
                </c:pt>
                <c:pt idx="153">
                  <c:v>-12.669295</c:v>
                </c:pt>
                <c:pt idx="154">
                  <c:v>-13.156387</c:v>
                </c:pt>
                <c:pt idx="155">
                  <c:v>-13.675072</c:v>
                </c:pt>
                <c:pt idx="156">
                  <c:v>-14.209692</c:v>
                </c:pt>
                <c:pt idx="157">
                  <c:v>-14.721641</c:v>
                </c:pt>
                <c:pt idx="158">
                  <c:v>-15.520626999999999</c:v>
                </c:pt>
                <c:pt idx="159">
                  <c:v>-16.847840999999999</c:v>
                </c:pt>
                <c:pt idx="160">
                  <c:v>-17.600695000000002</c:v>
                </c:pt>
                <c:pt idx="161">
                  <c:v>-19.075438999999999</c:v>
                </c:pt>
                <c:pt idx="162">
                  <c:v>-21.343019000000002</c:v>
                </c:pt>
                <c:pt idx="163">
                  <c:v>-23.159544</c:v>
                </c:pt>
                <c:pt idx="164">
                  <c:v>-24.163017</c:v>
                </c:pt>
                <c:pt idx="165">
                  <c:v>-25.084572000000001</c:v>
                </c:pt>
                <c:pt idx="166">
                  <c:v>-25.624426</c:v>
                </c:pt>
                <c:pt idx="167">
                  <c:v>-26.821404000000001</c:v>
                </c:pt>
                <c:pt idx="168">
                  <c:v>-28.127741</c:v>
                </c:pt>
                <c:pt idx="169">
                  <c:v>-30.506468000000002</c:v>
                </c:pt>
                <c:pt idx="170">
                  <c:v>-32.455283999999999</c:v>
                </c:pt>
                <c:pt idx="171">
                  <c:v>-36.304276000000002</c:v>
                </c:pt>
                <c:pt idx="172">
                  <c:v>-44.638782999999997</c:v>
                </c:pt>
                <c:pt idx="173">
                  <c:v>-48.415028</c:v>
                </c:pt>
                <c:pt idx="174">
                  <c:v>-49.964607000000001</c:v>
                </c:pt>
                <c:pt idx="175">
                  <c:v>-51.556694</c:v>
                </c:pt>
                <c:pt idx="176">
                  <c:v>-52.773273000000003</c:v>
                </c:pt>
                <c:pt idx="177">
                  <c:v>-53.511161999999999</c:v>
                </c:pt>
                <c:pt idx="178">
                  <c:v>-54.203201</c:v>
                </c:pt>
                <c:pt idx="179">
                  <c:v>-56.757297999999999</c:v>
                </c:pt>
                <c:pt idx="180">
                  <c:v>-55.742054000000003</c:v>
                </c:pt>
                <c:pt idx="181">
                  <c:v>-57.460236000000002</c:v>
                </c:pt>
                <c:pt idx="182">
                  <c:v>-57.209620999999999</c:v>
                </c:pt>
                <c:pt idx="183">
                  <c:v>-57.362385000000003</c:v>
                </c:pt>
                <c:pt idx="184">
                  <c:v>-58.016384000000002</c:v>
                </c:pt>
                <c:pt idx="185">
                  <c:v>-56.976509</c:v>
                </c:pt>
                <c:pt idx="186">
                  <c:v>-57.629902000000001</c:v>
                </c:pt>
                <c:pt idx="187">
                  <c:v>-56.044032999999999</c:v>
                </c:pt>
                <c:pt idx="188">
                  <c:v>-55.400291000000003</c:v>
                </c:pt>
                <c:pt idx="189">
                  <c:v>-53.323478999999999</c:v>
                </c:pt>
                <c:pt idx="190">
                  <c:v>-51.559277000000002</c:v>
                </c:pt>
                <c:pt idx="191">
                  <c:v>-50.859009</c:v>
                </c:pt>
                <c:pt idx="192">
                  <c:v>-49.161769999999997</c:v>
                </c:pt>
                <c:pt idx="193">
                  <c:v>-47.614978999999998</c:v>
                </c:pt>
                <c:pt idx="194">
                  <c:v>-46.468024999999997</c:v>
                </c:pt>
                <c:pt idx="195">
                  <c:v>-45.581786999999998</c:v>
                </c:pt>
                <c:pt idx="196">
                  <c:v>-44.622269000000003</c:v>
                </c:pt>
                <c:pt idx="197">
                  <c:v>-44.336703999999997</c:v>
                </c:pt>
                <c:pt idx="198">
                  <c:v>-43.752200999999999</c:v>
                </c:pt>
                <c:pt idx="199">
                  <c:v>-43.871769</c:v>
                </c:pt>
                <c:pt idx="200">
                  <c:v>-44.036887999999998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3A-47A1-B70D-E8E248297017}"/>
            </c:ext>
          </c:extLst>
        </c:ser>
        <c:ser>
          <c:idx val="0"/>
          <c:order val="2"/>
          <c:tx>
            <c:strRef>
              <c:f>'CLvsLO 1.5GHz IF'!$H$2</c:f>
              <c:strCache>
                <c:ptCount val="1"/>
                <c:pt idx="0">
                  <c:v>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1.5GHz IF'!$E$5:$E$205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'CLvsLO 1.5GHz IF'!$H$5:$H$205</c:f>
              <c:numCache>
                <c:formatCode>General</c:formatCode>
                <c:ptCount val="201"/>
                <c:pt idx="0">
                  <c:v>-56.262774999999998</c:v>
                </c:pt>
                <c:pt idx="1">
                  <c:v>-52.731307999999999</c:v>
                </c:pt>
                <c:pt idx="2">
                  <c:v>-48.520358999999999</c:v>
                </c:pt>
                <c:pt idx="3">
                  <c:v>-43.798470000000002</c:v>
                </c:pt>
                <c:pt idx="4">
                  <c:v>-39.937629999999999</c:v>
                </c:pt>
                <c:pt idx="5">
                  <c:v>-36.949477999999999</c:v>
                </c:pt>
                <c:pt idx="6">
                  <c:v>-34.623474000000002</c:v>
                </c:pt>
                <c:pt idx="7">
                  <c:v>-32.772942</c:v>
                </c:pt>
                <c:pt idx="8">
                  <c:v>-31.276530999999999</c:v>
                </c:pt>
                <c:pt idx="9">
                  <c:v>-30.009207</c:v>
                </c:pt>
                <c:pt idx="10">
                  <c:v>-28.818642000000001</c:v>
                </c:pt>
                <c:pt idx="11">
                  <c:v>-27.613230000000001</c:v>
                </c:pt>
                <c:pt idx="12">
                  <c:v>-26.286149999999999</c:v>
                </c:pt>
                <c:pt idx="13">
                  <c:v>-24.662277</c:v>
                </c:pt>
                <c:pt idx="14">
                  <c:v>-22.847190999999999</c:v>
                </c:pt>
                <c:pt idx="15">
                  <c:v>-20.853045000000002</c:v>
                </c:pt>
                <c:pt idx="16">
                  <c:v>-18.753511</c:v>
                </c:pt>
                <c:pt idx="17">
                  <c:v>-16.625831999999999</c:v>
                </c:pt>
                <c:pt idx="18">
                  <c:v>-14.6462</c:v>
                </c:pt>
                <c:pt idx="19">
                  <c:v>-12.778655000000001</c:v>
                </c:pt>
                <c:pt idx="20">
                  <c:v>-11.128617</c:v>
                </c:pt>
                <c:pt idx="21">
                  <c:v>-9.7960749000000007</c:v>
                </c:pt>
                <c:pt idx="22">
                  <c:v>-8.7606105999999997</c:v>
                </c:pt>
                <c:pt idx="23">
                  <c:v>-8.0254697999999998</c:v>
                </c:pt>
                <c:pt idx="24">
                  <c:v>-7.6330314000000001</c:v>
                </c:pt>
                <c:pt idx="25">
                  <c:v>-7.5326127999999999</c:v>
                </c:pt>
                <c:pt idx="26">
                  <c:v>-7.5481920000000002</c:v>
                </c:pt>
                <c:pt idx="27">
                  <c:v>-7.6236319999999997</c:v>
                </c:pt>
                <c:pt idx="28">
                  <c:v>-7.7336831000000004</c:v>
                </c:pt>
                <c:pt idx="29">
                  <c:v>-7.8270477999999999</c:v>
                </c:pt>
                <c:pt idx="30">
                  <c:v>-7.9144492</c:v>
                </c:pt>
                <c:pt idx="31">
                  <c:v>-8.0280322999999996</c:v>
                </c:pt>
                <c:pt idx="32">
                  <c:v>-8.1455126</c:v>
                </c:pt>
                <c:pt idx="33">
                  <c:v>-8.2371453999999993</c:v>
                </c:pt>
                <c:pt idx="34">
                  <c:v>-8.3003139000000008</c:v>
                </c:pt>
                <c:pt idx="35">
                  <c:v>-8.3542632999999995</c:v>
                </c:pt>
                <c:pt idx="36">
                  <c:v>-8.3969526000000005</c:v>
                </c:pt>
                <c:pt idx="37">
                  <c:v>-8.4333562999999998</c:v>
                </c:pt>
                <c:pt idx="38">
                  <c:v>-8.4413128000000004</c:v>
                </c:pt>
                <c:pt idx="39">
                  <c:v>-8.4245280999999999</c:v>
                </c:pt>
                <c:pt idx="40">
                  <c:v>-8.3908156999999992</c:v>
                </c:pt>
                <c:pt idx="41">
                  <c:v>-8.3633938000000008</c:v>
                </c:pt>
                <c:pt idx="42">
                  <c:v>-8.3600320999999997</c:v>
                </c:pt>
                <c:pt idx="43">
                  <c:v>-8.3726797000000008</c:v>
                </c:pt>
                <c:pt idx="44">
                  <c:v>-8.3973913000000007</c:v>
                </c:pt>
                <c:pt idx="45">
                  <c:v>-8.4115523999999997</c:v>
                </c:pt>
                <c:pt idx="46">
                  <c:v>-8.4288301000000008</c:v>
                </c:pt>
                <c:pt idx="47">
                  <c:v>-8.4348106000000005</c:v>
                </c:pt>
                <c:pt idx="48">
                  <c:v>-8.4514647000000007</c:v>
                </c:pt>
                <c:pt idx="49">
                  <c:v>-8.5258493000000009</c:v>
                </c:pt>
                <c:pt idx="50">
                  <c:v>-8.6167611999999991</c:v>
                </c:pt>
                <c:pt idx="51">
                  <c:v>-8.7187748000000003</c:v>
                </c:pt>
                <c:pt idx="52">
                  <c:v>-8.8939705</c:v>
                </c:pt>
                <c:pt idx="53">
                  <c:v>-9.0874576999999999</c:v>
                </c:pt>
                <c:pt idx="54">
                  <c:v>-9.2315310999999998</c:v>
                </c:pt>
                <c:pt idx="55">
                  <c:v>-9.3512888000000007</c:v>
                </c:pt>
                <c:pt idx="56">
                  <c:v>-9.4320698000000007</c:v>
                </c:pt>
                <c:pt idx="57">
                  <c:v>-9.4414282000000007</c:v>
                </c:pt>
                <c:pt idx="58">
                  <c:v>-9.4171314000000006</c:v>
                </c:pt>
                <c:pt idx="59">
                  <c:v>-9.4043206999999995</c:v>
                </c:pt>
                <c:pt idx="60">
                  <c:v>-9.3881388000000001</c:v>
                </c:pt>
                <c:pt idx="61">
                  <c:v>-9.3708229000000003</c:v>
                </c:pt>
                <c:pt idx="62">
                  <c:v>-9.3733348999999997</c:v>
                </c:pt>
                <c:pt idx="63">
                  <c:v>-9.3682689999999997</c:v>
                </c:pt>
                <c:pt idx="64">
                  <c:v>-9.3775215000000003</c:v>
                </c:pt>
                <c:pt idx="65">
                  <c:v>-9.4932528000000005</c:v>
                </c:pt>
                <c:pt idx="66">
                  <c:v>-9.5977344999999996</c:v>
                </c:pt>
                <c:pt idx="67">
                  <c:v>-9.6430178000000009</c:v>
                </c:pt>
                <c:pt idx="68">
                  <c:v>-9.7475967000000008</c:v>
                </c:pt>
                <c:pt idx="69">
                  <c:v>-9.8661337000000007</c:v>
                </c:pt>
                <c:pt idx="70">
                  <c:v>-10.023447000000001</c:v>
                </c:pt>
                <c:pt idx="71">
                  <c:v>-10.368375</c:v>
                </c:pt>
                <c:pt idx="72">
                  <c:v>-10.580553999999999</c:v>
                </c:pt>
                <c:pt idx="73">
                  <c:v>-10.751060000000001</c:v>
                </c:pt>
                <c:pt idx="74">
                  <c:v>-11.20163</c:v>
                </c:pt>
                <c:pt idx="75">
                  <c:v>-11.746699</c:v>
                </c:pt>
                <c:pt idx="76">
                  <c:v>-11.821595</c:v>
                </c:pt>
                <c:pt idx="77">
                  <c:v>-12.064162</c:v>
                </c:pt>
                <c:pt idx="78">
                  <c:v>-12.726622000000001</c:v>
                </c:pt>
                <c:pt idx="79">
                  <c:v>-13.051223999999999</c:v>
                </c:pt>
                <c:pt idx="80">
                  <c:v>-13.306454</c:v>
                </c:pt>
                <c:pt idx="81">
                  <c:v>-14.035691999999999</c:v>
                </c:pt>
                <c:pt idx="82">
                  <c:v>-14.472084000000001</c:v>
                </c:pt>
                <c:pt idx="83">
                  <c:v>-14.820054000000001</c:v>
                </c:pt>
                <c:pt idx="84">
                  <c:v>-15.723255</c:v>
                </c:pt>
                <c:pt idx="85">
                  <c:v>-16.036776</c:v>
                </c:pt>
                <c:pt idx="86">
                  <c:v>-16.164486</c:v>
                </c:pt>
                <c:pt idx="87">
                  <c:v>-16.935569999999998</c:v>
                </c:pt>
                <c:pt idx="88">
                  <c:v>-17.010560999999999</c:v>
                </c:pt>
                <c:pt idx="89">
                  <c:v>-16.411762</c:v>
                </c:pt>
                <c:pt idx="90">
                  <c:v>-16.815238999999998</c:v>
                </c:pt>
                <c:pt idx="91">
                  <c:v>-17.225059999999999</c:v>
                </c:pt>
                <c:pt idx="92">
                  <c:v>-16.738485000000001</c:v>
                </c:pt>
                <c:pt idx="93">
                  <c:v>-16.760090000000002</c:v>
                </c:pt>
                <c:pt idx="94">
                  <c:v>-17.223231999999999</c:v>
                </c:pt>
                <c:pt idx="95">
                  <c:v>-16.723199999999999</c:v>
                </c:pt>
                <c:pt idx="96">
                  <c:v>-16.355471000000001</c:v>
                </c:pt>
                <c:pt idx="97">
                  <c:v>-16.698038</c:v>
                </c:pt>
                <c:pt idx="98">
                  <c:v>-16.443192</c:v>
                </c:pt>
                <c:pt idx="99">
                  <c:v>-15.935802000000001</c:v>
                </c:pt>
                <c:pt idx="100">
                  <c:v>-16.102224</c:v>
                </c:pt>
                <c:pt idx="101">
                  <c:v>-15.767412999999999</c:v>
                </c:pt>
                <c:pt idx="102">
                  <c:v>-15.248836000000001</c:v>
                </c:pt>
                <c:pt idx="103">
                  <c:v>-15.582952000000001</c:v>
                </c:pt>
                <c:pt idx="104">
                  <c:v>-15.45138</c:v>
                </c:pt>
                <c:pt idx="105">
                  <c:v>-14.845457</c:v>
                </c:pt>
                <c:pt idx="106">
                  <c:v>-15.061624999999999</c:v>
                </c:pt>
                <c:pt idx="107">
                  <c:v>-15.112574</c:v>
                </c:pt>
                <c:pt idx="108">
                  <c:v>-14.368131999999999</c:v>
                </c:pt>
                <c:pt idx="109">
                  <c:v>-14.328419</c:v>
                </c:pt>
                <c:pt idx="110">
                  <c:v>-14.542885999999999</c:v>
                </c:pt>
                <c:pt idx="111">
                  <c:v>-13.960189</c:v>
                </c:pt>
                <c:pt idx="112">
                  <c:v>-13.640883000000001</c:v>
                </c:pt>
                <c:pt idx="113">
                  <c:v>-13.733292</c:v>
                </c:pt>
                <c:pt idx="114">
                  <c:v>-13.434433</c:v>
                </c:pt>
                <c:pt idx="115">
                  <c:v>-13.169423</c:v>
                </c:pt>
                <c:pt idx="116">
                  <c:v>-13.220998</c:v>
                </c:pt>
                <c:pt idx="117">
                  <c:v>-12.951749</c:v>
                </c:pt>
                <c:pt idx="118">
                  <c:v>-12.659324</c:v>
                </c:pt>
                <c:pt idx="119">
                  <c:v>-12.572362999999999</c:v>
                </c:pt>
                <c:pt idx="120">
                  <c:v>-12.242190000000001</c:v>
                </c:pt>
                <c:pt idx="121">
                  <c:v>-11.85783</c:v>
                </c:pt>
                <c:pt idx="122">
                  <c:v>-11.753590000000001</c:v>
                </c:pt>
                <c:pt idx="123">
                  <c:v>-11.588259000000001</c:v>
                </c:pt>
                <c:pt idx="124">
                  <c:v>-11.211081999999999</c:v>
                </c:pt>
                <c:pt idx="125">
                  <c:v>-11.036360999999999</c:v>
                </c:pt>
                <c:pt idx="126">
                  <c:v>-10.933249999999999</c:v>
                </c:pt>
                <c:pt idx="127">
                  <c:v>-10.703472</c:v>
                </c:pt>
                <c:pt idx="128">
                  <c:v>-10.544319</c:v>
                </c:pt>
                <c:pt idx="129">
                  <c:v>-10.485830999999999</c:v>
                </c:pt>
                <c:pt idx="130">
                  <c:v>-10.37013</c:v>
                </c:pt>
                <c:pt idx="131">
                  <c:v>-10.261908999999999</c:v>
                </c:pt>
                <c:pt idx="132">
                  <c:v>-10.208473</c:v>
                </c:pt>
                <c:pt idx="133">
                  <c:v>-10.155955000000001</c:v>
                </c:pt>
                <c:pt idx="134">
                  <c:v>-10.133221000000001</c:v>
                </c:pt>
                <c:pt idx="135">
                  <c:v>-10.120647999999999</c:v>
                </c:pt>
                <c:pt idx="136">
                  <c:v>-10.108316</c:v>
                </c:pt>
                <c:pt idx="137">
                  <c:v>-10.149274999999999</c:v>
                </c:pt>
                <c:pt idx="138">
                  <c:v>-10.199902</c:v>
                </c:pt>
                <c:pt idx="139">
                  <c:v>-10.213468000000001</c:v>
                </c:pt>
                <c:pt idx="140">
                  <c:v>-10.31883</c:v>
                </c:pt>
                <c:pt idx="141">
                  <c:v>-10.497013000000001</c:v>
                </c:pt>
                <c:pt idx="142">
                  <c:v>-10.578308</c:v>
                </c:pt>
                <c:pt idx="143">
                  <c:v>-10.704132</c:v>
                </c:pt>
                <c:pt idx="144">
                  <c:v>-10.928673</c:v>
                </c:pt>
                <c:pt idx="145">
                  <c:v>-11.094142</c:v>
                </c:pt>
                <c:pt idx="146">
                  <c:v>-11.31296</c:v>
                </c:pt>
                <c:pt idx="147">
                  <c:v>-11.660394999999999</c:v>
                </c:pt>
                <c:pt idx="148">
                  <c:v>-11.951435999999999</c:v>
                </c:pt>
                <c:pt idx="149">
                  <c:v>-12.274679000000001</c:v>
                </c:pt>
                <c:pt idx="150">
                  <c:v>-12.706272999999999</c:v>
                </c:pt>
                <c:pt idx="151">
                  <c:v>-13.099584</c:v>
                </c:pt>
                <c:pt idx="152">
                  <c:v>-13.564109</c:v>
                </c:pt>
                <c:pt idx="153">
                  <c:v>-14.178224999999999</c:v>
                </c:pt>
                <c:pt idx="154">
                  <c:v>-14.816554999999999</c:v>
                </c:pt>
                <c:pt idx="155">
                  <c:v>-15.420137</c:v>
                </c:pt>
                <c:pt idx="156">
                  <c:v>-16.305796000000001</c:v>
                </c:pt>
                <c:pt idx="157">
                  <c:v>-17.698837000000001</c:v>
                </c:pt>
                <c:pt idx="158">
                  <c:v>-19.114393</c:v>
                </c:pt>
                <c:pt idx="159">
                  <c:v>-20.947851</c:v>
                </c:pt>
                <c:pt idx="160">
                  <c:v>-23.581603999999999</c:v>
                </c:pt>
                <c:pt idx="161">
                  <c:v>-26.832411</c:v>
                </c:pt>
                <c:pt idx="162">
                  <c:v>-29.806822</c:v>
                </c:pt>
                <c:pt idx="163">
                  <c:v>-33.025497000000001</c:v>
                </c:pt>
                <c:pt idx="164">
                  <c:v>-35.801921999999998</c:v>
                </c:pt>
                <c:pt idx="165">
                  <c:v>-38.174416000000001</c:v>
                </c:pt>
                <c:pt idx="166">
                  <c:v>-39.926730999999997</c:v>
                </c:pt>
                <c:pt idx="167">
                  <c:v>-41.755629999999996</c:v>
                </c:pt>
                <c:pt idx="168">
                  <c:v>-43.427258000000002</c:v>
                </c:pt>
                <c:pt idx="169">
                  <c:v>-45.193581000000002</c:v>
                </c:pt>
                <c:pt idx="170">
                  <c:v>-46.838470000000001</c:v>
                </c:pt>
                <c:pt idx="171">
                  <c:v>-48.359501000000002</c:v>
                </c:pt>
                <c:pt idx="172">
                  <c:v>-49.549636999999997</c:v>
                </c:pt>
                <c:pt idx="173">
                  <c:v>-50.910525999999997</c:v>
                </c:pt>
                <c:pt idx="174">
                  <c:v>-52.240336999999997</c:v>
                </c:pt>
                <c:pt idx="175">
                  <c:v>-53.49342</c:v>
                </c:pt>
                <c:pt idx="176">
                  <c:v>-54.588245000000001</c:v>
                </c:pt>
                <c:pt idx="177">
                  <c:v>-55.874592</c:v>
                </c:pt>
                <c:pt idx="178">
                  <c:v>-56.664738</c:v>
                </c:pt>
                <c:pt idx="179">
                  <c:v>-57.433692999999998</c:v>
                </c:pt>
                <c:pt idx="180">
                  <c:v>-58.021835000000003</c:v>
                </c:pt>
                <c:pt idx="181">
                  <c:v>-58.761372000000001</c:v>
                </c:pt>
                <c:pt idx="182">
                  <c:v>-59.118831999999998</c:v>
                </c:pt>
                <c:pt idx="183">
                  <c:v>-59.469268999999997</c:v>
                </c:pt>
                <c:pt idx="184">
                  <c:v>-59.556235999999998</c:v>
                </c:pt>
                <c:pt idx="185">
                  <c:v>-59.338886000000002</c:v>
                </c:pt>
                <c:pt idx="186">
                  <c:v>-58.786155999999998</c:v>
                </c:pt>
                <c:pt idx="187">
                  <c:v>-57.883521999999999</c:v>
                </c:pt>
                <c:pt idx="188">
                  <c:v>-56.842796</c:v>
                </c:pt>
                <c:pt idx="189">
                  <c:v>-55.554400999999999</c:v>
                </c:pt>
                <c:pt idx="190">
                  <c:v>-54.235228999999997</c:v>
                </c:pt>
                <c:pt idx="191">
                  <c:v>-52.621634999999998</c:v>
                </c:pt>
                <c:pt idx="192">
                  <c:v>-51.255909000000003</c:v>
                </c:pt>
                <c:pt idx="193">
                  <c:v>-49.893700000000003</c:v>
                </c:pt>
                <c:pt idx="194">
                  <c:v>-48.793537000000001</c:v>
                </c:pt>
                <c:pt idx="195">
                  <c:v>-47.744522000000003</c:v>
                </c:pt>
                <c:pt idx="196">
                  <c:v>-46.990288</c:v>
                </c:pt>
                <c:pt idx="197">
                  <c:v>-46.437752000000003</c:v>
                </c:pt>
                <c:pt idx="198">
                  <c:v>-46.119807999999999</c:v>
                </c:pt>
                <c:pt idx="199">
                  <c:v>-45.900897999999998</c:v>
                </c:pt>
                <c:pt idx="200">
                  <c:v>-45.845604000000002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3A-47A1-B70D-E8E248297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73376"/>
        <c:axId val="1147837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CLvsLO!$I$2</c15:sqref>
                        </c15:formulaRef>
                      </c:ext>
                    </c:extLst>
                    <c:strCache>
                      <c:ptCount val="1"/>
                      <c:pt idx="0">
                        <c:v>+14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CLvsLO!$I$5:$I$205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-73.622001999999995</c:v>
                      </c:pt>
                      <c:pt idx="1">
                        <c:v>-73.624984999999995</c:v>
                      </c:pt>
                      <c:pt idx="2">
                        <c:v>-75.640784999999994</c:v>
                      </c:pt>
                      <c:pt idx="3">
                        <c:v>-76.826926999999998</c:v>
                      </c:pt>
                      <c:pt idx="4">
                        <c:v>-77.386832999999996</c:v>
                      </c:pt>
                      <c:pt idx="5">
                        <c:v>-78.300323000000006</c:v>
                      </c:pt>
                      <c:pt idx="6">
                        <c:v>-80.255943000000002</c:v>
                      </c:pt>
                      <c:pt idx="7">
                        <c:v>-77.813796999999994</c:v>
                      </c:pt>
                      <c:pt idx="8">
                        <c:v>-77.150702999999993</c:v>
                      </c:pt>
                      <c:pt idx="9">
                        <c:v>-77.061874000000003</c:v>
                      </c:pt>
                      <c:pt idx="10">
                        <c:v>-75.394408999999996</c:v>
                      </c:pt>
                      <c:pt idx="11">
                        <c:v>-72.429703000000003</c:v>
                      </c:pt>
                      <c:pt idx="12">
                        <c:v>-70.955207999999999</c:v>
                      </c:pt>
                      <c:pt idx="13">
                        <c:v>-68.846824999999995</c:v>
                      </c:pt>
                      <c:pt idx="14">
                        <c:v>-66.353438999999995</c:v>
                      </c:pt>
                      <c:pt idx="15">
                        <c:v>-65.156966999999995</c:v>
                      </c:pt>
                      <c:pt idx="16">
                        <c:v>-62.803783000000003</c:v>
                      </c:pt>
                      <c:pt idx="17">
                        <c:v>-60.873947000000001</c:v>
                      </c:pt>
                      <c:pt idx="18">
                        <c:v>-56.108100999999998</c:v>
                      </c:pt>
                      <c:pt idx="19">
                        <c:v>-51.245776999999997</c:v>
                      </c:pt>
                      <c:pt idx="20">
                        <c:v>-45.919296000000003</c:v>
                      </c:pt>
                      <c:pt idx="21">
                        <c:v>-38.38176</c:v>
                      </c:pt>
                      <c:pt idx="22">
                        <c:v>-30.633068000000002</c:v>
                      </c:pt>
                      <c:pt idx="23">
                        <c:v>-24.540627000000001</c:v>
                      </c:pt>
                      <c:pt idx="24">
                        <c:v>-18.829530999999999</c:v>
                      </c:pt>
                      <c:pt idx="25">
                        <c:v>-13.529123</c:v>
                      </c:pt>
                      <c:pt idx="26">
                        <c:v>-11.616868</c:v>
                      </c:pt>
                      <c:pt idx="27">
                        <c:v>-10.388301999999999</c:v>
                      </c:pt>
                      <c:pt idx="28">
                        <c:v>-10.031174999999999</c:v>
                      </c:pt>
                      <c:pt idx="29">
                        <c:v>-9.9588394000000005</c:v>
                      </c:pt>
                      <c:pt idx="30">
                        <c:v>-9.9509068000000003</c:v>
                      </c:pt>
                      <c:pt idx="31">
                        <c:v>-9.8996276999999999</c:v>
                      </c:pt>
                      <c:pt idx="32">
                        <c:v>-9.8357676999999999</c:v>
                      </c:pt>
                      <c:pt idx="33">
                        <c:v>-9.7382345000000008</c:v>
                      </c:pt>
                      <c:pt idx="34">
                        <c:v>-9.6413965000000008</c:v>
                      </c:pt>
                      <c:pt idx="35">
                        <c:v>-9.5663414000000007</c:v>
                      </c:pt>
                      <c:pt idx="36">
                        <c:v>-9.5120325000000001</c:v>
                      </c:pt>
                      <c:pt idx="37">
                        <c:v>-9.4601488000000007</c:v>
                      </c:pt>
                      <c:pt idx="38">
                        <c:v>-9.3782844999999995</c:v>
                      </c:pt>
                      <c:pt idx="39">
                        <c:v>-9.2666606999999992</c:v>
                      </c:pt>
                      <c:pt idx="40">
                        <c:v>-9.1638012</c:v>
                      </c:pt>
                      <c:pt idx="41">
                        <c:v>-9.0662260000000003</c:v>
                      </c:pt>
                      <c:pt idx="42">
                        <c:v>-8.9740848999999994</c:v>
                      </c:pt>
                      <c:pt idx="43">
                        <c:v>-8.9305058000000006</c:v>
                      </c:pt>
                      <c:pt idx="44">
                        <c:v>-8.8957023999999993</c:v>
                      </c:pt>
                      <c:pt idx="45">
                        <c:v>-8.8544044</c:v>
                      </c:pt>
                      <c:pt idx="46">
                        <c:v>-8.8128109000000006</c:v>
                      </c:pt>
                      <c:pt idx="47">
                        <c:v>-8.7260389000000007</c:v>
                      </c:pt>
                      <c:pt idx="48">
                        <c:v>-8.6570482000000002</c:v>
                      </c:pt>
                      <c:pt idx="49">
                        <c:v>-8.6130037000000002</c:v>
                      </c:pt>
                      <c:pt idx="50">
                        <c:v>-8.6055259999999993</c:v>
                      </c:pt>
                      <c:pt idx="51">
                        <c:v>-8.6195021000000001</c:v>
                      </c:pt>
                      <c:pt idx="52">
                        <c:v>-8.6984738999999998</c:v>
                      </c:pt>
                      <c:pt idx="53">
                        <c:v>-8.7779865000000008</c:v>
                      </c:pt>
                      <c:pt idx="54">
                        <c:v>-8.8476514999999996</c:v>
                      </c:pt>
                      <c:pt idx="55">
                        <c:v>-8.9055490000000006</c:v>
                      </c:pt>
                      <c:pt idx="56">
                        <c:v>-8.9065513999999997</c:v>
                      </c:pt>
                      <c:pt idx="57">
                        <c:v>-8.9463463000000001</c:v>
                      </c:pt>
                      <c:pt idx="58">
                        <c:v>-9.0410309000000009</c:v>
                      </c:pt>
                      <c:pt idx="59">
                        <c:v>-9.1471623999999991</c:v>
                      </c:pt>
                      <c:pt idx="60">
                        <c:v>-9.2420168</c:v>
                      </c:pt>
                      <c:pt idx="61">
                        <c:v>-9.3934783999999993</c:v>
                      </c:pt>
                      <c:pt idx="62">
                        <c:v>-9.5894355999999998</c:v>
                      </c:pt>
                      <c:pt idx="63">
                        <c:v>-9.8095502999999997</c:v>
                      </c:pt>
                      <c:pt idx="64">
                        <c:v>-10.090109999999999</c:v>
                      </c:pt>
                      <c:pt idx="65">
                        <c:v>-10.382937</c:v>
                      </c:pt>
                      <c:pt idx="66">
                        <c:v>-10.659964</c:v>
                      </c:pt>
                      <c:pt idx="67">
                        <c:v>-10.959993000000001</c:v>
                      </c:pt>
                      <c:pt idx="68">
                        <c:v>-11.223119000000001</c:v>
                      </c:pt>
                      <c:pt idx="69">
                        <c:v>-11.317717999999999</c:v>
                      </c:pt>
                      <c:pt idx="70">
                        <c:v>-11.465538</c:v>
                      </c:pt>
                      <c:pt idx="71">
                        <c:v>-11.600863</c:v>
                      </c:pt>
                      <c:pt idx="72">
                        <c:v>-11.548306999999999</c:v>
                      </c:pt>
                      <c:pt idx="73">
                        <c:v>-11.76239</c:v>
                      </c:pt>
                      <c:pt idx="74">
                        <c:v>-12.322803</c:v>
                      </c:pt>
                      <c:pt idx="75">
                        <c:v>-12.786080999999999</c:v>
                      </c:pt>
                      <c:pt idx="76">
                        <c:v>-13.129462</c:v>
                      </c:pt>
                      <c:pt idx="77">
                        <c:v>-13.587607</c:v>
                      </c:pt>
                      <c:pt idx="78">
                        <c:v>-14.476426999999999</c:v>
                      </c:pt>
                      <c:pt idx="79">
                        <c:v>-15.144062999999999</c:v>
                      </c:pt>
                      <c:pt idx="80">
                        <c:v>-16.169547999999999</c:v>
                      </c:pt>
                      <c:pt idx="81">
                        <c:v>-17.090857</c:v>
                      </c:pt>
                      <c:pt idx="82">
                        <c:v>-17.264303000000002</c:v>
                      </c:pt>
                      <c:pt idx="83">
                        <c:v>-18.137447000000002</c:v>
                      </c:pt>
                      <c:pt idx="84">
                        <c:v>-19.362373000000002</c:v>
                      </c:pt>
                      <c:pt idx="85">
                        <c:v>-18.967666999999999</c:v>
                      </c:pt>
                      <c:pt idx="86">
                        <c:v>-19.37574</c:v>
                      </c:pt>
                      <c:pt idx="87">
                        <c:v>-21.098403999999999</c:v>
                      </c:pt>
                      <c:pt idx="88">
                        <c:v>-21.374314999999999</c:v>
                      </c:pt>
                      <c:pt idx="89">
                        <c:v>-21.736687</c:v>
                      </c:pt>
                      <c:pt idx="90">
                        <c:v>-23.103024000000001</c:v>
                      </c:pt>
                      <c:pt idx="91">
                        <c:v>-23.506564999999998</c:v>
                      </c:pt>
                      <c:pt idx="92">
                        <c:v>-24.441155999999999</c:v>
                      </c:pt>
                      <c:pt idx="93">
                        <c:v>-26.104500000000002</c:v>
                      </c:pt>
                      <c:pt idx="94">
                        <c:v>-26.334114</c:v>
                      </c:pt>
                      <c:pt idx="95">
                        <c:v>-26.466152000000001</c:v>
                      </c:pt>
                      <c:pt idx="96">
                        <c:v>-28.445606000000002</c:v>
                      </c:pt>
                      <c:pt idx="97">
                        <c:v>-29.610043000000001</c:v>
                      </c:pt>
                      <c:pt idx="98">
                        <c:v>-29.141162999999999</c:v>
                      </c:pt>
                      <c:pt idx="99">
                        <c:v>-30.000043999999999</c:v>
                      </c:pt>
                      <c:pt idx="100">
                        <c:v>-31.435368</c:v>
                      </c:pt>
                      <c:pt idx="101">
                        <c:v>-31.401653</c:v>
                      </c:pt>
                      <c:pt idx="102">
                        <c:v>-32.095837000000003</c:v>
                      </c:pt>
                      <c:pt idx="103">
                        <c:v>-33.377780999999999</c:v>
                      </c:pt>
                      <c:pt idx="104">
                        <c:v>-33.591785000000002</c:v>
                      </c:pt>
                      <c:pt idx="105">
                        <c:v>-34.601807000000001</c:v>
                      </c:pt>
                      <c:pt idx="106">
                        <c:v>-35.968463999999997</c:v>
                      </c:pt>
                      <c:pt idx="107">
                        <c:v>-35.746422000000003</c:v>
                      </c:pt>
                      <c:pt idx="108">
                        <c:v>-36.378166</c:v>
                      </c:pt>
                      <c:pt idx="109">
                        <c:v>-38.44717</c:v>
                      </c:pt>
                      <c:pt idx="110">
                        <c:v>-38.660125999999998</c:v>
                      </c:pt>
                      <c:pt idx="111">
                        <c:v>-38.117576999999997</c:v>
                      </c:pt>
                      <c:pt idx="112">
                        <c:v>-39.552906</c:v>
                      </c:pt>
                      <c:pt idx="113">
                        <c:v>-40.534163999999997</c:v>
                      </c:pt>
                      <c:pt idx="114">
                        <c:v>-40.004803000000003</c:v>
                      </c:pt>
                      <c:pt idx="115">
                        <c:v>-41.144221999999999</c:v>
                      </c:pt>
                      <c:pt idx="116">
                        <c:v>-42.852581000000001</c:v>
                      </c:pt>
                      <c:pt idx="117">
                        <c:v>-42.394801999999999</c:v>
                      </c:pt>
                      <c:pt idx="118">
                        <c:v>-42.684291999999999</c:v>
                      </c:pt>
                      <c:pt idx="119">
                        <c:v>-44.059131999999998</c:v>
                      </c:pt>
                      <c:pt idx="120">
                        <c:v>-43.812637000000002</c:v>
                      </c:pt>
                      <c:pt idx="121">
                        <c:v>-43.807448999999998</c:v>
                      </c:pt>
                      <c:pt idx="122">
                        <c:v>-45.140777999999997</c:v>
                      </c:pt>
                      <c:pt idx="123">
                        <c:v>-44.410263</c:v>
                      </c:pt>
                      <c:pt idx="124">
                        <c:v>-43.229897000000001</c:v>
                      </c:pt>
                      <c:pt idx="125">
                        <c:v>-44.129776</c:v>
                      </c:pt>
                      <c:pt idx="126">
                        <c:v>-43.751784999999998</c:v>
                      </c:pt>
                      <c:pt idx="127">
                        <c:v>-41.347712999999999</c:v>
                      </c:pt>
                      <c:pt idx="128">
                        <c:v>-41.454329999999999</c:v>
                      </c:pt>
                      <c:pt idx="129">
                        <c:v>-41.687953999999998</c:v>
                      </c:pt>
                      <c:pt idx="130">
                        <c:v>-38.999901000000001</c:v>
                      </c:pt>
                      <c:pt idx="131">
                        <c:v>-37.726044000000002</c:v>
                      </c:pt>
                      <c:pt idx="132">
                        <c:v>-38.003394999999998</c:v>
                      </c:pt>
                      <c:pt idx="133">
                        <c:v>-36.032753</c:v>
                      </c:pt>
                      <c:pt idx="134">
                        <c:v>-34.225273000000001</c:v>
                      </c:pt>
                      <c:pt idx="135">
                        <c:v>-33.855339000000001</c:v>
                      </c:pt>
                      <c:pt idx="136">
                        <c:v>-31.946522000000002</c:v>
                      </c:pt>
                      <c:pt idx="137">
                        <c:v>-30.090268999999999</c:v>
                      </c:pt>
                      <c:pt idx="138">
                        <c:v>-29.653561</c:v>
                      </c:pt>
                      <c:pt idx="139">
                        <c:v>-28.213695999999999</c:v>
                      </c:pt>
                      <c:pt idx="140">
                        <c:v>-26.199134999999998</c:v>
                      </c:pt>
                      <c:pt idx="141">
                        <c:v>-25.748466000000001</c:v>
                      </c:pt>
                      <c:pt idx="142">
                        <c:v>-24.677954</c:v>
                      </c:pt>
                      <c:pt idx="143">
                        <c:v>-22.280462</c:v>
                      </c:pt>
                      <c:pt idx="144">
                        <c:v>-21.481677999999999</c:v>
                      </c:pt>
                      <c:pt idx="145">
                        <c:v>-21.720255000000002</c:v>
                      </c:pt>
                      <c:pt idx="146">
                        <c:v>-20.484188</c:v>
                      </c:pt>
                      <c:pt idx="147">
                        <c:v>-19.793955</c:v>
                      </c:pt>
                      <c:pt idx="148">
                        <c:v>-20.269112</c:v>
                      </c:pt>
                      <c:pt idx="149">
                        <c:v>-19.845065999999999</c:v>
                      </c:pt>
                      <c:pt idx="150">
                        <c:v>-19.376850000000001</c:v>
                      </c:pt>
                      <c:pt idx="151">
                        <c:v>-19.826049999999999</c:v>
                      </c:pt>
                      <c:pt idx="152">
                        <c:v>-19.911673</c:v>
                      </c:pt>
                      <c:pt idx="153">
                        <c:v>-19.880649999999999</c:v>
                      </c:pt>
                      <c:pt idx="154">
                        <c:v>-20.179554</c:v>
                      </c:pt>
                      <c:pt idx="155">
                        <c:v>-20.177797000000002</c:v>
                      </c:pt>
                      <c:pt idx="156">
                        <c:v>-20.222034000000001</c:v>
                      </c:pt>
                      <c:pt idx="157">
                        <c:v>-20.778461</c:v>
                      </c:pt>
                      <c:pt idx="158">
                        <c:v>-20.994888</c:v>
                      </c:pt>
                      <c:pt idx="159">
                        <c:v>-20.992037</c:v>
                      </c:pt>
                      <c:pt idx="160">
                        <c:v>-21.79318</c:v>
                      </c:pt>
                      <c:pt idx="161">
                        <c:v>-22.479921000000001</c:v>
                      </c:pt>
                      <c:pt idx="162">
                        <c:v>-22.546011</c:v>
                      </c:pt>
                      <c:pt idx="163">
                        <c:v>-23.254438</c:v>
                      </c:pt>
                      <c:pt idx="164">
                        <c:v>-24.219828</c:v>
                      </c:pt>
                      <c:pt idx="165">
                        <c:v>-24.634685999999999</c:v>
                      </c:pt>
                      <c:pt idx="166">
                        <c:v>-25.596537000000001</c:v>
                      </c:pt>
                      <c:pt idx="167">
                        <c:v>-26.681213</c:v>
                      </c:pt>
                      <c:pt idx="168">
                        <c:v>-27.351203999999999</c:v>
                      </c:pt>
                      <c:pt idx="169">
                        <c:v>-28.349008999999999</c:v>
                      </c:pt>
                      <c:pt idx="170">
                        <c:v>-29.493980000000001</c:v>
                      </c:pt>
                      <c:pt idx="171">
                        <c:v>-30.236094999999999</c:v>
                      </c:pt>
                      <c:pt idx="172">
                        <c:v>-31.413231</c:v>
                      </c:pt>
                      <c:pt idx="173">
                        <c:v>-32.723717000000001</c:v>
                      </c:pt>
                      <c:pt idx="174">
                        <c:v>-33.433185999999999</c:v>
                      </c:pt>
                      <c:pt idx="175">
                        <c:v>-34.302959000000001</c:v>
                      </c:pt>
                      <c:pt idx="176">
                        <c:v>-36.677174000000001</c:v>
                      </c:pt>
                      <c:pt idx="177">
                        <c:v>-38.718074999999999</c:v>
                      </c:pt>
                      <c:pt idx="178">
                        <c:v>-40.435367999999997</c:v>
                      </c:pt>
                      <c:pt idx="179">
                        <c:v>-44.002955999999998</c:v>
                      </c:pt>
                      <c:pt idx="180">
                        <c:v>-47.345160999999997</c:v>
                      </c:pt>
                      <c:pt idx="181">
                        <c:v>-50.416943000000003</c:v>
                      </c:pt>
                      <c:pt idx="182">
                        <c:v>-53.097546000000001</c:v>
                      </c:pt>
                      <c:pt idx="183">
                        <c:v>-56.810313999999998</c:v>
                      </c:pt>
                      <c:pt idx="184">
                        <c:v>-61.001888000000001</c:v>
                      </c:pt>
                      <c:pt idx="185">
                        <c:v>-64.766272999999998</c:v>
                      </c:pt>
                      <c:pt idx="186">
                        <c:v>-67.029967999999997</c:v>
                      </c:pt>
                      <c:pt idx="187">
                        <c:v>-68.084305000000001</c:v>
                      </c:pt>
                      <c:pt idx="188">
                        <c:v>-67.594261000000003</c:v>
                      </c:pt>
                      <c:pt idx="189">
                        <c:v>-64.791068999999993</c:v>
                      </c:pt>
                      <c:pt idx="190">
                        <c:v>-62.287514000000002</c:v>
                      </c:pt>
                      <c:pt idx="191">
                        <c:v>-59.954906000000001</c:v>
                      </c:pt>
                      <c:pt idx="192">
                        <c:v>-59.504635</c:v>
                      </c:pt>
                      <c:pt idx="193">
                        <c:v>-59.715763000000003</c:v>
                      </c:pt>
                      <c:pt idx="194">
                        <c:v>-60.193466000000001</c:v>
                      </c:pt>
                      <c:pt idx="195">
                        <c:v>-60.690472</c:v>
                      </c:pt>
                      <c:pt idx="196">
                        <c:v>-61.456637999999998</c:v>
                      </c:pt>
                      <c:pt idx="197">
                        <c:v>-62.532832999999997</c:v>
                      </c:pt>
                      <c:pt idx="198">
                        <c:v>-63.300583000000003</c:v>
                      </c:pt>
                      <c:pt idx="199">
                        <c:v>-63.852921000000002</c:v>
                      </c:pt>
                      <c:pt idx="200">
                        <c:v>-64.286902999999995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83A-47A1-B70D-E8E24829701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CLvsLO!$J$2</c15:sqref>
                        </c15:formulaRef>
                      </c:ext>
                    </c:extLst>
                    <c:strCache>
                      <c:ptCount val="1"/>
                      <c:pt idx="0">
                        <c:v>+9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CLvsLO!$J$5:$J$205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83A-47A1-B70D-E8E24829701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CLvsLO!$K$2</c15:sqref>
                        </c15:formulaRef>
                      </c:ext>
                    </c:extLst>
                    <c:strCache>
                      <c:ptCount val="1"/>
                      <c:pt idx="0">
                        <c:v>+3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CLvsLO!$K$5:$K$205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83A-47A1-B70D-E8E24829701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CLvsLO!$L$2</c15:sqref>
                        </c15:formulaRef>
                      </c:ext>
                    </c:extLst>
                    <c:strCache>
                      <c:ptCount val="1"/>
                      <c:pt idx="0">
                        <c:v>+1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CLvsLO!$L$5:$L$205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83A-47A1-B70D-E8E248297017}"/>
                  </c:ext>
                </c:extLst>
              </c15:ser>
            </c15:filteredScatterSeries>
          </c:ext>
        </c:extLst>
      </c:scatterChart>
      <c:valAx>
        <c:axId val="11477337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783744"/>
        <c:crosses val="autoZero"/>
        <c:crossBetween val="midCat"/>
        <c:majorUnit val="2"/>
      </c:valAx>
      <c:valAx>
        <c:axId val="114783744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77337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22161602580517945"/>
          <c:y val="0.60442220764071153"/>
          <c:w val="0.20933029643760961"/>
          <c:h val="0.17247484689413822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Conversion Loss vs. LO Power: 1.5 GHz IF (dB)</a:t>
            </a:r>
            <a:endParaRPr lang="en-US" sz="1000" baseline="30000"/>
          </a:p>
        </c:rich>
      </c:tx>
      <c:layout>
        <c:manualLayout>
          <c:xMode val="edge"/>
          <c:yMode val="edge"/>
          <c:x val="0.16042707727686048"/>
          <c:y val="1.942220764071157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247739865850102E-2"/>
          <c:w val="0.76542713682528862"/>
          <c:h val="0.716770195392242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CLvsLO!$R$2</c:f>
              <c:strCache>
                <c:ptCount val="1"/>
                <c:pt idx="0">
                  <c:v>+20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CLvsLO!$R$5:$R$205</c:f>
              <c:numCache>
                <c:formatCode>General</c:formatCode>
                <c:ptCount val="201"/>
                <c:pt idx="0">
                  <c:v>-86.697829999999996</c:v>
                </c:pt>
                <c:pt idx="1">
                  <c:v>-78.547081000000006</c:v>
                </c:pt>
                <c:pt idx="2">
                  <c:v>-82.467444999999998</c:v>
                </c:pt>
                <c:pt idx="3">
                  <c:v>-77.781814999999995</c:v>
                </c:pt>
                <c:pt idx="4">
                  <c:v>-79.370857000000001</c:v>
                </c:pt>
                <c:pt idx="5">
                  <c:v>-79.384429999999995</c:v>
                </c:pt>
                <c:pt idx="6">
                  <c:v>-80.937447000000006</c:v>
                </c:pt>
                <c:pt idx="7">
                  <c:v>-76.637092999999993</c:v>
                </c:pt>
                <c:pt idx="8">
                  <c:v>-72.326117999999994</c:v>
                </c:pt>
                <c:pt idx="9">
                  <c:v>-73.655022000000002</c:v>
                </c:pt>
                <c:pt idx="10">
                  <c:v>-71.873076999999995</c:v>
                </c:pt>
                <c:pt idx="11">
                  <c:v>-73.151000999999994</c:v>
                </c:pt>
                <c:pt idx="12">
                  <c:v>-65.562691000000001</c:v>
                </c:pt>
                <c:pt idx="13">
                  <c:v>-66.882103000000001</c:v>
                </c:pt>
                <c:pt idx="14">
                  <c:v>-65.182220000000001</c:v>
                </c:pt>
                <c:pt idx="15">
                  <c:v>-60.567107999999998</c:v>
                </c:pt>
                <c:pt idx="16">
                  <c:v>-39.885444999999997</c:v>
                </c:pt>
                <c:pt idx="17">
                  <c:v>-21.400832999999999</c:v>
                </c:pt>
                <c:pt idx="18">
                  <c:v>-16.212085999999999</c:v>
                </c:pt>
                <c:pt idx="19">
                  <c:v>-16.655663000000001</c:v>
                </c:pt>
                <c:pt idx="20">
                  <c:v>-15.815566</c:v>
                </c:pt>
                <c:pt idx="21">
                  <c:v>-13.884532999999999</c:v>
                </c:pt>
                <c:pt idx="22">
                  <c:v>-13.239341</c:v>
                </c:pt>
                <c:pt idx="23">
                  <c:v>-12.192119</c:v>
                </c:pt>
                <c:pt idx="24">
                  <c:v>-10.769809</c:v>
                </c:pt>
                <c:pt idx="25">
                  <c:v>-10.384796</c:v>
                </c:pt>
                <c:pt idx="26">
                  <c:v>-9.6172751999999999</c:v>
                </c:pt>
                <c:pt idx="27">
                  <c:v>-8.9748774000000004</c:v>
                </c:pt>
                <c:pt idx="28">
                  <c:v>-8.4068498999999992</c:v>
                </c:pt>
                <c:pt idx="29">
                  <c:v>-8.1663941999999992</c:v>
                </c:pt>
                <c:pt idx="30">
                  <c:v>-8.0161838999999997</c:v>
                </c:pt>
                <c:pt idx="31">
                  <c:v>-7.8779693000000002</c:v>
                </c:pt>
                <c:pt idx="32">
                  <c:v>-7.7810030000000001</c:v>
                </c:pt>
                <c:pt idx="33">
                  <c:v>-7.7073254999999996</c:v>
                </c:pt>
                <c:pt idx="34">
                  <c:v>-7.6016725999999997</c:v>
                </c:pt>
                <c:pt idx="35">
                  <c:v>-7.5799832</c:v>
                </c:pt>
                <c:pt idx="36">
                  <c:v>-7.6933160000000003</c:v>
                </c:pt>
                <c:pt idx="37">
                  <c:v>-7.8350391000000004</c:v>
                </c:pt>
                <c:pt idx="38">
                  <c:v>-7.8423389999999999</c:v>
                </c:pt>
                <c:pt idx="39">
                  <c:v>-7.8582863999999999</c:v>
                </c:pt>
                <c:pt idx="40">
                  <c:v>-8.0243797000000008</c:v>
                </c:pt>
                <c:pt idx="41">
                  <c:v>-8.1640824999999992</c:v>
                </c:pt>
                <c:pt idx="42">
                  <c:v>-8.1928596000000002</c:v>
                </c:pt>
                <c:pt idx="43">
                  <c:v>-8.1965331999999993</c:v>
                </c:pt>
                <c:pt idx="44">
                  <c:v>-8.2276859000000009</c:v>
                </c:pt>
                <c:pt idx="45">
                  <c:v>-8.3150539000000006</c:v>
                </c:pt>
                <c:pt idx="46">
                  <c:v>-8.3988247000000005</c:v>
                </c:pt>
                <c:pt idx="47">
                  <c:v>-8.4539089000000001</c:v>
                </c:pt>
                <c:pt idx="48">
                  <c:v>-8.4978466000000008</c:v>
                </c:pt>
                <c:pt idx="49">
                  <c:v>-8.5519380999999992</c:v>
                </c:pt>
                <c:pt idx="50">
                  <c:v>-8.5267458000000005</c:v>
                </c:pt>
                <c:pt idx="51">
                  <c:v>-8.6415395999999998</c:v>
                </c:pt>
                <c:pt idx="52">
                  <c:v>-8.6922721999999997</c:v>
                </c:pt>
                <c:pt idx="53">
                  <c:v>-8.7537003000000002</c:v>
                </c:pt>
                <c:pt idx="54">
                  <c:v>-8.7720470000000006</c:v>
                </c:pt>
                <c:pt idx="55">
                  <c:v>-8.7924585000000004</c:v>
                </c:pt>
                <c:pt idx="56">
                  <c:v>-8.7431011000000005</c:v>
                </c:pt>
                <c:pt idx="57">
                  <c:v>-8.8287972999999997</c:v>
                </c:pt>
                <c:pt idx="58">
                  <c:v>-8.9348563999999993</c:v>
                </c:pt>
                <c:pt idx="59">
                  <c:v>-9.0592612999999993</c:v>
                </c:pt>
                <c:pt idx="60">
                  <c:v>-8.9645347999999991</c:v>
                </c:pt>
                <c:pt idx="61">
                  <c:v>-9.1153841</c:v>
                </c:pt>
                <c:pt idx="62">
                  <c:v>-9.3513631999999998</c:v>
                </c:pt>
                <c:pt idx="63">
                  <c:v>-9.1960257999999993</c:v>
                </c:pt>
                <c:pt idx="64">
                  <c:v>-9.1997432999999997</c:v>
                </c:pt>
                <c:pt idx="65">
                  <c:v>-9.2125462999999996</c:v>
                </c:pt>
                <c:pt idx="66">
                  <c:v>-9.1591053000000002</c:v>
                </c:pt>
                <c:pt idx="67">
                  <c:v>-9.2170819999999996</c:v>
                </c:pt>
                <c:pt idx="68">
                  <c:v>-9.2041807000000002</c:v>
                </c:pt>
                <c:pt idx="69">
                  <c:v>-9.2833033</c:v>
                </c:pt>
                <c:pt idx="70">
                  <c:v>-9.3230685999999992</c:v>
                </c:pt>
                <c:pt idx="71">
                  <c:v>-9.300395</c:v>
                </c:pt>
                <c:pt idx="72">
                  <c:v>-9.3275900000000007</c:v>
                </c:pt>
                <c:pt idx="73">
                  <c:v>-9.2618369999999999</c:v>
                </c:pt>
                <c:pt idx="74">
                  <c:v>-9.2112941999999993</c:v>
                </c:pt>
                <c:pt idx="75">
                  <c:v>-9.3087090999999997</c:v>
                </c:pt>
                <c:pt idx="76">
                  <c:v>-9.4376754999999992</c:v>
                </c:pt>
                <c:pt idx="77">
                  <c:v>-9.5069447</c:v>
                </c:pt>
                <c:pt idx="78">
                  <c:v>-9.5551595999999996</c:v>
                </c:pt>
                <c:pt idx="79">
                  <c:v>-9.5920792000000006</c:v>
                </c:pt>
                <c:pt idx="80">
                  <c:v>-9.6096801999999997</c:v>
                </c:pt>
                <c:pt idx="81">
                  <c:v>-9.7084683999999992</c:v>
                </c:pt>
                <c:pt idx="82">
                  <c:v>-9.9491539000000007</c:v>
                </c:pt>
                <c:pt idx="83">
                  <c:v>-9.9242352999999994</c:v>
                </c:pt>
                <c:pt idx="84">
                  <c:v>-9.8634757999999998</c:v>
                </c:pt>
                <c:pt idx="85">
                  <c:v>-9.8696135999999992</c:v>
                </c:pt>
                <c:pt idx="86">
                  <c:v>-9.9953833000000003</c:v>
                </c:pt>
                <c:pt idx="87">
                  <c:v>-10.057836999999999</c:v>
                </c:pt>
                <c:pt idx="88">
                  <c:v>-10.172010999999999</c:v>
                </c:pt>
                <c:pt idx="89">
                  <c:v>-10.137079999999999</c:v>
                </c:pt>
                <c:pt idx="90">
                  <c:v>-10.149998999999999</c:v>
                </c:pt>
                <c:pt idx="91">
                  <c:v>-10.121302999999999</c:v>
                </c:pt>
                <c:pt idx="92">
                  <c:v>-10.248787</c:v>
                </c:pt>
                <c:pt idx="93">
                  <c:v>-10.337580000000001</c:v>
                </c:pt>
                <c:pt idx="94">
                  <c:v>-10.278534000000001</c:v>
                </c:pt>
                <c:pt idx="95">
                  <c:v>-10.367483</c:v>
                </c:pt>
                <c:pt idx="96">
                  <c:v>-10.283875999999999</c:v>
                </c:pt>
                <c:pt idx="97">
                  <c:v>-10.167187999999999</c:v>
                </c:pt>
                <c:pt idx="98">
                  <c:v>-10.179683000000001</c:v>
                </c:pt>
                <c:pt idx="99">
                  <c:v>-10.247127000000001</c:v>
                </c:pt>
                <c:pt idx="100">
                  <c:v>-10.452527999999999</c:v>
                </c:pt>
                <c:pt idx="101">
                  <c:v>-10.263745999999999</c:v>
                </c:pt>
                <c:pt idx="102">
                  <c:v>-10.390841</c:v>
                </c:pt>
                <c:pt idx="103">
                  <c:v>-10.452807999999999</c:v>
                </c:pt>
                <c:pt idx="104">
                  <c:v>-10.537413000000001</c:v>
                </c:pt>
                <c:pt idx="105">
                  <c:v>-11.035875000000001</c:v>
                </c:pt>
                <c:pt idx="106">
                  <c:v>-10.881012</c:v>
                </c:pt>
                <c:pt idx="107">
                  <c:v>-11.134748999999999</c:v>
                </c:pt>
                <c:pt idx="108">
                  <c:v>-11.059475000000001</c:v>
                </c:pt>
                <c:pt idx="109">
                  <c:v>-11.055104</c:v>
                </c:pt>
                <c:pt idx="110">
                  <c:v>-11.089207</c:v>
                </c:pt>
                <c:pt idx="111">
                  <c:v>-11.190128</c:v>
                </c:pt>
                <c:pt idx="112">
                  <c:v>-11.290151</c:v>
                </c:pt>
                <c:pt idx="113">
                  <c:v>-11.048278</c:v>
                </c:pt>
                <c:pt idx="114">
                  <c:v>-11.021909000000001</c:v>
                </c:pt>
                <c:pt idx="115">
                  <c:v>-11.219877</c:v>
                </c:pt>
                <c:pt idx="116">
                  <c:v>-10.962422999999999</c:v>
                </c:pt>
                <c:pt idx="117">
                  <c:v>-11.060802000000001</c:v>
                </c:pt>
                <c:pt idx="118">
                  <c:v>-10.995199</c:v>
                </c:pt>
                <c:pt idx="119">
                  <c:v>-10.830742000000001</c:v>
                </c:pt>
                <c:pt idx="120">
                  <c:v>-10.80771</c:v>
                </c:pt>
                <c:pt idx="121">
                  <c:v>-10.725163</c:v>
                </c:pt>
                <c:pt idx="122">
                  <c:v>-10.864508000000001</c:v>
                </c:pt>
                <c:pt idx="123">
                  <c:v>-10.680448999999999</c:v>
                </c:pt>
                <c:pt idx="124">
                  <c:v>-10.636286</c:v>
                </c:pt>
                <c:pt idx="125">
                  <c:v>-10.578583</c:v>
                </c:pt>
                <c:pt idx="126">
                  <c:v>-10.36159</c:v>
                </c:pt>
                <c:pt idx="127">
                  <c:v>-10.442645000000001</c:v>
                </c:pt>
                <c:pt idx="128">
                  <c:v>-10.394574</c:v>
                </c:pt>
                <c:pt idx="129">
                  <c:v>-10.407804</c:v>
                </c:pt>
                <c:pt idx="130">
                  <c:v>-10.386637</c:v>
                </c:pt>
                <c:pt idx="131">
                  <c:v>-10.317822</c:v>
                </c:pt>
                <c:pt idx="132">
                  <c:v>-10.346074</c:v>
                </c:pt>
                <c:pt idx="133">
                  <c:v>-10.468933</c:v>
                </c:pt>
                <c:pt idx="134">
                  <c:v>-10.428826000000001</c:v>
                </c:pt>
                <c:pt idx="135">
                  <c:v>-10.49455</c:v>
                </c:pt>
                <c:pt idx="136">
                  <c:v>-10.429106000000001</c:v>
                </c:pt>
                <c:pt idx="137">
                  <c:v>-10.397819999999999</c:v>
                </c:pt>
                <c:pt idx="138">
                  <c:v>-10.608584</c:v>
                </c:pt>
                <c:pt idx="139">
                  <c:v>-10.355375</c:v>
                </c:pt>
                <c:pt idx="140">
                  <c:v>-10.418583</c:v>
                </c:pt>
                <c:pt idx="141">
                  <c:v>-10.339634999999999</c:v>
                </c:pt>
                <c:pt idx="142">
                  <c:v>-10.248106999999999</c:v>
                </c:pt>
                <c:pt idx="143">
                  <c:v>-10.270060000000001</c:v>
                </c:pt>
                <c:pt idx="144">
                  <c:v>-10.065898000000001</c:v>
                </c:pt>
                <c:pt idx="145">
                  <c:v>-10.222015000000001</c:v>
                </c:pt>
                <c:pt idx="146">
                  <c:v>-10.100277999999999</c:v>
                </c:pt>
                <c:pt idx="147">
                  <c:v>-10.078156999999999</c:v>
                </c:pt>
                <c:pt idx="148">
                  <c:v>-10.176402</c:v>
                </c:pt>
                <c:pt idx="149">
                  <c:v>-10.135751000000001</c:v>
                </c:pt>
                <c:pt idx="150">
                  <c:v>-10.189033999999999</c:v>
                </c:pt>
                <c:pt idx="151">
                  <c:v>-10.397137000000001</c:v>
                </c:pt>
                <c:pt idx="152">
                  <c:v>-10.508495999999999</c:v>
                </c:pt>
                <c:pt idx="153">
                  <c:v>-10.534508000000001</c:v>
                </c:pt>
                <c:pt idx="154">
                  <c:v>-10.640803</c:v>
                </c:pt>
                <c:pt idx="155">
                  <c:v>-10.886918</c:v>
                </c:pt>
                <c:pt idx="156">
                  <c:v>-11.14415</c:v>
                </c:pt>
                <c:pt idx="157">
                  <c:v>-11.504459000000001</c:v>
                </c:pt>
                <c:pt idx="158">
                  <c:v>-12.215669999999999</c:v>
                </c:pt>
                <c:pt idx="159">
                  <c:v>-14.503942</c:v>
                </c:pt>
                <c:pt idx="160">
                  <c:v>-15.884968000000001</c:v>
                </c:pt>
                <c:pt idx="161">
                  <c:v>-18.761140999999999</c:v>
                </c:pt>
                <c:pt idx="162">
                  <c:v>-35.617252000000001</c:v>
                </c:pt>
                <c:pt idx="163">
                  <c:v>-41.573188999999999</c:v>
                </c:pt>
                <c:pt idx="164">
                  <c:v>-41.235855000000001</c:v>
                </c:pt>
                <c:pt idx="165">
                  <c:v>-55.707256000000001</c:v>
                </c:pt>
                <c:pt idx="166">
                  <c:v>-60.072814999999999</c:v>
                </c:pt>
                <c:pt idx="167">
                  <c:v>-59.736877</c:v>
                </c:pt>
                <c:pt idx="168">
                  <c:v>-63.826180000000001</c:v>
                </c:pt>
                <c:pt idx="169">
                  <c:v>-63.825470000000003</c:v>
                </c:pt>
                <c:pt idx="170">
                  <c:v>-66.940467999999996</c:v>
                </c:pt>
                <c:pt idx="171">
                  <c:v>-67.704559000000003</c:v>
                </c:pt>
                <c:pt idx="172">
                  <c:v>-73.759574999999998</c:v>
                </c:pt>
                <c:pt idx="173">
                  <c:v>-79.540656999999996</c:v>
                </c:pt>
                <c:pt idx="174">
                  <c:v>-71.313057000000001</c:v>
                </c:pt>
                <c:pt idx="175">
                  <c:v>-69.653923000000006</c:v>
                </c:pt>
                <c:pt idx="176">
                  <c:v>-65.649017000000001</c:v>
                </c:pt>
                <c:pt idx="177">
                  <c:v>-63.847560999999999</c:v>
                </c:pt>
                <c:pt idx="178">
                  <c:v>-60.344391000000002</c:v>
                </c:pt>
                <c:pt idx="179">
                  <c:v>-61.454590000000003</c:v>
                </c:pt>
                <c:pt idx="180">
                  <c:v>-60.453102000000001</c:v>
                </c:pt>
                <c:pt idx="181">
                  <c:v>-60.072277</c:v>
                </c:pt>
                <c:pt idx="182">
                  <c:v>-60.340637000000001</c:v>
                </c:pt>
                <c:pt idx="183">
                  <c:v>-63.634383999999997</c:v>
                </c:pt>
                <c:pt idx="184">
                  <c:v>-63.396286000000003</c:v>
                </c:pt>
                <c:pt idx="185">
                  <c:v>-64.778946000000005</c:v>
                </c:pt>
                <c:pt idx="186">
                  <c:v>-72.961387999999999</c:v>
                </c:pt>
                <c:pt idx="187">
                  <c:v>-74.349082999999993</c:v>
                </c:pt>
                <c:pt idx="188">
                  <c:v>-65.418128999999993</c:v>
                </c:pt>
                <c:pt idx="189">
                  <c:v>-66.477455000000006</c:v>
                </c:pt>
                <c:pt idx="190">
                  <c:v>-61.670631</c:v>
                </c:pt>
                <c:pt idx="191">
                  <c:v>-56.137008999999999</c:v>
                </c:pt>
                <c:pt idx="192">
                  <c:v>-46.821269999999998</c:v>
                </c:pt>
                <c:pt idx="193">
                  <c:v>-28.836373999999999</c:v>
                </c:pt>
                <c:pt idx="194">
                  <c:v>-24.564889999999998</c:v>
                </c:pt>
                <c:pt idx="195">
                  <c:v>-22.187384000000002</c:v>
                </c:pt>
                <c:pt idx="196">
                  <c:v>-20.480720999999999</c:v>
                </c:pt>
                <c:pt idx="197">
                  <c:v>-21.210229999999999</c:v>
                </c:pt>
                <c:pt idx="198">
                  <c:v>-23.779655000000002</c:v>
                </c:pt>
                <c:pt idx="199">
                  <c:v>-22.438531999999999</c:v>
                </c:pt>
                <c:pt idx="200">
                  <c:v>-23.319094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EF-45AE-93B5-C6CFF1CE96C3}"/>
            </c:ext>
          </c:extLst>
        </c:ser>
        <c:ser>
          <c:idx val="2"/>
          <c:order val="1"/>
          <c:tx>
            <c:strRef>
              <c:f>CLvsLO!$S$2</c:f>
              <c:strCache>
                <c:ptCount val="1"/>
                <c:pt idx="0">
                  <c:v>+18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CLvsLO!$S$5:$S$205</c:f>
              <c:numCache>
                <c:formatCode>General</c:formatCode>
                <c:ptCount val="201"/>
                <c:pt idx="0">
                  <c:v>-86.406891000000002</c:v>
                </c:pt>
                <c:pt idx="1">
                  <c:v>-74.640761999999995</c:v>
                </c:pt>
                <c:pt idx="2">
                  <c:v>-73.391022000000007</c:v>
                </c:pt>
                <c:pt idx="3">
                  <c:v>-71.312079999999995</c:v>
                </c:pt>
                <c:pt idx="4">
                  <c:v>-74.394249000000002</c:v>
                </c:pt>
                <c:pt idx="5">
                  <c:v>-79.751998999999998</c:v>
                </c:pt>
                <c:pt idx="6">
                  <c:v>-92.577690000000004</c:v>
                </c:pt>
                <c:pt idx="7">
                  <c:v>-79.204398999999995</c:v>
                </c:pt>
                <c:pt idx="8">
                  <c:v>-78.235328999999993</c:v>
                </c:pt>
                <c:pt idx="9">
                  <c:v>-73.971053999999995</c:v>
                </c:pt>
                <c:pt idx="10">
                  <c:v>-74.328918000000002</c:v>
                </c:pt>
                <c:pt idx="11">
                  <c:v>-73.082763999999997</c:v>
                </c:pt>
                <c:pt idx="12">
                  <c:v>-78.383560000000003</c:v>
                </c:pt>
                <c:pt idx="13">
                  <c:v>-69.347603000000007</c:v>
                </c:pt>
                <c:pt idx="14">
                  <c:v>-69.974281000000005</c:v>
                </c:pt>
                <c:pt idx="15">
                  <c:v>-68.046188000000001</c:v>
                </c:pt>
                <c:pt idx="16">
                  <c:v>-61.783684000000001</c:v>
                </c:pt>
                <c:pt idx="17">
                  <c:v>-47.351421000000002</c:v>
                </c:pt>
                <c:pt idx="18">
                  <c:v>-19.246314999999999</c:v>
                </c:pt>
                <c:pt idx="19">
                  <c:v>-18.556242000000001</c:v>
                </c:pt>
                <c:pt idx="20">
                  <c:v>-17.097163999999999</c:v>
                </c:pt>
                <c:pt idx="21">
                  <c:v>-15.04191</c:v>
                </c:pt>
                <c:pt idx="22">
                  <c:v>-14.347488999999999</c:v>
                </c:pt>
                <c:pt idx="23">
                  <c:v>-13.017782</c:v>
                </c:pt>
                <c:pt idx="24">
                  <c:v>-11.479265</c:v>
                </c:pt>
                <c:pt idx="25">
                  <c:v>-11.117812000000001</c:v>
                </c:pt>
                <c:pt idx="26">
                  <c:v>-10.154184000000001</c:v>
                </c:pt>
                <c:pt idx="27">
                  <c:v>-9.6737813999999993</c:v>
                </c:pt>
                <c:pt idx="28">
                  <c:v>-8.9420518999999992</c:v>
                </c:pt>
                <c:pt idx="29">
                  <c:v>-8.6081991000000002</c:v>
                </c:pt>
                <c:pt idx="30">
                  <c:v>-8.4034958</c:v>
                </c:pt>
                <c:pt idx="31">
                  <c:v>-8.2011766000000001</c:v>
                </c:pt>
                <c:pt idx="32">
                  <c:v>-8.0482482999999991</c:v>
                </c:pt>
                <c:pt idx="33">
                  <c:v>-7.9414220000000002</c:v>
                </c:pt>
                <c:pt idx="34">
                  <c:v>-7.8393458999999996</c:v>
                </c:pt>
                <c:pt idx="35">
                  <c:v>-7.7905458999999997</c:v>
                </c:pt>
                <c:pt idx="36">
                  <c:v>-7.9122890999999997</c:v>
                </c:pt>
                <c:pt idx="37">
                  <c:v>-8.0492792000000009</c:v>
                </c:pt>
                <c:pt idx="38">
                  <c:v>-8.0796022000000001</c:v>
                </c:pt>
                <c:pt idx="39">
                  <c:v>-8.0704908</c:v>
                </c:pt>
                <c:pt idx="40">
                  <c:v>-8.2898264000000008</c:v>
                </c:pt>
                <c:pt idx="41">
                  <c:v>-8.4411410999999994</c:v>
                </c:pt>
                <c:pt idx="42">
                  <c:v>-8.4570045</c:v>
                </c:pt>
                <c:pt idx="43">
                  <c:v>-8.3829259999999994</c:v>
                </c:pt>
                <c:pt idx="44">
                  <c:v>-8.3889970999999992</c:v>
                </c:pt>
                <c:pt idx="45">
                  <c:v>-8.4664202</c:v>
                </c:pt>
                <c:pt idx="46">
                  <c:v>-8.5897188</c:v>
                </c:pt>
                <c:pt idx="47">
                  <c:v>-8.6103915999999998</c:v>
                </c:pt>
                <c:pt idx="48">
                  <c:v>-8.6476889000000003</c:v>
                </c:pt>
                <c:pt idx="49">
                  <c:v>-8.7171535000000002</c:v>
                </c:pt>
                <c:pt idx="50">
                  <c:v>-8.6764469000000002</c:v>
                </c:pt>
                <c:pt idx="51">
                  <c:v>-8.8281878999999996</c:v>
                </c:pt>
                <c:pt idx="52">
                  <c:v>-8.8949633000000006</c:v>
                </c:pt>
                <c:pt idx="53">
                  <c:v>-8.9099845999999996</c:v>
                </c:pt>
                <c:pt idx="54">
                  <c:v>-8.9119883000000009</c:v>
                </c:pt>
                <c:pt idx="55">
                  <c:v>-8.9564637999999999</c:v>
                </c:pt>
                <c:pt idx="56">
                  <c:v>-8.9171990999999995</c:v>
                </c:pt>
                <c:pt idx="57">
                  <c:v>-9.0538626000000004</c:v>
                </c:pt>
                <c:pt idx="58">
                  <c:v>-9.2266425999999999</c:v>
                </c:pt>
                <c:pt idx="59">
                  <c:v>-9.3652142999999999</c:v>
                </c:pt>
                <c:pt idx="60">
                  <c:v>-9.2797041</c:v>
                </c:pt>
                <c:pt idx="61">
                  <c:v>-9.4530449000000001</c:v>
                </c:pt>
                <c:pt idx="62">
                  <c:v>-9.7300768000000009</c:v>
                </c:pt>
                <c:pt idx="63">
                  <c:v>-9.5395088000000001</c:v>
                </c:pt>
                <c:pt idx="64">
                  <c:v>-9.4711409</c:v>
                </c:pt>
                <c:pt idx="65">
                  <c:v>-9.4500817999999995</c:v>
                </c:pt>
                <c:pt idx="66">
                  <c:v>-9.3586445000000005</c:v>
                </c:pt>
                <c:pt idx="67">
                  <c:v>-9.4229202000000001</c:v>
                </c:pt>
                <c:pt idx="68">
                  <c:v>-9.4075041000000006</c:v>
                </c:pt>
                <c:pt idx="69">
                  <c:v>-9.5024014000000001</c:v>
                </c:pt>
                <c:pt idx="70">
                  <c:v>-9.5463552000000007</c:v>
                </c:pt>
                <c:pt idx="71">
                  <c:v>-9.5246390999999999</c:v>
                </c:pt>
                <c:pt idx="72">
                  <c:v>-9.5572443000000007</c:v>
                </c:pt>
                <c:pt idx="73">
                  <c:v>-9.5050488000000009</c:v>
                </c:pt>
                <c:pt idx="74">
                  <c:v>-9.4799719000000007</c:v>
                </c:pt>
                <c:pt idx="75">
                  <c:v>-9.6505594000000006</c:v>
                </c:pt>
                <c:pt idx="76">
                  <c:v>-9.8945179000000003</c:v>
                </c:pt>
                <c:pt idx="77">
                  <c:v>-9.9842700999999998</c:v>
                </c:pt>
                <c:pt idx="78">
                  <c:v>-9.9464892999999996</c:v>
                </c:pt>
                <c:pt idx="79">
                  <c:v>-9.9308872000000008</c:v>
                </c:pt>
                <c:pt idx="80">
                  <c:v>-9.9334173000000003</c:v>
                </c:pt>
                <c:pt idx="81">
                  <c:v>-10.025128</c:v>
                </c:pt>
                <c:pt idx="82">
                  <c:v>-10.292052</c:v>
                </c:pt>
                <c:pt idx="83">
                  <c:v>-10.28008</c:v>
                </c:pt>
                <c:pt idx="84">
                  <c:v>-10.162554999999999</c:v>
                </c:pt>
                <c:pt idx="85">
                  <c:v>-10.162753</c:v>
                </c:pt>
                <c:pt idx="86">
                  <c:v>-10.405666</c:v>
                </c:pt>
                <c:pt idx="87">
                  <c:v>-10.507362000000001</c:v>
                </c:pt>
                <c:pt idx="88">
                  <c:v>-10.573304</c:v>
                </c:pt>
                <c:pt idx="89">
                  <c:v>-10.548966</c:v>
                </c:pt>
                <c:pt idx="90">
                  <c:v>-10.568299</c:v>
                </c:pt>
                <c:pt idx="91">
                  <c:v>-10.525155</c:v>
                </c:pt>
                <c:pt idx="92">
                  <c:v>-10.723678</c:v>
                </c:pt>
                <c:pt idx="93">
                  <c:v>-10.802528000000001</c:v>
                </c:pt>
                <c:pt idx="94">
                  <c:v>-10.663042000000001</c:v>
                </c:pt>
                <c:pt idx="95">
                  <c:v>-10.777412</c:v>
                </c:pt>
                <c:pt idx="96">
                  <c:v>-10.685122</c:v>
                </c:pt>
                <c:pt idx="97">
                  <c:v>-10.545</c:v>
                </c:pt>
                <c:pt idx="98">
                  <c:v>-10.516173</c:v>
                </c:pt>
                <c:pt idx="99">
                  <c:v>-10.631149000000001</c:v>
                </c:pt>
                <c:pt idx="100">
                  <c:v>-10.87152</c:v>
                </c:pt>
                <c:pt idx="101">
                  <c:v>-10.653555000000001</c:v>
                </c:pt>
                <c:pt idx="102">
                  <c:v>-10.842673</c:v>
                </c:pt>
                <c:pt idx="103">
                  <c:v>-10.92033</c:v>
                </c:pt>
                <c:pt idx="104">
                  <c:v>-11.043837999999999</c:v>
                </c:pt>
                <c:pt idx="105">
                  <c:v>-11.647192</c:v>
                </c:pt>
                <c:pt idx="106">
                  <c:v>-11.565557</c:v>
                </c:pt>
                <c:pt idx="107">
                  <c:v>-11.763572999999999</c:v>
                </c:pt>
                <c:pt idx="108">
                  <c:v>-11.696974000000001</c:v>
                </c:pt>
                <c:pt idx="109">
                  <c:v>-11.724976</c:v>
                </c:pt>
                <c:pt idx="110">
                  <c:v>-11.71749</c:v>
                </c:pt>
                <c:pt idx="111">
                  <c:v>-11.818702</c:v>
                </c:pt>
                <c:pt idx="112">
                  <c:v>-11.950006999999999</c:v>
                </c:pt>
                <c:pt idx="113">
                  <c:v>-11.686540000000001</c:v>
                </c:pt>
                <c:pt idx="114">
                  <c:v>-11.565246</c:v>
                </c:pt>
                <c:pt idx="115">
                  <c:v>-11.740974</c:v>
                </c:pt>
                <c:pt idx="116">
                  <c:v>-11.463293999999999</c:v>
                </c:pt>
                <c:pt idx="117">
                  <c:v>-11.505082</c:v>
                </c:pt>
                <c:pt idx="118">
                  <c:v>-11.416323999999999</c:v>
                </c:pt>
                <c:pt idx="119">
                  <c:v>-11.258912</c:v>
                </c:pt>
                <c:pt idx="120">
                  <c:v>-11.171638</c:v>
                </c:pt>
                <c:pt idx="121">
                  <c:v>-11.0945</c:v>
                </c:pt>
                <c:pt idx="122">
                  <c:v>-11.258089999999999</c:v>
                </c:pt>
                <c:pt idx="123">
                  <c:v>-11.041319</c:v>
                </c:pt>
                <c:pt idx="124">
                  <c:v>-11.017803000000001</c:v>
                </c:pt>
                <c:pt idx="125">
                  <c:v>-10.996916000000001</c:v>
                </c:pt>
                <c:pt idx="126">
                  <c:v>-10.790184999999999</c:v>
                </c:pt>
                <c:pt idx="127">
                  <c:v>-10.851266000000001</c:v>
                </c:pt>
                <c:pt idx="128">
                  <c:v>-10.793476999999999</c:v>
                </c:pt>
                <c:pt idx="129">
                  <c:v>-10.78227</c:v>
                </c:pt>
                <c:pt idx="130">
                  <c:v>-10.675701</c:v>
                </c:pt>
                <c:pt idx="131">
                  <c:v>-10.659494</c:v>
                </c:pt>
                <c:pt idx="132">
                  <c:v>-10.699185</c:v>
                </c:pt>
                <c:pt idx="133">
                  <c:v>-10.822506000000001</c:v>
                </c:pt>
                <c:pt idx="134">
                  <c:v>-10.810086</c:v>
                </c:pt>
                <c:pt idx="135">
                  <c:v>-10.900242</c:v>
                </c:pt>
                <c:pt idx="136">
                  <c:v>-10.828144999999999</c:v>
                </c:pt>
                <c:pt idx="137">
                  <c:v>-10.795956</c:v>
                </c:pt>
                <c:pt idx="138">
                  <c:v>-11.017823</c:v>
                </c:pt>
                <c:pt idx="139">
                  <c:v>-10.728807</c:v>
                </c:pt>
                <c:pt idx="140">
                  <c:v>-10.794846</c:v>
                </c:pt>
                <c:pt idx="141">
                  <c:v>-10.703752</c:v>
                </c:pt>
                <c:pt idx="142">
                  <c:v>-10.618988</c:v>
                </c:pt>
                <c:pt idx="143">
                  <c:v>-10.638173</c:v>
                </c:pt>
                <c:pt idx="144">
                  <c:v>-10.443851</c:v>
                </c:pt>
                <c:pt idx="145">
                  <c:v>-10.616847</c:v>
                </c:pt>
                <c:pt idx="146">
                  <c:v>-10.497318999999999</c:v>
                </c:pt>
                <c:pt idx="147">
                  <c:v>-10.525563999999999</c:v>
                </c:pt>
                <c:pt idx="148">
                  <c:v>-10.664880999999999</c:v>
                </c:pt>
                <c:pt idx="149">
                  <c:v>-10.666461999999999</c:v>
                </c:pt>
                <c:pt idx="150">
                  <c:v>-10.81058</c:v>
                </c:pt>
                <c:pt idx="151">
                  <c:v>-11.092010999999999</c:v>
                </c:pt>
                <c:pt idx="152">
                  <c:v>-11.379811</c:v>
                </c:pt>
                <c:pt idx="153">
                  <c:v>-11.59028</c:v>
                </c:pt>
                <c:pt idx="154">
                  <c:v>-12.043831000000001</c:v>
                </c:pt>
                <c:pt idx="155">
                  <c:v>-13.432426</c:v>
                </c:pt>
                <c:pt idx="156">
                  <c:v>-16.246164</c:v>
                </c:pt>
                <c:pt idx="157">
                  <c:v>-19.571359999999999</c:v>
                </c:pt>
                <c:pt idx="158">
                  <c:v>-25.741301</c:v>
                </c:pt>
                <c:pt idx="159">
                  <c:v>-36.842880000000001</c:v>
                </c:pt>
                <c:pt idx="160">
                  <c:v>-40.701034999999997</c:v>
                </c:pt>
                <c:pt idx="161">
                  <c:v>-46.028407999999999</c:v>
                </c:pt>
                <c:pt idx="162">
                  <c:v>-57.976886999999998</c:v>
                </c:pt>
                <c:pt idx="163">
                  <c:v>-58.399234999999997</c:v>
                </c:pt>
                <c:pt idx="164">
                  <c:v>-59.255119000000001</c:v>
                </c:pt>
                <c:pt idx="165">
                  <c:v>-60.425800000000002</c:v>
                </c:pt>
                <c:pt idx="166">
                  <c:v>-60.345337000000001</c:v>
                </c:pt>
                <c:pt idx="167">
                  <c:v>-59.893752999999997</c:v>
                </c:pt>
                <c:pt idx="168">
                  <c:v>-65.620116999999993</c:v>
                </c:pt>
                <c:pt idx="169">
                  <c:v>-64.858161999999993</c:v>
                </c:pt>
                <c:pt idx="170">
                  <c:v>-70.833564999999993</c:v>
                </c:pt>
                <c:pt idx="171">
                  <c:v>-66.813972000000007</c:v>
                </c:pt>
                <c:pt idx="172">
                  <c:v>-68.894233999999997</c:v>
                </c:pt>
                <c:pt idx="173">
                  <c:v>-79.220375000000004</c:v>
                </c:pt>
                <c:pt idx="174">
                  <c:v>-74.069153</c:v>
                </c:pt>
                <c:pt idx="175">
                  <c:v>-72.931396000000007</c:v>
                </c:pt>
                <c:pt idx="176">
                  <c:v>-65.434044</c:v>
                </c:pt>
                <c:pt idx="177">
                  <c:v>-70.373183999999995</c:v>
                </c:pt>
                <c:pt idx="178">
                  <c:v>-66.042655999999994</c:v>
                </c:pt>
                <c:pt idx="179">
                  <c:v>-62.418574999999997</c:v>
                </c:pt>
                <c:pt idx="180">
                  <c:v>-62.287703999999998</c:v>
                </c:pt>
                <c:pt idx="181">
                  <c:v>-61.445259</c:v>
                </c:pt>
                <c:pt idx="182">
                  <c:v>-65.104607000000001</c:v>
                </c:pt>
                <c:pt idx="183">
                  <c:v>-70.586539999999999</c:v>
                </c:pt>
                <c:pt idx="184">
                  <c:v>-65.690742</c:v>
                </c:pt>
                <c:pt idx="185">
                  <c:v>-63.589542000000002</c:v>
                </c:pt>
                <c:pt idx="186">
                  <c:v>-95.679351999999994</c:v>
                </c:pt>
                <c:pt idx="187">
                  <c:v>-68.124397000000002</c:v>
                </c:pt>
                <c:pt idx="188">
                  <c:v>-67.958893000000003</c:v>
                </c:pt>
                <c:pt idx="189">
                  <c:v>-65.715500000000006</c:v>
                </c:pt>
                <c:pt idx="190">
                  <c:v>-63.100566999999998</c:v>
                </c:pt>
                <c:pt idx="191">
                  <c:v>-64.602858999999995</c:v>
                </c:pt>
                <c:pt idx="192">
                  <c:v>-68.793152000000006</c:v>
                </c:pt>
                <c:pt idx="193">
                  <c:v>-57.231285</c:v>
                </c:pt>
                <c:pt idx="194">
                  <c:v>-51.820220999999997</c:v>
                </c:pt>
                <c:pt idx="195">
                  <c:v>-43.061065999999997</c:v>
                </c:pt>
                <c:pt idx="196">
                  <c:v>-29.253865999999999</c:v>
                </c:pt>
                <c:pt idx="197">
                  <c:v>-26.067430000000002</c:v>
                </c:pt>
                <c:pt idx="198">
                  <c:v>-25.454203</c:v>
                </c:pt>
                <c:pt idx="199">
                  <c:v>-24.964638000000001</c:v>
                </c:pt>
                <c:pt idx="200">
                  <c:v>-25.733097000000001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EF-45AE-93B5-C6CFF1CE96C3}"/>
            </c:ext>
          </c:extLst>
        </c:ser>
        <c:ser>
          <c:idx val="3"/>
          <c:order val="2"/>
          <c:tx>
            <c:strRef>
              <c:f>'CLvsLO 1.5GHz IF'!$T$2</c:f>
              <c:strCache>
                <c:ptCount val="1"/>
                <c:pt idx="0">
                  <c:v>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1.5GHz IF'!$Q$5:$Q$205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'CLvsLO 1.5GHz IF'!$T$5:$T$205</c:f>
              <c:numCache>
                <c:formatCode>General</c:formatCode>
                <c:ptCount val="201"/>
                <c:pt idx="0">
                  <c:v>-31.122084000000001</c:v>
                </c:pt>
                <c:pt idx="1">
                  <c:v>-29.668621000000002</c:v>
                </c:pt>
                <c:pt idx="2">
                  <c:v>-27.887764000000001</c:v>
                </c:pt>
                <c:pt idx="3">
                  <c:v>-25.922829</c:v>
                </c:pt>
                <c:pt idx="4">
                  <c:v>-24.602457000000001</c:v>
                </c:pt>
                <c:pt idx="5">
                  <c:v>-23.611249999999998</c:v>
                </c:pt>
                <c:pt idx="6">
                  <c:v>-22.812317</c:v>
                </c:pt>
                <c:pt idx="7">
                  <c:v>-22.356553999999999</c:v>
                </c:pt>
                <c:pt idx="8">
                  <c:v>-22.072593999999999</c:v>
                </c:pt>
                <c:pt idx="9">
                  <c:v>-21.869968</c:v>
                </c:pt>
                <c:pt idx="10">
                  <c:v>-21.703211</c:v>
                </c:pt>
                <c:pt idx="11">
                  <c:v>-21.461271</c:v>
                </c:pt>
                <c:pt idx="12">
                  <c:v>-21.034590000000001</c:v>
                </c:pt>
                <c:pt idx="13">
                  <c:v>-20.349208999999998</c:v>
                </c:pt>
                <c:pt idx="14">
                  <c:v>-19.528563999999999</c:v>
                </c:pt>
                <c:pt idx="15">
                  <c:v>-18.573601</c:v>
                </c:pt>
                <c:pt idx="16">
                  <c:v>-17.564550000000001</c:v>
                </c:pt>
                <c:pt idx="17">
                  <c:v>-16.580909999999999</c:v>
                </c:pt>
                <c:pt idx="18">
                  <c:v>-15.638119</c:v>
                </c:pt>
                <c:pt idx="19">
                  <c:v>-14.669155999999999</c:v>
                </c:pt>
                <c:pt idx="20">
                  <c:v>-13.740223</c:v>
                </c:pt>
                <c:pt idx="21">
                  <c:v>-12.889519</c:v>
                </c:pt>
                <c:pt idx="22">
                  <c:v>-12.072965999999999</c:v>
                </c:pt>
                <c:pt idx="23">
                  <c:v>-11.391985</c:v>
                </c:pt>
                <c:pt idx="24">
                  <c:v>-10.811893</c:v>
                </c:pt>
                <c:pt idx="25">
                  <c:v>-10.290967999999999</c:v>
                </c:pt>
                <c:pt idx="26">
                  <c:v>-9.8108605999999998</c:v>
                </c:pt>
                <c:pt idx="27">
                  <c:v>-9.3930702000000004</c:v>
                </c:pt>
                <c:pt idx="28">
                  <c:v>-9.0096941000000008</c:v>
                </c:pt>
                <c:pt idx="29">
                  <c:v>-8.6880769999999998</c:v>
                </c:pt>
                <c:pt idx="30">
                  <c:v>-8.4327869</c:v>
                </c:pt>
                <c:pt idx="31">
                  <c:v>-8.2122306999999992</c:v>
                </c:pt>
                <c:pt idx="32">
                  <c:v>-8.0205497999999995</c:v>
                </c:pt>
                <c:pt idx="33">
                  <c:v>-7.8907775999999998</c:v>
                </c:pt>
                <c:pt idx="34">
                  <c:v>-7.8027934999999999</c:v>
                </c:pt>
                <c:pt idx="35">
                  <c:v>-7.7590136999999997</c:v>
                </c:pt>
                <c:pt idx="36">
                  <c:v>-7.7461475999999996</c:v>
                </c:pt>
                <c:pt idx="37">
                  <c:v>-7.7505445000000002</c:v>
                </c:pt>
                <c:pt idx="38">
                  <c:v>-7.7632294000000002</c:v>
                </c:pt>
                <c:pt idx="39">
                  <c:v>-7.7920284000000004</c:v>
                </c:pt>
                <c:pt idx="40">
                  <c:v>-7.8388748000000001</c:v>
                </c:pt>
                <c:pt idx="41">
                  <c:v>-7.8992928999999998</c:v>
                </c:pt>
                <c:pt idx="42">
                  <c:v>-7.9500121999999998</c:v>
                </c:pt>
                <c:pt idx="43">
                  <c:v>-7.9636316000000003</c:v>
                </c:pt>
                <c:pt idx="44">
                  <c:v>-7.9714612999999996</c:v>
                </c:pt>
                <c:pt idx="45">
                  <c:v>-7.9872345999999999</c:v>
                </c:pt>
                <c:pt idx="46">
                  <c:v>-8.0443000999999992</c:v>
                </c:pt>
                <c:pt idx="47">
                  <c:v>-8.1463900000000002</c:v>
                </c:pt>
                <c:pt idx="48">
                  <c:v>-8.3121261999999998</c:v>
                </c:pt>
                <c:pt idx="49">
                  <c:v>-8.4825944999999994</c:v>
                </c:pt>
                <c:pt idx="50">
                  <c:v>-8.6610613000000001</c:v>
                </c:pt>
                <c:pt idx="51">
                  <c:v>-8.8505850000000006</c:v>
                </c:pt>
                <c:pt idx="52">
                  <c:v>-9.0540257000000004</c:v>
                </c:pt>
                <c:pt idx="53">
                  <c:v>-9.2601279999999999</c:v>
                </c:pt>
                <c:pt idx="54">
                  <c:v>-9.4740438000000005</c:v>
                </c:pt>
                <c:pt idx="55">
                  <c:v>-9.6571960000000008</c:v>
                </c:pt>
                <c:pt idx="56">
                  <c:v>-9.7967338999999996</c:v>
                </c:pt>
                <c:pt idx="57">
                  <c:v>-9.9050416999999999</c:v>
                </c:pt>
                <c:pt idx="58">
                  <c:v>-9.9939423000000005</c:v>
                </c:pt>
                <c:pt idx="59">
                  <c:v>-10.075456000000001</c:v>
                </c:pt>
                <c:pt idx="60">
                  <c:v>-10.154442</c:v>
                </c:pt>
                <c:pt idx="61">
                  <c:v>-10.232108</c:v>
                </c:pt>
                <c:pt idx="62">
                  <c:v>-10.275498000000001</c:v>
                </c:pt>
                <c:pt idx="63">
                  <c:v>-10.299471</c:v>
                </c:pt>
                <c:pt idx="64">
                  <c:v>-10.352838</c:v>
                </c:pt>
                <c:pt idx="65">
                  <c:v>-10.403866000000001</c:v>
                </c:pt>
                <c:pt idx="66">
                  <c:v>-10.390772999999999</c:v>
                </c:pt>
                <c:pt idx="67">
                  <c:v>-10.403995999999999</c:v>
                </c:pt>
                <c:pt idx="68">
                  <c:v>-10.421735</c:v>
                </c:pt>
                <c:pt idx="69">
                  <c:v>-10.391603999999999</c:v>
                </c:pt>
                <c:pt idx="70">
                  <c:v>-10.406573</c:v>
                </c:pt>
                <c:pt idx="71">
                  <c:v>-10.448325000000001</c:v>
                </c:pt>
                <c:pt idx="72">
                  <c:v>-10.44326</c:v>
                </c:pt>
                <c:pt idx="73">
                  <c:v>-10.470371999999999</c:v>
                </c:pt>
                <c:pt idx="74">
                  <c:v>-10.540546000000001</c:v>
                </c:pt>
                <c:pt idx="75">
                  <c:v>-10.535867</c:v>
                </c:pt>
                <c:pt idx="76">
                  <c:v>-10.518224999999999</c:v>
                </c:pt>
                <c:pt idx="77">
                  <c:v>-10.581541</c:v>
                </c:pt>
                <c:pt idx="78">
                  <c:v>-10.627276</c:v>
                </c:pt>
                <c:pt idx="79">
                  <c:v>-10.603482</c:v>
                </c:pt>
                <c:pt idx="80">
                  <c:v>-10.639315</c:v>
                </c:pt>
                <c:pt idx="81">
                  <c:v>-10.688976</c:v>
                </c:pt>
                <c:pt idx="82">
                  <c:v>-10.685351000000001</c:v>
                </c:pt>
                <c:pt idx="83">
                  <c:v>-10.71734</c:v>
                </c:pt>
                <c:pt idx="84">
                  <c:v>-10.775003999999999</c:v>
                </c:pt>
                <c:pt idx="85">
                  <c:v>-10.772043999999999</c:v>
                </c:pt>
                <c:pt idx="86">
                  <c:v>-10.831676</c:v>
                </c:pt>
                <c:pt idx="87">
                  <c:v>-10.941046999999999</c:v>
                </c:pt>
                <c:pt idx="88">
                  <c:v>-10.989758999999999</c:v>
                </c:pt>
                <c:pt idx="89">
                  <c:v>-11.069424</c:v>
                </c:pt>
                <c:pt idx="90">
                  <c:v>-11.266821</c:v>
                </c:pt>
                <c:pt idx="91">
                  <c:v>-11.448508</c:v>
                </c:pt>
                <c:pt idx="92">
                  <c:v>-11.602451</c:v>
                </c:pt>
                <c:pt idx="93">
                  <c:v>-11.827529</c:v>
                </c:pt>
                <c:pt idx="94">
                  <c:v>-12.056965</c:v>
                </c:pt>
                <c:pt idx="95">
                  <c:v>-12.208830000000001</c:v>
                </c:pt>
                <c:pt idx="96">
                  <c:v>-12.356328</c:v>
                </c:pt>
                <c:pt idx="97">
                  <c:v>-12.533849999999999</c:v>
                </c:pt>
                <c:pt idx="98">
                  <c:v>-12.600887</c:v>
                </c:pt>
                <c:pt idx="99">
                  <c:v>-12.666347</c:v>
                </c:pt>
                <c:pt idx="100">
                  <c:v>-12.731930999999999</c:v>
                </c:pt>
                <c:pt idx="101">
                  <c:v>-12.754823999999999</c:v>
                </c:pt>
                <c:pt idx="102">
                  <c:v>-12.730573</c:v>
                </c:pt>
                <c:pt idx="103">
                  <c:v>-12.795756000000001</c:v>
                </c:pt>
                <c:pt idx="104">
                  <c:v>-12.782276</c:v>
                </c:pt>
                <c:pt idx="105">
                  <c:v>-12.73265</c:v>
                </c:pt>
                <c:pt idx="106">
                  <c:v>-12.712517</c:v>
                </c:pt>
                <c:pt idx="107">
                  <c:v>-12.665901</c:v>
                </c:pt>
                <c:pt idx="108">
                  <c:v>-12.527725</c:v>
                </c:pt>
                <c:pt idx="109">
                  <c:v>-12.453757</c:v>
                </c:pt>
                <c:pt idx="110">
                  <c:v>-12.407424000000001</c:v>
                </c:pt>
                <c:pt idx="111">
                  <c:v>-12.31537</c:v>
                </c:pt>
                <c:pt idx="112">
                  <c:v>-12.264340000000001</c:v>
                </c:pt>
                <c:pt idx="113">
                  <c:v>-12.251704</c:v>
                </c:pt>
                <c:pt idx="114">
                  <c:v>-12.217093</c:v>
                </c:pt>
                <c:pt idx="115">
                  <c:v>-12.218574</c:v>
                </c:pt>
                <c:pt idx="116">
                  <c:v>-12.260973</c:v>
                </c:pt>
                <c:pt idx="117">
                  <c:v>-12.284096999999999</c:v>
                </c:pt>
                <c:pt idx="118">
                  <c:v>-12.323587</c:v>
                </c:pt>
                <c:pt idx="119">
                  <c:v>-12.398319000000001</c:v>
                </c:pt>
                <c:pt idx="120">
                  <c:v>-12.425986</c:v>
                </c:pt>
                <c:pt idx="121">
                  <c:v>-12.48592</c:v>
                </c:pt>
                <c:pt idx="122">
                  <c:v>-12.593693999999999</c:v>
                </c:pt>
                <c:pt idx="123">
                  <c:v>-12.708857999999999</c:v>
                </c:pt>
                <c:pt idx="124">
                  <c:v>-12.799943000000001</c:v>
                </c:pt>
                <c:pt idx="125">
                  <c:v>-12.943706000000001</c:v>
                </c:pt>
                <c:pt idx="126">
                  <c:v>-13.110521</c:v>
                </c:pt>
                <c:pt idx="127">
                  <c:v>-13.321396999999999</c:v>
                </c:pt>
                <c:pt idx="128">
                  <c:v>-13.644468</c:v>
                </c:pt>
                <c:pt idx="129">
                  <c:v>-14.146915</c:v>
                </c:pt>
                <c:pt idx="130">
                  <c:v>-15.070600000000001</c:v>
                </c:pt>
                <c:pt idx="131">
                  <c:v>-16.475107000000001</c:v>
                </c:pt>
                <c:pt idx="132">
                  <c:v>-18.545624</c:v>
                </c:pt>
                <c:pt idx="133">
                  <c:v>-21.612107999999999</c:v>
                </c:pt>
                <c:pt idx="134">
                  <c:v>-25.066148999999999</c:v>
                </c:pt>
                <c:pt idx="135">
                  <c:v>-28.206748999999999</c:v>
                </c:pt>
                <c:pt idx="136">
                  <c:v>-30.96022</c:v>
                </c:pt>
                <c:pt idx="137">
                  <c:v>-33.153618000000002</c:v>
                </c:pt>
                <c:pt idx="138">
                  <c:v>-34.255920000000003</c:v>
                </c:pt>
                <c:pt idx="139">
                  <c:v>-34.879116000000003</c:v>
                </c:pt>
                <c:pt idx="140">
                  <c:v>-35.634307999999997</c:v>
                </c:pt>
                <c:pt idx="141">
                  <c:v>-36.323391000000001</c:v>
                </c:pt>
                <c:pt idx="142">
                  <c:v>-36.788615999999998</c:v>
                </c:pt>
                <c:pt idx="143">
                  <c:v>-37.454205000000002</c:v>
                </c:pt>
                <c:pt idx="144">
                  <c:v>-38.172691</c:v>
                </c:pt>
                <c:pt idx="145">
                  <c:v>-38.728172000000001</c:v>
                </c:pt>
                <c:pt idx="146">
                  <c:v>-39.390270000000001</c:v>
                </c:pt>
                <c:pt idx="147">
                  <c:v>-40.158442999999998</c:v>
                </c:pt>
                <c:pt idx="148">
                  <c:v>-40.804363000000002</c:v>
                </c:pt>
                <c:pt idx="149">
                  <c:v>-41.502685999999997</c:v>
                </c:pt>
                <c:pt idx="150">
                  <c:v>-42.266810999999997</c:v>
                </c:pt>
                <c:pt idx="151">
                  <c:v>-42.932147999999998</c:v>
                </c:pt>
                <c:pt idx="152">
                  <c:v>-43.734070000000003</c:v>
                </c:pt>
                <c:pt idx="153">
                  <c:v>-44.523330999999999</c:v>
                </c:pt>
                <c:pt idx="154">
                  <c:v>-45.116107999999997</c:v>
                </c:pt>
                <c:pt idx="155">
                  <c:v>-45.521954000000001</c:v>
                </c:pt>
                <c:pt idx="156">
                  <c:v>-46.042534000000003</c:v>
                </c:pt>
                <c:pt idx="157">
                  <c:v>-46.373344000000003</c:v>
                </c:pt>
                <c:pt idx="158">
                  <c:v>-46.318916000000002</c:v>
                </c:pt>
                <c:pt idx="159">
                  <c:v>-46.215763000000003</c:v>
                </c:pt>
                <c:pt idx="160">
                  <c:v>-46.060253000000003</c:v>
                </c:pt>
                <c:pt idx="161">
                  <c:v>-45.594704</c:v>
                </c:pt>
                <c:pt idx="162">
                  <c:v>-44.910415999999998</c:v>
                </c:pt>
                <c:pt idx="163">
                  <c:v>-44.307613000000003</c:v>
                </c:pt>
                <c:pt idx="164">
                  <c:v>-43.583159999999999</c:v>
                </c:pt>
                <c:pt idx="165">
                  <c:v>-42.788775999999999</c:v>
                </c:pt>
                <c:pt idx="166">
                  <c:v>-42.015273999999998</c:v>
                </c:pt>
                <c:pt idx="167">
                  <c:v>-41.169510000000002</c:v>
                </c:pt>
                <c:pt idx="168">
                  <c:v>-40.325004999999997</c:v>
                </c:pt>
                <c:pt idx="169">
                  <c:v>-39.577354</c:v>
                </c:pt>
                <c:pt idx="170">
                  <c:v>-38.786082999999998</c:v>
                </c:pt>
                <c:pt idx="171">
                  <c:v>-37.811751999999998</c:v>
                </c:pt>
                <c:pt idx="172">
                  <c:v>-37.028759000000001</c:v>
                </c:pt>
                <c:pt idx="173">
                  <c:v>-36.330840999999999</c:v>
                </c:pt>
                <c:pt idx="174">
                  <c:v>-35.37603</c:v>
                </c:pt>
                <c:pt idx="175">
                  <c:v>-34.280234999999998</c:v>
                </c:pt>
                <c:pt idx="176">
                  <c:v>-32.756003999999997</c:v>
                </c:pt>
                <c:pt idx="177">
                  <c:v>-30.152699999999999</c:v>
                </c:pt>
                <c:pt idx="178">
                  <c:v>-27.560459000000002</c:v>
                </c:pt>
                <c:pt idx="179">
                  <c:v>-25.4223</c:v>
                </c:pt>
                <c:pt idx="180">
                  <c:v>-23.706177</c:v>
                </c:pt>
                <c:pt idx="181">
                  <c:v>-23.291543999999998</c:v>
                </c:pt>
                <c:pt idx="182">
                  <c:v>-25.210567000000001</c:v>
                </c:pt>
                <c:pt idx="183">
                  <c:v>-28.082643999999998</c:v>
                </c:pt>
                <c:pt idx="184">
                  <c:v>-31.296339</c:v>
                </c:pt>
                <c:pt idx="185">
                  <c:v>-34.835346000000001</c:v>
                </c:pt>
                <c:pt idx="186">
                  <c:v>-38.118904000000001</c:v>
                </c:pt>
                <c:pt idx="187">
                  <c:v>-40.631599000000001</c:v>
                </c:pt>
                <c:pt idx="188">
                  <c:v>-42.821793</c:v>
                </c:pt>
                <c:pt idx="189">
                  <c:v>-44.856772999999997</c:v>
                </c:pt>
                <c:pt idx="190">
                  <c:v>-46.836418000000002</c:v>
                </c:pt>
                <c:pt idx="191">
                  <c:v>-48.687325000000001</c:v>
                </c:pt>
                <c:pt idx="192">
                  <c:v>-50.333534</c:v>
                </c:pt>
                <c:pt idx="193">
                  <c:v>-51.718142999999998</c:v>
                </c:pt>
                <c:pt idx="194">
                  <c:v>-53.341124999999998</c:v>
                </c:pt>
                <c:pt idx="195">
                  <c:v>-54.281319000000003</c:v>
                </c:pt>
                <c:pt idx="196">
                  <c:v>-56.160187000000001</c:v>
                </c:pt>
                <c:pt idx="197">
                  <c:v>-57.629249999999999</c:v>
                </c:pt>
                <c:pt idx="198">
                  <c:v>-59.507190999999999</c:v>
                </c:pt>
                <c:pt idx="199">
                  <c:v>-60.829963999999997</c:v>
                </c:pt>
                <c:pt idx="200">
                  <c:v>-62.447575000000001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EF-45AE-93B5-C6CFF1CE9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3"/>
                <c:tx>
                  <c:strRef>
                    <c:extLst>
                      <c:ext uri="{02D57815-91ED-43cb-92C2-25804820EDAC}">
                        <c15:formulaRef>
                          <c15:sqref>CLvsLO!$U$2</c15:sqref>
                        </c15:formulaRef>
                      </c:ext>
                    </c:extLst>
                    <c:strCache>
                      <c:ptCount val="1"/>
                      <c:pt idx="0">
                        <c:v>+14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CLvsLO!$U$5:$U$205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-73.546256999999997</c:v>
                      </c:pt>
                      <c:pt idx="1">
                        <c:v>-73.967499000000004</c:v>
                      </c:pt>
                      <c:pt idx="2">
                        <c:v>-73.873633999999996</c:v>
                      </c:pt>
                      <c:pt idx="3">
                        <c:v>-76.323943999999997</c:v>
                      </c:pt>
                      <c:pt idx="4">
                        <c:v>-76.755095999999995</c:v>
                      </c:pt>
                      <c:pt idx="5">
                        <c:v>-76.511215000000007</c:v>
                      </c:pt>
                      <c:pt idx="6">
                        <c:v>-76.480025999999995</c:v>
                      </c:pt>
                      <c:pt idx="7">
                        <c:v>-76.885773</c:v>
                      </c:pt>
                      <c:pt idx="8">
                        <c:v>-73.415038999999993</c:v>
                      </c:pt>
                      <c:pt idx="9">
                        <c:v>-73.414794999999998</c:v>
                      </c:pt>
                      <c:pt idx="10">
                        <c:v>-72.976196000000002</c:v>
                      </c:pt>
                      <c:pt idx="11">
                        <c:v>-72.742653000000004</c:v>
                      </c:pt>
                      <c:pt idx="12">
                        <c:v>-72.600989999999996</c:v>
                      </c:pt>
                      <c:pt idx="13">
                        <c:v>-72.161429999999996</c:v>
                      </c:pt>
                      <c:pt idx="14">
                        <c:v>-72.090034000000003</c:v>
                      </c:pt>
                      <c:pt idx="15">
                        <c:v>-70.739586000000003</c:v>
                      </c:pt>
                      <c:pt idx="16">
                        <c:v>-67.900229999999993</c:v>
                      </c:pt>
                      <c:pt idx="17">
                        <c:v>-64.134979000000001</c:v>
                      </c:pt>
                      <c:pt idx="18">
                        <c:v>-55.239742</c:v>
                      </c:pt>
                      <c:pt idx="19">
                        <c:v>-44.975631999999997</c:v>
                      </c:pt>
                      <c:pt idx="20">
                        <c:v>-35.25515</c:v>
                      </c:pt>
                      <c:pt idx="21">
                        <c:v>-26.277645</c:v>
                      </c:pt>
                      <c:pt idx="22">
                        <c:v>-17.624762</c:v>
                      </c:pt>
                      <c:pt idx="23">
                        <c:v>-15.678686000000001</c:v>
                      </c:pt>
                      <c:pt idx="24">
                        <c:v>-13.613160000000001</c:v>
                      </c:pt>
                      <c:pt idx="25">
                        <c:v>-12.335150000000001</c:v>
                      </c:pt>
                      <c:pt idx="26">
                        <c:v>-11.186176</c:v>
                      </c:pt>
                      <c:pt idx="27">
                        <c:v>-10.494802999999999</c:v>
                      </c:pt>
                      <c:pt idx="28">
                        <c:v>-9.8302659999999999</c:v>
                      </c:pt>
                      <c:pt idx="29">
                        <c:v>-9.3323326000000009</c:v>
                      </c:pt>
                      <c:pt idx="30">
                        <c:v>-9.0816555000000001</c:v>
                      </c:pt>
                      <c:pt idx="31">
                        <c:v>-8.8542137000000007</c:v>
                      </c:pt>
                      <c:pt idx="32">
                        <c:v>-8.7488727999999991</c:v>
                      </c:pt>
                      <c:pt idx="33">
                        <c:v>-8.6663789999999992</c:v>
                      </c:pt>
                      <c:pt idx="34">
                        <c:v>-8.6340008000000008</c:v>
                      </c:pt>
                      <c:pt idx="35">
                        <c:v>-8.6190090000000001</c:v>
                      </c:pt>
                      <c:pt idx="36">
                        <c:v>-8.6290587999999993</c:v>
                      </c:pt>
                      <c:pt idx="37">
                        <c:v>-8.6553307000000004</c:v>
                      </c:pt>
                      <c:pt idx="38">
                        <c:v>-8.6539488000000002</c:v>
                      </c:pt>
                      <c:pt idx="39">
                        <c:v>-8.6416863999999993</c:v>
                      </c:pt>
                      <c:pt idx="40">
                        <c:v>-8.6529989</c:v>
                      </c:pt>
                      <c:pt idx="41">
                        <c:v>-8.6868324000000001</c:v>
                      </c:pt>
                      <c:pt idx="42">
                        <c:v>-8.7168074000000004</c:v>
                      </c:pt>
                      <c:pt idx="43">
                        <c:v>-8.7846632000000007</c:v>
                      </c:pt>
                      <c:pt idx="44">
                        <c:v>-8.8734216999999997</c:v>
                      </c:pt>
                      <c:pt idx="45">
                        <c:v>-8.9472159999999992</c:v>
                      </c:pt>
                      <c:pt idx="46">
                        <c:v>-8.9802256000000007</c:v>
                      </c:pt>
                      <c:pt idx="47">
                        <c:v>-9.0023955999999998</c:v>
                      </c:pt>
                      <c:pt idx="48">
                        <c:v>-9.0138558999999994</c:v>
                      </c:pt>
                      <c:pt idx="49">
                        <c:v>-9.0095024000000006</c:v>
                      </c:pt>
                      <c:pt idx="50">
                        <c:v>-9.0315093999999991</c:v>
                      </c:pt>
                      <c:pt idx="51">
                        <c:v>-9.0854453999999993</c:v>
                      </c:pt>
                      <c:pt idx="52">
                        <c:v>-9.1474428000000003</c:v>
                      </c:pt>
                      <c:pt idx="53">
                        <c:v>-9.2655296000000007</c:v>
                      </c:pt>
                      <c:pt idx="54">
                        <c:v>-9.3921089000000002</c:v>
                      </c:pt>
                      <c:pt idx="55">
                        <c:v>-9.4879847000000002</c:v>
                      </c:pt>
                      <c:pt idx="56">
                        <c:v>-9.6355685999999992</c:v>
                      </c:pt>
                      <c:pt idx="57">
                        <c:v>-9.8340320999999999</c:v>
                      </c:pt>
                      <c:pt idx="58">
                        <c:v>-9.9806241999999994</c:v>
                      </c:pt>
                      <c:pt idx="59">
                        <c:v>-10.138904999999999</c:v>
                      </c:pt>
                      <c:pt idx="60">
                        <c:v>-10.315300000000001</c:v>
                      </c:pt>
                      <c:pt idx="61">
                        <c:v>-10.41221</c:v>
                      </c:pt>
                      <c:pt idx="62">
                        <c:v>-10.473004</c:v>
                      </c:pt>
                      <c:pt idx="63">
                        <c:v>-10.487935999999999</c:v>
                      </c:pt>
                      <c:pt idx="64">
                        <c:v>-10.446388000000001</c:v>
                      </c:pt>
                      <c:pt idx="65">
                        <c:v>-10.402262</c:v>
                      </c:pt>
                      <c:pt idx="66">
                        <c:v>-10.433736</c:v>
                      </c:pt>
                      <c:pt idx="67">
                        <c:v>-10.49808</c:v>
                      </c:pt>
                      <c:pt idx="68">
                        <c:v>-10.586097000000001</c:v>
                      </c:pt>
                      <c:pt idx="69">
                        <c:v>-10.759399999999999</c:v>
                      </c:pt>
                      <c:pt idx="70">
                        <c:v>-10.945855999999999</c:v>
                      </c:pt>
                      <c:pt idx="71">
                        <c:v>-11.060606999999999</c:v>
                      </c:pt>
                      <c:pt idx="72">
                        <c:v>-11.17271</c:v>
                      </c:pt>
                      <c:pt idx="73">
                        <c:v>-11.318775</c:v>
                      </c:pt>
                      <c:pt idx="74">
                        <c:v>-11.369400000000001</c:v>
                      </c:pt>
                      <c:pt idx="75">
                        <c:v>-11.369751000000001</c:v>
                      </c:pt>
                      <c:pt idx="76">
                        <c:v>-11.388268</c:v>
                      </c:pt>
                      <c:pt idx="77">
                        <c:v>-11.427663000000001</c:v>
                      </c:pt>
                      <c:pt idx="78">
                        <c:v>-11.455296000000001</c:v>
                      </c:pt>
                      <c:pt idx="79">
                        <c:v>-11.498017000000001</c:v>
                      </c:pt>
                      <c:pt idx="80">
                        <c:v>-11.559758</c:v>
                      </c:pt>
                      <c:pt idx="81">
                        <c:v>-11.57375</c:v>
                      </c:pt>
                      <c:pt idx="82">
                        <c:v>-11.582042</c:v>
                      </c:pt>
                      <c:pt idx="83">
                        <c:v>-11.660691999999999</c:v>
                      </c:pt>
                      <c:pt idx="84">
                        <c:v>-11.644232000000001</c:v>
                      </c:pt>
                      <c:pt idx="85">
                        <c:v>-11.636768999999999</c:v>
                      </c:pt>
                      <c:pt idx="86">
                        <c:v>-11.753809</c:v>
                      </c:pt>
                      <c:pt idx="87">
                        <c:v>-11.763903000000001</c:v>
                      </c:pt>
                      <c:pt idx="88">
                        <c:v>-11.706986000000001</c:v>
                      </c:pt>
                      <c:pt idx="89">
                        <c:v>-11.776906</c:v>
                      </c:pt>
                      <c:pt idx="90">
                        <c:v>-11.78651</c:v>
                      </c:pt>
                      <c:pt idx="91">
                        <c:v>-11.784551</c:v>
                      </c:pt>
                      <c:pt idx="92">
                        <c:v>-11.94323</c:v>
                      </c:pt>
                      <c:pt idx="93">
                        <c:v>-11.991070000000001</c:v>
                      </c:pt>
                      <c:pt idx="94">
                        <c:v>-11.954950999999999</c:v>
                      </c:pt>
                      <c:pt idx="95">
                        <c:v>-12.074052999999999</c:v>
                      </c:pt>
                      <c:pt idx="96">
                        <c:v>-12.325763</c:v>
                      </c:pt>
                      <c:pt idx="97">
                        <c:v>-12.271628</c:v>
                      </c:pt>
                      <c:pt idx="98">
                        <c:v>-12.265082</c:v>
                      </c:pt>
                      <c:pt idx="99">
                        <c:v>-12.454859000000001</c:v>
                      </c:pt>
                      <c:pt idx="100">
                        <c:v>-12.542337</c:v>
                      </c:pt>
                      <c:pt idx="101">
                        <c:v>-12.543032999999999</c:v>
                      </c:pt>
                      <c:pt idx="102">
                        <c:v>-12.905794</c:v>
                      </c:pt>
                      <c:pt idx="103">
                        <c:v>-13.179724</c:v>
                      </c:pt>
                      <c:pt idx="104">
                        <c:v>-13.321873</c:v>
                      </c:pt>
                      <c:pt idx="105">
                        <c:v>-13.701309</c:v>
                      </c:pt>
                      <c:pt idx="106">
                        <c:v>-13.898694000000001</c:v>
                      </c:pt>
                      <c:pt idx="107">
                        <c:v>-13.834054999999999</c:v>
                      </c:pt>
                      <c:pt idx="108">
                        <c:v>-14.100258</c:v>
                      </c:pt>
                      <c:pt idx="109">
                        <c:v>-14.456818999999999</c:v>
                      </c:pt>
                      <c:pt idx="110">
                        <c:v>-14.292578000000001</c:v>
                      </c:pt>
                      <c:pt idx="111">
                        <c:v>-14.199083</c:v>
                      </c:pt>
                      <c:pt idx="112">
                        <c:v>-14.625501999999999</c:v>
                      </c:pt>
                      <c:pt idx="113">
                        <c:v>-14.754185</c:v>
                      </c:pt>
                      <c:pt idx="114">
                        <c:v>-14.579694999999999</c:v>
                      </c:pt>
                      <c:pt idx="115">
                        <c:v>-14.990168000000001</c:v>
                      </c:pt>
                      <c:pt idx="116">
                        <c:v>-15.345706</c:v>
                      </c:pt>
                      <c:pt idx="117">
                        <c:v>-15.023363</c:v>
                      </c:pt>
                      <c:pt idx="118">
                        <c:v>-15.195247999999999</c:v>
                      </c:pt>
                      <c:pt idx="119">
                        <c:v>-15.704947000000001</c:v>
                      </c:pt>
                      <c:pt idx="120">
                        <c:v>-15.488507</c:v>
                      </c:pt>
                      <c:pt idx="121">
                        <c:v>-15.49799</c:v>
                      </c:pt>
                      <c:pt idx="122">
                        <c:v>-15.958442</c:v>
                      </c:pt>
                      <c:pt idx="123">
                        <c:v>-15.582231</c:v>
                      </c:pt>
                      <c:pt idx="124">
                        <c:v>-15.104799999999999</c:v>
                      </c:pt>
                      <c:pt idx="125">
                        <c:v>-15.555106</c:v>
                      </c:pt>
                      <c:pt idx="126">
                        <c:v>-15.480971</c:v>
                      </c:pt>
                      <c:pt idx="127">
                        <c:v>-14.919566</c:v>
                      </c:pt>
                      <c:pt idx="128">
                        <c:v>-15.215790999999999</c:v>
                      </c:pt>
                      <c:pt idx="129">
                        <c:v>-15.604175</c:v>
                      </c:pt>
                      <c:pt idx="130">
                        <c:v>-15.027303</c:v>
                      </c:pt>
                      <c:pt idx="131">
                        <c:v>-14.963832</c:v>
                      </c:pt>
                      <c:pt idx="132">
                        <c:v>-15.294193</c:v>
                      </c:pt>
                      <c:pt idx="133">
                        <c:v>-14.975559000000001</c:v>
                      </c:pt>
                      <c:pt idx="134">
                        <c:v>-14.631754000000001</c:v>
                      </c:pt>
                      <c:pt idx="135">
                        <c:v>-14.714293</c:v>
                      </c:pt>
                      <c:pt idx="136">
                        <c:v>-14.465704000000001</c:v>
                      </c:pt>
                      <c:pt idx="137">
                        <c:v>-14.172879999999999</c:v>
                      </c:pt>
                      <c:pt idx="138">
                        <c:v>-14.251467</c:v>
                      </c:pt>
                      <c:pt idx="139">
                        <c:v>-14.142058</c:v>
                      </c:pt>
                      <c:pt idx="140">
                        <c:v>-13.981861</c:v>
                      </c:pt>
                      <c:pt idx="141">
                        <c:v>-14.163517000000001</c:v>
                      </c:pt>
                      <c:pt idx="142">
                        <c:v>-14.287454</c:v>
                      </c:pt>
                      <c:pt idx="143">
                        <c:v>-14.231054</c:v>
                      </c:pt>
                      <c:pt idx="144">
                        <c:v>-14.713516</c:v>
                      </c:pt>
                      <c:pt idx="145">
                        <c:v>-15.533283000000001</c:v>
                      </c:pt>
                      <c:pt idx="146">
                        <c:v>-16.228441</c:v>
                      </c:pt>
                      <c:pt idx="147">
                        <c:v>-17.684577999999998</c:v>
                      </c:pt>
                      <c:pt idx="148">
                        <c:v>-19.822468000000001</c:v>
                      </c:pt>
                      <c:pt idx="149">
                        <c:v>-22.404520000000002</c:v>
                      </c:pt>
                      <c:pt idx="150">
                        <c:v>-25.789750999999999</c:v>
                      </c:pt>
                      <c:pt idx="151">
                        <c:v>-29.956181999999998</c:v>
                      </c:pt>
                      <c:pt idx="152">
                        <c:v>-34.643639</c:v>
                      </c:pt>
                      <c:pt idx="153">
                        <c:v>-39.911330999999997</c:v>
                      </c:pt>
                      <c:pt idx="154">
                        <c:v>-44.740367999999997</c:v>
                      </c:pt>
                      <c:pt idx="155">
                        <c:v>-48.628608999999997</c:v>
                      </c:pt>
                      <c:pt idx="156">
                        <c:v>-52.125500000000002</c:v>
                      </c:pt>
                      <c:pt idx="157">
                        <c:v>-54.287562999999999</c:v>
                      </c:pt>
                      <c:pt idx="158">
                        <c:v>-55.154865000000001</c:v>
                      </c:pt>
                      <c:pt idx="159">
                        <c:v>-55.893990000000002</c:v>
                      </c:pt>
                      <c:pt idx="160">
                        <c:v>-57.133789</c:v>
                      </c:pt>
                      <c:pt idx="161">
                        <c:v>-57.071666999999998</c:v>
                      </c:pt>
                      <c:pt idx="162">
                        <c:v>-57.503284000000001</c:v>
                      </c:pt>
                      <c:pt idx="163">
                        <c:v>-58.673695000000002</c:v>
                      </c:pt>
                      <c:pt idx="164">
                        <c:v>-58.918503000000001</c:v>
                      </c:pt>
                      <c:pt idx="165">
                        <c:v>-58.964686999999998</c:v>
                      </c:pt>
                      <c:pt idx="166">
                        <c:v>-60.828322999999997</c:v>
                      </c:pt>
                      <c:pt idx="167">
                        <c:v>-61.666423999999999</c:v>
                      </c:pt>
                      <c:pt idx="168">
                        <c:v>-62.500523000000001</c:v>
                      </c:pt>
                      <c:pt idx="169">
                        <c:v>-63.638496000000004</c:v>
                      </c:pt>
                      <c:pt idx="170">
                        <c:v>-65.112967999999995</c:v>
                      </c:pt>
                      <c:pt idx="171">
                        <c:v>-64.989044000000007</c:v>
                      </c:pt>
                      <c:pt idx="172">
                        <c:v>-65.648612999999997</c:v>
                      </c:pt>
                      <c:pt idx="173">
                        <c:v>-65.902298000000002</c:v>
                      </c:pt>
                      <c:pt idx="174">
                        <c:v>-65.884308000000004</c:v>
                      </c:pt>
                      <c:pt idx="175">
                        <c:v>-65.264809</c:v>
                      </c:pt>
                      <c:pt idx="176">
                        <c:v>-65.138351</c:v>
                      </c:pt>
                      <c:pt idx="177">
                        <c:v>-64.82029</c:v>
                      </c:pt>
                      <c:pt idx="178">
                        <c:v>-63.810650000000003</c:v>
                      </c:pt>
                      <c:pt idx="179">
                        <c:v>-64.074416999999997</c:v>
                      </c:pt>
                      <c:pt idx="180">
                        <c:v>-64.993835000000004</c:v>
                      </c:pt>
                      <c:pt idx="181">
                        <c:v>-65.744324000000006</c:v>
                      </c:pt>
                      <c:pt idx="182">
                        <c:v>-65.852974000000003</c:v>
                      </c:pt>
                      <c:pt idx="183">
                        <c:v>-68.010208000000006</c:v>
                      </c:pt>
                      <c:pt idx="184">
                        <c:v>-70.310965999999993</c:v>
                      </c:pt>
                      <c:pt idx="185">
                        <c:v>-70.445762999999999</c:v>
                      </c:pt>
                      <c:pt idx="186">
                        <c:v>-70.886345000000006</c:v>
                      </c:pt>
                      <c:pt idx="187">
                        <c:v>-73.098083000000003</c:v>
                      </c:pt>
                      <c:pt idx="188">
                        <c:v>-71.223251000000005</c:v>
                      </c:pt>
                      <c:pt idx="189">
                        <c:v>-68.766829999999999</c:v>
                      </c:pt>
                      <c:pt idx="190">
                        <c:v>-68.013367000000002</c:v>
                      </c:pt>
                      <c:pt idx="191">
                        <c:v>-66.170394999999999</c:v>
                      </c:pt>
                      <c:pt idx="192">
                        <c:v>-63.670639000000001</c:v>
                      </c:pt>
                      <c:pt idx="193">
                        <c:v>-63.789116</c:v>
                      </c:pt>
                      <c:pt idx="194">
                        <c:v>-63.911338999999998</c:v>
                      </c:pt>
                      <c:pt idx="195">
                        <c:v>-63.175803999999999</c:v>
                      </c:pt>
                      <c:pt idx="196">
                        <c:v>-64.026236999999995</c:v>
                      </c:pt>
                      <c:pt idx="197">
                        <c:v>-65.662704000000005</c:v>
                      </c:pt>
                      <c:pt idx="198">
                        <c:v>-66.802634999999995</c:v>
                      </c:pt>
                      <c:pt idx="199">
                        <c:v>-67.689018000000004</c:v>
                      </c:pt>
                      <c:pt idx="200">
                        <c:v>-69.085762000000003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8EF-45AE-93B5-C6CFF1CE96C3}"/>
                  </c:ext>
                </c:extLst>
              </c15:ser>
            </c15:filteredScatterSeries>
            <c15:filteredScatterSeries>
              <c15:ser>
                <c:idx val="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CLvsLO!$V$2</c15:sqref>
                        </c15:formulaRef>
                      </c:ext>
                    </c:extLst>
                    <c:strCache>
                      <c:ptCount val="1"/>
                      <c:pt idx="0">
                        <c:v>+9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CLvsLO!$Q$5:$Q$205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CLvsLO!$V$5:$V$205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8EF-45AE-93B5-C6CFF1CE96C3}"/>
                  </c:ext>
                </c:extLst>
              </c15:ser>
            </c15:filteredScatterSeries>
            <c15:filteredScatterSeries>
              <c15:ser>
                <c:idx val="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CLvsLO!$W$2</c15:sqref>
                        </c15:formulaRef>
                      </c:ext>
                    </c:extLst>
                    <c:strCache>
                      <c:ptCount val="1"/>
                      <c:pt idx="0">
                        <c:v>+3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CLvsLO!$W$5:$W$205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8EF-45AE-93B5-C6CFF1CE96C3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CLvsLO!$X$2</c15:sqref>
                        </c15:formulaRef>
                      </c:ext>
                    </c:extLst>
                    <c:strCache>
                      <c:ptCount val="1"/>
                      <c:pt idx="0">
                        <c:v>+1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CLvsLO!$Q$5:$Q$205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CLvsLO!$X$5:$X$205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8EF-45AE-93B5-C6CFF1CE96C3}"/>
                  </c:ext>
                </c:extLst>
              </c15:ser>
            </c15:filteredScatterSeries>
          </c:ext>
        </c:extLst>
      </c:scatterChart>
      <c:valAx>
        <c:axId val="116069888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2"/>
      </c:valAx>
      <c:valAx>
        <c:axId val="116071808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097367861443411"/>
          <c:y val="0.57627041411490243"/>
          <c:w val="0.2169514993670465"/>
          <c:h val="0.21824292796733738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175372</xdr:colOff>
      <xdr:row>1</xdr:row>
      <xdr:rowOff>180975</xdr:rowOff>
    </xdr:from>
    <xdr:to>
      <xdr:col>5</xdr:col>
      <xdr:colOff>711753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211789</xdr:colOff>
      <xdr:row>33</xdr:row>
      <xdr:rowOff>161925</xdr:rowOff>
    </xdr:from>
    <xdr:to>
      <xdr:col>6</xdr:col>
      <xdr:colOff>8021</xdr:colOff>
      <xdr:row>48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600075</xdr:colOff>
      <xdr:row>2</xdr:row>
      <xdr:rowOff>38100</xdr:rowOff>
    </xdr:from>
    <xdr:to>
      <xdr:col>21</xdr:col>
      <xdr:colOff>4101</xdr:colOff>
      <xdr:row>16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200025</xdr:colOff>
      <xdr:row>81</xdr:row>
      <xdr:rowOff>0</xdr:rowOff>
    </xdr:from>
    <xdr:to>
      <xdr:col>5</xdr:col>
      <xdr:colOff>726881</xdr:colOff>
      <xdr:row>81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571500</xdr:colOff>
      <xdr:row>81</xdr:row>
      <xdr:rowOff>0</xdr:rowOff>
    </xdr:from>
    <xdr:to>
      <xdr:col>13</xdr:col>
      <xdr:colOff>31556</xdr:colOff>
      <xdr:row>81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188819</xdr:colOff>
      <xdr:row>148</xdr:row>
      <xdr:rowOff>81243</xdr:rowOff>
    </xdr:from>
    <xdr:to>
      <xdr:col>5</xdr:col>
      <xdr:colOff>724639</xdr:colOff>
      <xdr:row>162</xdr:row>
      <xdr:rowOff>157443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175372</xdr:colOff>
      <xdr:row>65</xdr:row>
      <xdr:rowOff>171450</xdr:rowOff>
    </xdr:from>
    <xdr:to>
      <xdr:col>5</xdr:col>
      <xdr:colOff>711753</xdr:colOff>
      <xdr:row>80</xdr:row>
      <xdr:rowOff>57150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558</xdr:colOff>
      <xdr:row>66</xdr:row>
      <xdr:rowOff>0</xdr:rowOff>
    </xdr:from>
    <xdr:to>
      <xdr:col>13</xdr:col>
      <xdr:colOff>65732</xdr:colOff>
      <xdr:row>80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152400</xdr:colOff>
      <xdr:row>49</xdr:row>
      <xdr:rowOff>160999</xdr:rowOff>
    </xdr:from>
    <xdr:to>
      <xdr:col>5</xdr:col>
      <xdr:colOff>688220</xdr:colOff>
      <xdr:row>64</xdr:row>
      <xdr:rowOff>80317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585107</xdr:colOff>
      <xdr:row>17</xdr:row>
      <xdr:rowOff>137432</xdr:rowOff>
    </xdr:from>
    <xdr:to>
      <xdr:col>20</xdr:col>
      <xdr:colOff>594251</xdr:colOff>
      <xdr:row>32</xdr:row>
      <xdr:rowOff>23132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505946</xdr:colOff>
      <xdr:row>148</xdr:row>
      <xdr:rowOff>76200</xdr:rowOff>
    </xdr:from>
    <xdr:to>
      <xdr:col>12</xdr:col>
      <xdr:colOff>593531</xdr:colOff>
      <xdr:row>162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190500</xdr:colOff>
      <xdr:row>17</xdr:row>
      <xdr:rowOff>95250</xdr:rowOff>
    </xdr:from>
    <xdr:to>
      <xdr:col>5</xdr:col>
      <xdr:colOff>726881</xdr:colOff>
      <xdr:row>31</xdr:row>
      <xdr:rowOff>171450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152400</xdr:colOff>
      <xdr:row>98</xdr:row>
      <xdr:rowOff>171450</xdr:rowOff>
    </xdr:from>
    <xdr:to>
      <xdr:col>5</xdr:col>
      <xdr:colOff>688781</xdr:colOff>
      <xdr:row>113</xdr:row>
      <xdr:rowOff>57150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552450</xdr:colOff>
      <xdr:row>99</xdr:row>
      <xdr:rowOff>0</xdr:rowOff>
    </xdr:from>
    <xdr:to>
      <xdr:col>13</xdr:col>
      <xdr:colOff>34918</xdr:colOff>
      <xdr:row>113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9525</xdr:colOff>
      <xdr:row>17</xdr:row>
      <xdr:rowOff>95249</xdr:rowOff>
    </xdr:from>
    <xdr:to>
      <xdr:col>13</xdr:col>
      <xdr:colOff>74699</xdr:colOff>
      <xdr:row>31</xdr:row>
      <xdr:rowOff>171449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561975</xdr:colOff>
      <xdr:row>34</xdr:row>
      <xdr:rowOff>0</xdr:rowOff>
    </xdr:from>
    <xdr:to>
      <xdr:col>13</xdr:col>
      <xdr:colOff>44443</xdr:colOff>
      <xdr:row>48</xdr:row>
      <xdr:rowOff>76200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582705</xdr:colOff>
      <xdr:row>49</xdr:row>
      <xdr:rowOff>190499</xdr:rowOff>
    </xdr:from>
    <xdr:to>
      <xdr:col>13</xdr:col>
      <xdr:colOff>65173</xdr:colOff>
      <xdr:row>64</xdr:row>
      <xdr:rowOff>109817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605117</xdr:colOff>
      <xdr:row>99</xdr:row>
      <xdr:rowOff>0</xdr:rowOff>
    </xdr:from>
    <xdr:to>
      <xdr:col>21</xdr:col>
      <xdr:colOff>9143</xdr:colOff>
      <xdr:row>113</xdr:row>
      <xdr:rowOff>76200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209550</xdr:colOff>
      <xdr:row>131</xdr:row>
      <xdr:rowOff>161925</xdr:rowOff>
    </xdr:from>
    <xdr:to>
      <xdr:col>5</xdr:col>
      <xdr:colOff>738654</xdr:colOff>
      <xdr:row>146</xdr:row>
      <xdr:rowOff>47625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</xdr:col>
      <xdr:colOff>561975</xdr:colOff>
      <xdr:row>131</xdr:row>
      <xdr:rowOff>152400</xdr:rowOff>
    </xdr:from>
    <xdr:to>
      <xdr:col>13</xdr:col>
      <xdr:colOff>24279</xdr:colOff>
      <xdr:row>146</xdr:row>
      <xdr:rowOff>38100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209550</xdr:colOff>
      <xdr:row>115</xdr:row>
      <xdr:rowOff>161925</xdr:rowOff>
    </xdr:from>
    <xdr:to>
      <xdr:col>5</xdr:col>
      <xdr:colOff>738654</xdr:colOff>
      <xdr:row>130</xdr:row>
      <xdr:rowOff>47625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561975</xdr:colOff>
      <xdr:row>115</xdr:row>
      <xdr:rowOff>152400</xdr:rowOff>
    </xdr:from>
    <xdr:to>
      <xdr:col>13</xdr:col>
      <xdr:colOff>24279</xdr:colOff>
      <xdr:row>130</xdr:row>
      <xdr:rowOff>38100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209550</xdr:colOff>
      <xdr:row>131</xdr:row>
      <xdr:rowOff>161925</xdr:rowOff>
    </xdr:from>
    <xdr:to>
      <xdr:col>6</xdr:col>
      <xdr:colOff>5782</xdr:colOff>
      <xdr:row>146</xdr:row>
      <xdr:rowOff>47625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561975</xdr:colOff>
      <xdr:row>131</xdr:row>
      <xdr:rowOff>152400</xdr:rowOff>
    </xdr:from>
    <xdr:to>
      <xdr:col>13</xdr:col>
      <xdr:colOff>44443</xdr:colOff>
      <xdr:row>146</xdr:row>
      <xdr:rowOff>38100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209550</xdr:colOff>
      <xdr:row>115</xdr:row>
      <xdr:rowOff>161925</xdr:rowOff>
    </xdr:from>
    <xdr:to>
      <xdr:col>6</xdr:col>
      <xdr:colOff>5782</xdr:colOff>
      <xdr:row>130</xdr:row>
      <xdr:rowOff>47625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6</xdr:col>
      <xdr:colOff>561975</xdr:colOff>
      <xdr:row>115</xdr:row>
      <xdr:rowOff>152400</xdr:rowOff>
    </xdr:from>
    <xdr:to>
      <xdr:col>13</xdr:col>
      <xdr:colOff>44443</xdr:colOff>
      <xdr:row>130</xdr:row>
      <xdr:rowOff>38100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0</xdr:colOff>
      <xdr:row>1</xdr:row>
      <xdr:rowOff>122462</xdr:rowOff>
    </xdr:from>
    <xdr:to>
      <xdr:col>29</xdr:col>
      <xdr:colOff>345321</xdr:colOff>
      <xdr:row>16</xdr:row>
      <xdr:rowOff>8162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31</xdr:col>
      <xdr:colOff>9524</xdr:colOff>
      <xdr:row>1</xdr:row>
      <xdr:rowOff>28575</xdr:rowOff>
    </xdr:from>
    <xdr:to>
      <xdr:col>38</xdr:col>
      <xdr:colOff>354844</xdr:colOff>
      <xdr:row>15</xdr:row>
      <xdr:rowOff>104775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22</xdr:col>
      <xdr:colOff>0</xdr:colOff>
      <xdr:row>17</xdr:row>
      <xdr:rowOff>85725</xdr:rowOff>
    </xdr:from>
    <xdr:to>
      <xdr:col>29</xdr:col>
      <xdr:colOff>345321</xdr:colOff>
      <xdr:row>31</xdr:row>
      <xdr:rowOff>161925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30</xdr:col>
      <xdr:colOff>567016</xdr:colOff>
      <xdr:row>17</xdr:row>
      <xdr:rowOff>57150</xdr:rowOff>
    </xdr:from>
    <xdr:to>
      <xdr:col>38</xdr:col>
      <xdr:colOff>307219</xdr:colOff>
      <xdr:row>31</xdr:row>
      <xdr:rowOff>133350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204508</xdr:colOff>
      <xdr:row>82</xdr:row>
      <xdr:rowOff>38100</xdr:rowOff>
    </xdr:from>
    <xdr:to>
      <xdr:col>6</xdr:col>
      <xdr:colOff>740</xdr:colOff>
      <xdr:row>96</xdr:row>
      <xdr:rowOff>114300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6</xdr:col>
      <xdr:colOff>547688</xdr:colOff>
      <xdr:row>82</xdr:row>
      <xdr:rowOff>8404</xdr:rowOff>
    </xdr:from>
    <xdr:to>
      <xdr:col>13</xdr:col>
      <xdr:colOff>30156</xdr:colOff>
      <xdr:row>96</xdr:row>
      <xdr:rowOff>84604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586119</xdr:colOff>
      <xdr:row>81</xdr:row>
      <xdr:rowOff>174891</xdr:rowOff>
    </xdr:from>
    <xdr:to>
      <xdr:col>20</xdr:col>
      <xdr:colOff>595263</xdr:colOff>
      <xdr:row>96</xdr:row>
      <xdr:rowOff>60591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21</xdr:col>
      <xdr:colOff>393446</xdr:colOff>
      <xdr:row>82</xdr:row>
      <xdr:rowOff>7845</xdr:rowOff>
    </xdr:from>
    <xdr:to>
      <xdr:col>29</xdr:col>
      <xdr:colOff>133649</xdr:colOff>
      <xdr:row>96</xdr:row>
      <xdr:rowOff>84045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7</xdr:col>
      <xdr:colOff>9525</xdr:colOff>
      <xdr:row>1</xdr:row>
      <xdr:rowOff>180975</xdr:rowOff>
    </xdr:from>
    <xdr:to>
      <xdr:col>13</xdr:col>
      <xdr:colOff>60131</xdr:colOff>
      <xdr:row>16</xdr:row>
      <xdr:rowOff>66675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0B542829-230C-4F52-B171-1CE33DE2B9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13</xdr:col>
      <xdr:colOff>581025</xdr:colOff>
      <xdr:row>34</xdr:row>
      <xdr:rowOff>0</xdr:rowOff>
    </xdr:from>
    <xdr:to>
      <xdr:col>20</xdr:col>
      <xdr:colOff>584006</xdr:colOff>
      <xdr:row>48</xdr:row>
      <xdr:rowOff>76200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E7AFF59E-80DF-42EC-91C6-D2998CCA4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19050</xdr:colOff>
      <xdr:row>33</xdr:row>
      <xdr:rowOff>171450</xdr:rowOff>
    </xdr:from>
    <xdr:to>
      <xdr:col>29</xdr:col>
      <xdr:colOff>350924</xdr:colOff>
      <xdr:row>48</xdr:row>
      <xdr:rowOff>57150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BEF474C5-0D70-4AD4-83B5-48E53167B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4" connectionId="3" xr16:uid="{00000000-0016-0000-0000-00000A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4" connectionId="18" xr16:uid="{00000000-0016-0000-0000-000005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4_2" connectionId="9" xr16:uid="{00000000-0016-0000-0000-000007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3_2" connectionId="16" xr16:uid="{00000000-0016-0000-0000-00000E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3_2" connectionId="1" xr16:uid="{00000000-0016-0000-0000-000000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on RL" connectionId="4" xr16:uid="{00000000-0016-0000-0000-00000B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 3 RL" connectionId="13" xr16:uid="{00000000-0016-0000-0000-000003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3_2" connectionId="7" xr16:uid="{00000000-0016-0000-0000-00000D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3" connectionId="2" xr16:uid="{00000000-0016-0000-0000-000002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_1-4" connectionId="6" xr16:uid="{00000000-0016-0000-0000-000006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_1-4_2" connectionId="5" xr16:uid="{00000000-0016-0000-0000-000004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4" connectionId="10" xr16:uid="{00000000-0016-0000-0000-000008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 4 RL" connectionId="14" xr16:uid="{00000000-0016-0000-0000-000009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3_1" connectionId="17" xr16:uid="{00000000-0016-0000-0000-00000C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3" connectionId="8" xr16:uid="{00000000-0016-0000-0000-000001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3H-0113_ConversionLoss_and_Isolation_B" connectionId="12" xr16:uid="{00000000-0016-0000-0300-00000F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3H-0113_ConversionLoss_and_Isolation_A_+20dBm" connectionId="11" xr16:uid="{00000000-0016-0000-0300-00001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13" Type="http://schemas.openxmlformats.org/officeDocument/2006/relationships/queryTable" Target="../queryTables/queryTable11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12" Type="http://schemas.openxmlformats.org/officeDocument/2006/relationships/queryTable" Target="../queryTables/queryTable10.xml"/><Relationship Id="rId17" Type="http://schemas.openxmlformats.org/officeDocument/2006/relationships/queryTable" Target="../queryTables/queryTable15.xml"/><Relationship Id="rId2" Type="http://schemas.openxmlformats.org/officeDocument/2006/relationships/drawing" Target="../drawings/drawing1.xml"/><Relationship Id="rId16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5" Type="http://schemas.openxmlformats.org/officeDocument/2006/relationships/queryTable" Target="../queryTables/queryTable3.xml"/><Relationship Id="rId15" Type="http://schemas.openxmlformats.org/officeDocument/2006/relationships/queryTable" Target="../queryTables/queryTable13.xml"/><Relationship Id="rId10" Type="http://schemas.openxmlformats.org/officeDocument/2006/relationships/queryTable" Target="../queryTables/queryTable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Relationship Id="rId14" Type="http://schemas.openxmlformats.org/officeDocument/2006/relationships/queryTable" Target="../queryTables/query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.xml"/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03"/>
  <sheetViews>
    <sheetView topLeftCell="A157" zoomScaleNormal="100" workbookViewId="0">
      <selection activeCell="B178" sqref="B178:G182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9.28515625" style="1" bestFit="1" customWidth="1"/>
    <col min="4" max="4" width="11.42578125" style="1" bestFit="1" customWidth="1"/>
    <col min="5" max="6" width="11.140625" style="1" bestFit="1" customWidth="1"/>
    <col min="7" max="7" width="8.7109375" style="1" customWidth="1"/>
    <col min="8" max="8" width="12.5703125" style="1" bestFit="1" customWidth="1"/>
    <col min="9" max="10" width="13.85546875" style="1" bestFit="1" customWidth="1"/>
    <col min="11" max="12" width="9.28515625" style="2" bestFit="1" customWidth="1"/>
    <col min="13" max="14" width="9.140625" style="1"/>
    <col min="15" max="15" width="9.28515625" style="1" customWidth="1"/>
    <col min="16" max="16" width="9" style="1" bestFit="1" customWidth="1"/>
    <col min="17" max="17" width="8.28515625" style="1" bestFit="1" customWidth="1"/>
    <col min="18" max="18" width="9.28515625" style="1" bestFit="1" customWidth="1"/>
    <col min="19" max="19" width="14.42578125" style="1" customWidth="1"/>
    <col min="20" max="20" width="9.28515625" style="1" bestFit="1" customWidth="1"/>
    <col min="21" max="16384" width="9.140625" style="1"/>
  </cols>
  <sheetData>
    <row r="1" s="4" customFormat="1" x14ac:dyDescent="0.25"/>
    <row r="2" s="4" customFormat="1" x14ac:dyDescent="0.25"/>
    <row r="3" s="4" customFormat="1" x14ac:dyDescent="0.25"/>
    <row r="4" s="4" customFormat="1" x14ac:dyDescent="0.25"/>
    <row r="5" s="4" customFormat="1" x14ac:dyDescent="0.25"/>
    <row r="6" s="4" customFormat="1" x14ac:dyDescent="0.25"/>
    <row r="7" s="4" customFormat="1" x14ac:dyDescent="0.25"/>
    <row r="8" s="4" customFormat="1" x14ac:dyDescent="0.25"/>
    <row r="9" s="4" customFormat="1" x14ac:dyDescent="0.25"/>
    <row r="10" s="4" customFormat="1" x14ac:dyDescent="0.25"/>
    <row r="11" s="4" customFormat="1" x14ac:dyDescent="0.25"/>
    <row r="12" s="4" customFormat="1" x14ac:dyDescent="0.25"/>
    <row r="13" s="4" customFormat="1" x14ac:dyDescent="0.25"/>
    <row r="14" s="4" customFormat="1" x14ac:dyDescent="0.25"/>
    <row r="15" s="4" customFormat="1" x14ac:dyDescent="0.25"/>
    <row r="16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5:19" s="4" customFormat="1" x14ac:dyDescent="0.25"/>
    <row r="34" spans="15:19" s="4" customFormat="1" x14ac:dyDescent="0.25"/>
    <row r="35" spans="15:19" s="4" customFormat="1" x14ac:dyDescent="0.25"/>
    <row r="36" spans="15:19" s="4" customFormat="1" x14ac:dyDescent="0.25"/>
    <row r="37" spans="15:19" s="4" customFormat="1" x14ac:dyDescent="0.25"/>
    <row r="38" spans="15:19" s="4" customFormat="1" x14ac:dyDescent="0.25">
      <c r="O38" s="23"/>
      <c r="P38" s="24"/>
      <c r="Q38" s="21"/>
      <c r="R38" s="21"/>
      <c r="S38" s="21"/>
    </row>
    <row r="39" spans="15:19" s="4" customFormat="1" x14ac:dyDescent="0.25"/>
    <row r="40" spans="15:19" s="4" customFormat="1" x14ac:dyDescent="0.25"/>
    <row r="41" spans="15:19" s="4" customFormat="1" x14ac:dyDescent="0.25"/>
    <row r="42" spans="15:19" s="4" customFormat="1" x14ac:dyDescent="0.25"/>
    <row r="43" spans="15:19" s="4" customFormat="1" x14ac:dyDescent="0.25"/>
    <row r="44" spans="15:19" s="4" customFormat="1" x14ac:dyDescent="0.25"/>
    <row r="45" spans="15:19" s="4" customFormat="1" x14ac:dyDescent="0.25"/>
    <row r="46" spans="15:19" s="4" customFormat="1" x14ac:dyDescent="0.25"/>
    <row r="47" spans="15:19" s="4" customFormat="1" x14ac:dyDescent="0.25"/>
    <row r="48" spans="15:19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ht="12" customHeigh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pans="15:15" s="4" customFormat="1" x14ac:dyDescent="0.25"/>
    <row r="82" spans="15:15" s="4" customFormat="1" x14ac:dyDescent="0.25"/>
    <row r="83" spans="15:15" s="4" customFormat="1" x14ac:dyDescent="0.25"/>
    <row r="84" spans="15:15" s="4" customFormat="1" x14ac:dyDescent="0.25"/>
    <row r="85" spans="15:15" s="4" customFormat="1" x14ac:dyDescent="0.25"/>
    <row r="86" spans="15:15" s="4" customFormat="1" x14ac:dyDescent="0.25"/>
    <row r="87" spans="15:15" s="4" customFormat="1" x14ac:dyDescent="0.25"/>
    <row r="88" spans="15:15" s="4" customFormat="1" x14ac:dyDescent="0.25"/>
    <row r="89" spans="15:15" s="4" customFormat="1" x14ac:dyDescent="0.25"/>
    <row r="90" spans="15:15" s="4" customFormat="1" x14ac:dyDescent="0.25">
      <c r="O90" s="33"/>
    </row>
    <row r="91" spans="15:15" s="4" customFormat="1" x14ac:dyDescent="0.25"/>
    <row r="92" spans="15:15" s="4" customFormat="1" x14ac:dyDescent="0.25"/>
    <row r="93" spans="15:15" s="4" customFormat="1" x14ac:dyDescent="0.25"/>
    <row r="94" spans="15:15" s="4" customFormat="1" x14ac:dyDescent="0.25"/>
    <row r="95" spans="15:15" s="4" customFormat="1" x14ac:dyDescent="0.25"/>
    <row r="96" spans="15:15" s="4" customFormat="1" x14ac:dyDescent="0.25"/>
    <row r="97" spans="10:10" s="4" customFormat="1" x14ac:dyDescent="0.25"/>
    <row r="98" spans="10:10" s="4" customFormat="1" x14ac:dyDescent="0.25">
      <c r="J98" s="34"/>
    </row>
    <row r="99" spans="10:10" s="4" customFormat="1" x14ac:dyDescent="0.25"/>
    <row r="100" spans="10:10" s="4" customFormat="1" x14ac:dyDescent="0.25"/>
    <row r="101" spans="10:10" s="4" customFormat="1" x14ac:dyDescent="0.25"/>
    <row r="102" spans="10:10" s="4" customFormat="1" x14ac:dyDescent="0.25"/>
    <row r="103" spans="10:10" s="4" customFormat="1" x14ac:dyDescent="0.25"/>
    <row r="104" spans="10:10" s="4" customFormat="1" x14ac:dyDescent="0.25"/>
    <row r="105" spans="10:10" s="4" customFormat="1" x14ac:dyDescent="0.25"/>
    <row r="106" spans="10:10" s="4" customFormat="1" x14ac:dyDescent="0.25"/>
    <row r="107" spans="10:10" s="4" customFormat="1" x14ac:dyDescent="0.25"/>
    <row r="108" spans="10:10" s="4" customFormat="1" x14ac:dyDescent="0.25"/>
    <row r="109" spans="10:10" s="4" customFormat="1" x14ac:dyDescent="0.25"/>
    <row r="110" spans="10:10" s="4" customFormat="1" x14ac:dyDescent="0.25"/>
    <row r="111" spans="10:10" s="4" customFormat="1" x14ac:dyDescent="0.25"/>
    <row r="112" spans="10:10" s="4" customFormat="1" x14ac:dyDescent="0.25"/>
    <row r="113" spans="10:19" s="4" customFormat="1" x14ac:dyDescent="0.25"/>
    <row r="114" spans="10:19" s="4" customFormat="1" x14ac:dyDescent="0.25"/>
    <row r="115" spans="10:19" s="4" customFormat="1" x14ac:dyDescent="0.25">
      <c r="J115" s="34"/>
    </row>
    <row r="116" spans="10:19" s="4" customFormat="1" x14ac:dyDescent="0.25"/>
    <row r="117" spans="10:19" s="4" customFormat="1" x14ac:dyDescent="0.25"/>
    <row r="118" spans="10:19" s="4" customFormat="1" x14ac:dyDescent="0.25"/>
    <row r="119" spans="10:19" s="4" customFormat="1" x14ac:dyDescent="0.25"/>
    <row r="120" spans="10:19" s="4" customFormat="1" x14ac:dyDescent="0.25"/>
    <row r="121" spans="10:19" s="4" customFormat="1" x14ac:dyDescent="0.25">
      <c r="O121" s="23"/>
      <c r="P121" s="21"/>
      <c r="Q121" s="21"/>
      <c r="R121" s="21"/>
      <c r="S121" s="21"/>
    </row>
    <row r="122" spans="10:19" s="4" customFormat="1" x14ac:dyDescent="0.25"/>
    <row r="123" spans="10:19" s="4" customFormat="1" x14ac:dyDescent="0.25"/>
    <row r="124" spans="10:19" s="4" customFormat="1" x14ac:dyDescent="0.25">
      <c r="O124" s="4" t="s">
        <v>193</v>
      </c>
    </row>
    <row r="125" spans="10:19" s="4" customFormat="1" x14ac:dyDescent="0.25"/>
    <row r="126" spans="10:19" s="4" customFormat="1" x14ac:dyDescent="0.25"/>
    <row r="127" spans="10:19" s="4" customFormat="1" x14ac:dyDescent="0.25"/>
    <row r="128" spans="10:19" s="4" customFormat="1" x14ac:dyDescent="0.25"/>
    <row r="129" spans="15:15" s="4" customFormat="1" x14ac:dyDescent="0.25"/>
    <row r="130" spans="15:15" s="4" customFormat="1" x14ac:dyDescent="0.25"/>
    <row r="131" spans="15:15" s="4" customFormat="1" x14ac:dyDescent="0.25"/>
    <row r="132" spans="15:15" s="4" customFormat="1" x14ac:dyDescent="0.25"/>
    <row r="133" spans="15:15" s="4" customFormat="1" x14ac:dyDescent="0.25"/>
    <row r="134" spans="15:15" s="4" customFormat="1" x14ac:dyDescent="0.25">
      <c r="O134" s="49"/>
    </row>
    <row r="135" spans="15:15" s="4" customFormat="1" x14ac:dyDescent="0.25"/>
    <row r="136" spans="15:15" s="4" customFormat="1" x14ac:dyDescent="0.25"/>
    <row r="137" spans="15:15" s="4" customFormat="1" x14ac:dyDescent="0.25"/>
    <row r="138" spans="15:15" s="4" customFormat="1" x14ac:dyDescent="0.25">
      <c r="O138" s="4" t="s">
        <v>194</v>
      </c>
    </row>
    <row r="139" spans="15:15" s="4" customFormat="1" x14ac:dyDescent="0.25"/>
    <row r="140" spans="15:15" s="4" customFormat="1" x14ac:dyDescent="0.25"/>
    <row r="141" spans="15:15" s="4" customFormat="1" x14ac:dyDescent="0.25"/>
    <row r="142" spans="15:15" s="4" customFormat="1" x14ac:dyDescent="0.25"/>
    <row r="143" spans="15:15" s="4" customFormat="1" x14ac:dyDescent="0.25"/>
    <row r="144" spans="15:15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pans="1:38" s="4" customFormat="1" x14ac:dyDescent="0.25"/>
    <row r="162" spans="1:38" s="4" customFormat="1" x14ac:dyDescent="0.25"/>
    <row r="163" spans="1:38" s="4" customFormat="1" x14ac:dyDescent="0.25"/>
    <row r="164" spans="1:38" s="4" customFormat="1" x14ac:dyDescent="0.25"/>
    <row r="165" spans="1:38" s="4" customFormat="1" x14ac:dyDescent="0.25"/>
    <row r="166" spans="1:38" s="4" customFormat="1" ht="15.75" thickBot="1" x14ac:dyDescent="0.3">
      <c r="A166" s="49"/>
      <c r="B166" s="49"/>
      <c r="C166" s="49"/>
      <c r="D166" s="52" t="s">
        <v>195</v>
      </c>
      <c r="E166" s="49"/>
      <c r="F166" s="49"/>
      <c r="G166" s="49"/>
      <c r="X166" s="49"/>
      <c r="Y166" s="49"/>
      <c r="Z166" s="49"/>
      <c r="AA166" s="52" t="s">
        <v>183</v>
      </c>
      <c r="AB166" s="49"/>
      <c r="AC166" s="49"/>
      <c r="AD166" s="49"/>
      <c r="AE166" s="53"/>
      <c r="AF166" s="49"/>
      <c r="AG166" s="49"/>
      <c r="AH166" s="49"/>
      <c r="AI166" s="52" t="s">
        <v>184</v>
      </c>
      <c r="AJ166" s="49"/>
      <c r="AK166" s="49"/>
    </row>
    <row r="167" spans="1:38" s="4" customFormat="1" ht="25.5" thickTop="1" thickBot="1" x14ac:dyDescent="0.3">
      <c r="A167" s="63" t="s">
        <v>170</v>
      </c>
      <c r="B167" s="64" t="s">
        <v>171</v>
      </c>
      <c r="C167" s="64" t="s">
        <v>172</v>
      </c>
      <c r="D167" s="64" t="s">
        <v>173</v>
      </c>
      <c r="E167" s="64" t="s">
        <v>174</v>
      </c>
      <c r="F167" s="64" t="s">
        <v>175</v>
      </c>
      <c r="G167" s="65" t="s">
        <v>176</v>
      </c>
      <c r="X167" s="54" t="s">
        <v>170</v>
      </c>
      <c r="Y167" s="55" t="s">
        <v>171</v>
      </c>
      <c r="Z167" s="55" t="s">
        <v>172</v>
      </c>
      <c r="AA167" s="55" t="s">
        <v>173</v>
      </c>
      <c r="AB167" s="55" t="s">
        <v>174</v>
      </c>
      <c r="AC167" s="55" t="s">
        <v>175</v>
      </c>
      <c r="AD167" s="56" t="s">
        <v>176</v>
      </c>
      <c r="AE167" s="53"/>
      <c r="AF167" s="54" t="s">
        <v>170</v>
      </c>
      <c r="AG167" s="55" t="s">
        <v>171</v>
      </c>
      <c r="AH167" s="55" t="s">
        <v>172</v>
      </c>
      <c r="AI167" s="55" t="s">
        <v>173</v>
      </c>
      <c r="AJ167" s="55" t="s">
        <v>174</v>
      </c>
      <c r="AK167" s="55" t="s">
        <v>175</v>
      </c>
      <c r="AL167" s="56" t="s">
        <v>176</v>
      </c>
    </row>
    <row r="168" spans="1:38" s="4" customFormat="1" ht="16.5" thickTop="1" thickBot="1" x14ac:dyDescent="0.3">
      <c r="A168" s="66" t="s">
        <v>177</v>
      </c>
      <c r="B168" s="67" t="str">
        <f>TEXT(Y168,"#")&amp;" ("&amp;TEXT(AG168,"#"&amp;")")</f>
        <v>30 (17)</v>
      </c>
      <c r="C168" s="68" t="s">
        <v>178</v>
      </c>
      <c r="D168" s="67" t="str">
        <f t="shared" ref="D168:G172" si="0">TEXT(AA168,"#")&amp;" ("&amp;TEXT(AI168,"#"&amp;")")</f>
        <v>33 (33)</v>
      </c>
      <c r="E168" s="67" t="str">
        <f t="shared" si="0"/>
        <v>11 (13)</v>
      </c>
      <c r="F168" s="67" t="str">
        <f t="shared" si="0"/>
        <v>44 (41)</v>
      </c>
      <c r="G168" s="67" t="str">
        <f t="shared" si="0"/>
        <v>23 (23)</v>
      </c>
      <c r="X168" s="57" t="s">
        <v>177</v>
      </c>
      <c r="Y168" s="58">
        <f>'5Rx0L'!H7</f>
        <v>29.53948342105263</v>
      </c>
      <c r="Z168" s="58" t="s">
        <v>178</v>
      </c>
      <c r="AA168" s="58">
        <f>'5Rx5L'!H7</f>
        <v>33.07357563157894</v>
      </c>
      <c r="AB168" s="58">
        <f>'5Rx5L'!H31</f>
        <v>11.011563705263161</v>
      </c>
      <c r="AC168" s="58">
        <f>'5Rx5L'!H55</f>
        <v>44.264065105263164</v>
      </c>
      <c r="AD168" s="59">
        <f>'5Rx5L'!H79</f>
        <v>23.49067831578947</v>
      </c>
      <c r="AE168" s="53"/>
      <c r="AF168" s="57" t="s">
        <v>177</v>
      </c>
      <c r="AG168" s="58">
        <f>'5Rx0L'!P7</f>
        <v>16.624642000000005</v>
      </c>
      <c r="AH168" s="58" t="s">
        <v>178</v>
      </c>
      <c r="AI168" s="58">
        <f>'5Rx5L'!P7</f>
        <v>32.895570368421055</v>
      </c>
      <c r="AJ168" s="58">
        <f>'5Rx5L'!P31</f>
        <v>12.984560115789476</v>
      </c>
      <c r="AK168" s="58">
        <f>'5Rx5L'!P55</f>
        <v>40.794344263157896</v>
      </c>
      <c r="AL168" s="59">
        <f>'5Rx5L'!P79</f>
        <v>22.72285042105263</v>
      </c>
    </row>
    <row r="169" spans="1:38" s="4" customFormat="1" ht="15.75" thickBot="1" x14ac:dyDescent="0.3">
      <c r="A169" s="66" t="s">
        <v>179</v>
      </c>
      <c r="B169" s="67" t="str">
        <f>TEXT(Y169,"#")&amp;" ("&amp;TEXT(AG169,"#"&amp;")")</f>
        <v>80 (79)</v>
      </c>
      <c r="C169" s="67" t="str">
        <f>TEXT(Z169,"#")&amp;" ("&amp;TEXT(AH169,"#"&amp;")")</f>
        <v>63 (61)</v>
      </c>
      <c r="D169" s="67" t="str">
        <f t="shared" si="0"/>
        <v>80 (79)</v>
      </c>
      <c r="E169" s="67" t="str">
        <f t="shared" si="0"/>
        <v>71 (70)</v>
      </c>
      <c r="F169" s="67" t="str">
        <f t="shared" si="0"/>
        <v>72 (74)</v>
      </c>
      <c r="G169" s="67" t="str">
        <f t="shared" si="0"/>
        <v>74 (72)</v>
      </c>
      <c r="X169" s="57" t="s">
        <v>179</v>
      </c>
      <c r="Y169" s="58">
        <f>'5Rx0L'!H31</f>
        <v>80.157149842105269</v>
      </c>
      <c r="Z169" s="58">
        <f>'5Rx5L'!H103</f>
        <v>63.358953578947371</v>
      </c>
      <c r="AA169" s="58">
        <f>'2Rx2L'!G3</f>
        <v>80.162730353535352</v>
      </c>
      <c r="AB169" s="58">
        <f>'5Rx5L'!H151</f>
        <v>71.345535842105264</v>
      </c>
      <c r="AC169" s="58">
        <f>'5Rx5L'!H175</f>
        <v>71.625796263157895</v>
      </c>
      <c r="AD169" s="59">
        <f>'5Rx5L'!H199</f>
        <v>73.729633368421034</v>
      </c>
      <c r="AE169" s="53"/>
      <c r="AF169" s="57" t="s">
        <v>179</v>
      </c>
      <c r="AG169" s="58">
        <f>'5Rx0L'!P31</f>
        <v>78.692614736842117</v>
      </c>
      <c r="AH169" s="58">
        <f>'5Rx5L'!P103</f>
        <v>60.967388263157908</v>
      </c>
      <c r="AI169" s="58">
        <f>'2Rx2L'!O3</f>
        <v>79.181967303030291</v>
      </c>
      <c r="AJ169" s="58">
        <f>'5Rx5L'!P151</f>
        <v>70.387190789473692</v>
      </c>
      <c r="AK169" s="58">
        <f>'5Rx5L'!P175</f>
        <v>74.195188210526311</v>
      </c>
      <c r="AL169" s="59">
        <f>'5Rx5L'!P199</f>
        <v>71.778455000000008</v>
      </c>
    </row>
    <row r="170" spans="1:38" s="4" customFormat="1" ht="15.75" thickBot="1" x14ac:dyDescent="0.3">
      <c r="A170" s="66" t="s">
        <v>180</v>
      </c>
      <c r="B170" s="67" t="str">
        <f>TEXT(Y170,"#")&amp;" ("&amp;TEXT(AG170,"#"&amp;")")</f>
        <v>120 (119)</v>
      </c>
      <c r="C170" s="67" t="str">
        <f>TEXT(Z170,"#")&amp;" ("&amp;TEXT(AH170,"#"&amp;")")</f>
        <v>70 (73)</v>
      </c>
      <c r="D170" s="67" t="str">
        <f t="shared" si="0"/>
        <v>99 (101)</v>
      </c>
      <c r="E170" s="67" t="str">
        <f t="shared" si="0"/>
        <v>85 (89)</v>
      </c>
      <c r="F170" s="67" t="str">
        <f t="shared" si="0"/>
        <v>98 (102)</v>
      </c>
      <c r="G170" s="67" t="str">
        <f t="shared" si="0"/>
        <v>78 (83)</v>
      </c>
      <c r="X170" s="57" t="s">
        <v>180</v>
      </c>
      <c r="Y170" s="58">
        <f>'5Rx0L'!H55</f>
        <v>120.07119384210525</v>
      </c>
      <c r="Z170" s="58">
        <f>'5Rx5L'!H223</f>
        <v>70.352467526315792</v>
      </c>
      <c r="AA170" s="58">
        <f>'5Rx5L'!H247</f>
        <v>98.977254947368422</v>
      </c>
      <c r="AB170" s="58">
        <f>'5Rx5L'!H271</f>
        <v>84.6920867368421</v>
      </c>
      <c r="AC170" s="58">
        <f>'5Rx5L'!H295</f>
        <v>97.967063157894742</v>
      </c>
      <c r="AD170" s="59">
        <f>'5Rx5L'!H319</f>
        <v>77.866677315789474</v>
      </c>
      <c r="AE170" s="53"/>
      <c r="AF170" s="57" t="s">
        <v>180</v>
      </c>
      <c r="AG170" s="58">
        <f>'5Rx0L'!P55</f>
        <v>119.32507699999998</v>
      </c>
      <c r="AH170" s="58">
        <f>'5Rx5L'!P223</f>
        <v>73.311743736842118</v>
      </c>
      <c r="AI170" s="58">
        <f>'5Rx5L'!P247</f>
        <v>101.18713326315789</v>
      </c>
      <c r="AJ170" s="58">
        <f>'5Rx5L'!P271</f>
        <v>89.181269947368421</v>
      </c>
      <c r="AK170" s="58">
        <f>'5Rx5L'!P295</f>
        <v>102.19324405263157</v>
      </c>
      <c r="AL170" s="59">
        <f>'5Rx5L'!P319</f>
        <v>82.633984842105264</v>
      </c>
    </row>
    <row r="171" spans="1:38" s="4" customFormat="1" ht="15.75" thickBot="1" x14ac:dyDescent="0.3">
      <c r="A171" s="66" t="s">
        <v>181</v>
      </c>
      <c r="B171" s="67" t="str">
        <f>TEXT(Y171,"#")&amp;" ("&amp;TEXT(AG171,"#"&amp;")")</f>
        <v>148 (145)</v>
      </c>
      <c r="C171" s="67" t="str">
        <f>TEXT(Z171,"#")&amp;" ("&amp;TEXT(AH171,"#"&amp;")")</f>
        <v>112 (125)</v>
      </c>
      <c r="D171" s="67" t="str">
        <f t="shared" si="0"/>
        <v>130 (129)</v>
      </c>
      <c r="E171" s="67" t="str">
        <f t="shared" si="0"/>
        <v>127 (128)</v>
      </c>
      <c r="F171" s="67" t="str">
        <f t="shared" si="0"/>
        <v>132 (136)</v>
      </c>
      <c r="G171" s="67" t="str">
        <f t="shared" si="0"/>
        <v>127 (127)</v>
      </c>
      <c r="X171" s="57" t="s">
        <v>181</v>
      </c>
      <c r="Y171" s="58">
        <f>'5Rx0L'!H79</f>
        <v>148.47426131578948</v>
      </c>
      <c r="Z171" s="58">
        <f>'5Rx5L'!H343</f>
        <v>112.44360394736842</v>
      </c>
      <c r="AA171" s="58">
        <f>'5Rx5L'!H367</f>
        <v>129.80322757894737</v>
      </c>
      <c r="AB171" s="58">
        <f>'5Rx5L'!H391</f>
        <v>126.63938978947367</v>
      </c>
      <c r="AC171" s="58">
        <f>'5Rx5L'!H415</f>
        <v>132.18288278947369</v>
      </c>
      <c r="AD171" s="59">
        <f>'5Rx5L'!H439</f>
        <v>126.84085484210527</v>
      </c>
      <c r="AE171" s="53"/>
      <c r="AF171" s="57" t="s">
        <v>181</v>
      </c>
      <c r="AG171" s="58">
        <f>'5Rx0L'!P79</f>
        <v>145.39154705263158</v>
      </c>
      <c r="AH171" s="58">
        <f>'5Rx5L'!P343</f>
        <v>125.35204247368421</v>
      </c>
      <c r="AI171" s="58">
        <f>'5Rx5L'!P367</f>
        <v>129.47040563157896</v>
      </c>
      <c r="AJ171" s="58">
        <f>'5Rx5L'!P391</f>
        <v>127.99069494736841</v>
      </c>
      <c r="AK171" s="58">
        <f>'5Rx5L'!P415</f>
        <v>136.08711831578947</v>
      </c>
      <c r="AL171" s="59">
        <f>'5Rx5L'!P439</f>
        <v>126.95965673684211</v>
      </c>
    </row>
    <row r="172" spans="1:38" s="4" customFormat="1" ht="15.75" thickBot="1" x14ac:dyDescent="0.3">
      <c r="A172" s="69" t="s">
        <v>182</v>
      </c>
      <c r="B172" s="67" t="str">
        <f>TEXT(Y172,"#")&amp;" ("&amp;TEXT(AG172,"#"&amp;")")</f>
        <v>157 (161)</v>
      </c>
      <c r="C172" s="67" t="str">
        <f>TEXT(Z172,"#")&amp;" ("&amp;TEXT(AH172,"#"&amp;")")</f>
        <v>139 (144)</v>
      </c>
      <c r="D172" s="67" t="str">
        <f t="shared" si="0"/>
        <v>145 (147)</v>
      </c>
      <c r="E172" s="67" t="str">
        <f t="shared" si="0"/>
        <v>138 (141)</v>
      </c>
      <c r="F172" s="67" t="str">
        <f t="shared" si="0"/>
        <v>148 (150)</v>
      </c>
      <c r="G172" s="67" t="str">
        <f t="shared" si="0"/>
        <v>138 (145)</v>
      </c>
      <c r="X172" s="60" t="s">
        <v>182</v>
      </c>
      <c r="Y172" s="61">
        <f>'5Rx0L'!H103</f>
        <v>156.88905505263159</v>
      </c>
      <c r="Z172" s="61">
        <f>'5Rx5L'!H463</f>
        <v>139.43916815789476</v>
      </c>
      <c r="AA172" s="61">
        <f>'5Rx5L'!H487</f>
        <v>144.52661694736844</v>
      </c>
      <c r="AB172" s="61">
        <f>'5Rx5L'!H511</f>
        <v>138.13910357894736</v>
      </c>
      <c r="AC172" s="61">
        <f>'5Rx5L'!H535</f>
        <v>147.76950452631579</v>
      </c>
      <c r="AD172" s="62">
        <f>'5Rx5L'!H559</f>
        <v>138.0834117894737</v>
      </c>
      <c r="AE172" s="53"/>
      <c r="AF172" s="60" t="s">
        <v>182</v>
      </c>
      <c r="AG172" s="61">
        <f>'5Rx0L'!P103</f>
        <v>160.51005852631576</v>
      </c>
      <c r="AH172" s="61">
        <f>'5Rx5L'!P463</f>
        <v>144.15848384210528</v>
      </c>
      <c r="AI172" s="61">
        <f>'5Rx5L'!P487</f>
        <v>147.07434889473683</v>
      </c>
      <c r="AJ172" s="61">
        <f>'5Rx5L'!P511</f>
        <v>141.04933689473683</v>
      </c>
      <c r="AK172" s="61">
        <f>'5Rx5L'!P535</f>
        <v>150.40690436842107</v>
      </c>
      <c r="AL172" s="62">
        <f>'5Rx5L'!P559</f>
        <v>145.11743573684208</v>
      </c>
    </row>
    <row r="173" spans="1:38" s="4" customFormat="1" ht="15.75" thickTop="1" x14ac:dyDescent="0.25">
      <c r="A173" s="49"/>
      <c r="B173" s="49"/>
      <c r="C173" s="49"/>
      <c r="D173" s="49"/>
      <c r="E173" s="49"/>
      <c r="F173" s="49"/>
      <c r="G173" s="49"/>
      <c r="X173" s="49"/>
      <c r="Y173" s="49"/>
      <c r="Z173" s="49"/>
      <c r="AA173" s="49"/>
      <c r="AB173" s="49"/>
      <c r="AC173" s="49"/>
      <c r="AD173" s="49"/>
      <c r="AE173" s="53"/>
      <c r="AF173" s="49"/>
      <c r="AG173" s="49"/>
      <c r="AH173" s="49"/>
      <c r="AI173" s="49"/>
      <c r="AJ173" s="49"/>
      <c r="AK173" s="49"/>
      <c r="AL173" s="49"/>
    </row>
    <row r="174" spans="1:38" s="4" customFormat="1" x14ac:dyDescent="0.25">
      <c r="A174" s="49"/>
      <c r="B174" s="49"/>
      <c r="C174" s="49"/>
      <c r="D174" s="49"/>
      <c r="E174" s="49"/>
      <c r="F174" s="49"/>
      <c r="G174" s="49"/>
      <c r="X174" s="49"/>
      <c r="Y174" s="49"/>
      <c r="Z174" s="49"/>
      <c r="AA174" s="49"/>
      <c r="AB174" s="49"/>
      <c r="AC174" s="49"/>
      <c r="AD174" s="49"/>
      <c r="AE174" s="53"/>
      <c r="AF174" s="49"/>
      <c r="AG174" s="49"/>
      <c r="AH174" s="49"/>
      <c r="AI174" s="49"/>
      <c r="AJ174" s="49"/>
      <c r="AK174" s="49"/>
      <c r="AL174" s="49"/>
    </row>
    <row r="175" spans="1:38" s="4" customFormat="1" x14ac:dyDescent="0.25">
      <c r="A175" s="49"/>
      <c r="B175" s="49"/>
      <c r="C175" s="49"/>
      <c r="D175" s="49"/>
      <c r="E175" s="49"/>
      <c r="F175" s="49"/>
      <c r="G175" s="49"/>
      <c r="X175" s="49"/>
      <c r="Y175" s="49"/>
      <c r="Z175" s="49"/>
      <c r="AA175" s="49"/>
      <c r="AB175" s="49"/>
      <c r="AC175" s="49"/>
      <c r="AD175" s="49"/>
      <c r="AE175" s="53"/>
      <c r="AF175" s="49"/>
      <c r="AG175" s="49"/>
      <c r="AH175" s="49"/>
      <c r="AI175" s="49"/>
      <c r="AJ175" s="49"/>
      <c r="AK175" s="49"/>
      <c r="AL175" s="49"/>
    </row>
    <row r="176" spans="1:38" s="4" customFormat="1" ht="15.75" thickBot="1" x14ac:dyDescent="0.3">
      <c r="A176" s="49"/>
      <c r="B176" s="49"/>
      <c r="C176" s="49"/>
      <c r="D176" s="52" t="s">
        <v>196</v>
      </c>
      <c r="E176" s="49"/>
      <c r="F176" s="49"/>
      <c r="G176" s="49"/>
      <c r="X176" s="49"/>
      <c r="Y176" s="49"/>
      <c r="Z176" s="49"/>
      <c r="AA176" s="52" t="s">
        <v>191</v>
      </c>
      <c r="AB176" s="49"/>
      <c r="AC176" s="49"/>
      <c r="AD176" s="49"/>
      <c r="AE176" s="53"/>
      <c r="AF176" s="49"/>
      <c r="AG176" s="49"/>
      <c r="AH176" s="49"/>
      <c r="AI176" s="52" t="s">
        <v>192</v>
      </c>
      <c r="AJ176" s="49"/>
      <c r="AK176" s="49"/>
      <c r="AL176" s="49"/>
    </row>
    <row r="177" spans="1:38" s="4" customFormat="1" ht="25.5" thickTop="1" thickBot="1" x14ac:dyDescent="0.3">
      <c r="A177" s="63" t="s">
        <v>190</v>
      </c>
      <c r="B177" s="64" t="s">
        <v>171</v>
      </c>
      <c r="C177" s="64" t="s">
        <v>172</v>
      </c>
      <c r="D177" s="64" t="s">
        <v>173</v>
      </c>
      <c r="E177" s="64" t="s">
        <v>174</v>
      </c>
      <c r="F177" s="64" t="s">
        <v>175</v>
      </c>
      <c r="G177" s="65" t="s">
        <v>176</v>
      </c>
      <c r="X177" s="54" t="s">
        <v>190</v>
      </c>
      <c r="Y177" s="55" t="s">
        <v>171</v>
      </c>
      <c r="Z177" s="55" t="s">
        <v>172</v>
      </c>
      <c r="AA177" s="55" t="s">
        <v>173</v>
      </c>
      <c r="AB177" s="55" t="s">
        <v>174</v>
      </c>
      <c r="AC177" s="55" t="s">
        <v>175</v>
      </c>
      <c r="AD177" s="56" t="s">
        <v>176</v>
      </c>
      <c r="AE177" s="53"/>
      <c r="AF177" s="54" t="s">
        <v>190</v>
      </c>
      <c r="AG177" s="55" t="s">
        <v>171</v>
      </c>
      <c r="AH177" s="55" t="s">
        <v>172</v>
      </c>
      <c r="AI177" s="55" t="s">
        <v>173</v>
      </c>
      <c r="AJ177" s="55" t="s">
        <v>174</v>
      </c>
      <c r="AK177" s="55" t="s">
        <v>175</v>
      </c>
      <c r="AL177" s="56" t="s">
        <v>176</v>
      </c>
    </row>
    <row r="178" spans="1:38" s="4" customFormat="1" ht="16.5" thickTop="1" thickBot="1" x14ac:dyDescent="0.3">
      <c r="A178" s="66" t="s">
        <v>185</v>
      </c>
      <c r="B178" s="67" t="str">
        <f>TEXT(Y178,"#")&amp;" ("&amp;TEXT(AG178,"#"&amp;")")</f>
        <v>29 (18)</v>
      </c>
      <c r="C178" s="68" t="s">
        <v>178</v>
      </c>
      <c r="D178" s="67" t="str">
        <f t="shared" ref="D178:G182" si="1">TEXT(AA178,"#")&amp;" ("&amp;TEXT(AI178,"#"&amp;")")</f>
        <v>33 (33)</v>
      </c>
      <c r="E178" s="67" t="str">
        <f t="shared" si="1"/>
        <v>11 (12)</v>
      </c>
      <c r="F178" s="67" t="str">
        <f t="shared" si="1"/>
        <v>44 (38)</v>
      </c>
      <c r="G178" s="67" t="str">
        <f t="shared" si="1"/>
        <v>29 (28)</v>
      </c>
      <c r="X178" s="57" t="s">
        <v>185</v>
      </c>
      <c r="Y178" s="58">
        <f>'5Ix0L'!H7</f>
        <v>28.913168631578944</v>
      </c>
      <c r="Z178" s="58" t="s">
        <v>178</v>
      </c>
      <c r="AA178" s="58">
        <f>'5Ix5L'!H7</f>
        <v>32.668739000000002</v>
      </c>
      <c r="AB178" s="58">
        <f>'5Ix5L'!H31</f>
        <v>11.454091763157896</v>
      </c>
      <c r="AC178" s="58">
        <f>'5Ix5L'!H55</f>
        <v>44.097283157894729</v>
      </c>
      <c r="AD178" s="59">
        <f>'5Ix5L'!H79</f>
        <v>29.44631857894737</v>
      </c>
      <c r="AE178" s="53"/>
      <c r="AF178" s="57" t="s">
        <v>185</v>
      </c>
      <c r="AG178" s="58">
        <f>'5Ix0L'!P7</f>
        <v>18.179362710526316</v>
      </c>
      <c r="AH178" s="58" t="s">
        <v>178</v>
      </c>
      <c r="AI178" s="58">
        <f>'5Ix5L'!P7</f>
        <v>33.375116631578948</v>
      </c>
      <c r="AJ178" s="58">
        <f>'5Ix5L'!P31</f>
        <v>11.717373057894736</v>
      </c>
      <c r="AK178" s="58">
        <f>'5Ix5L'!P55</f>
        <v>38.306492842105264</v>
      </c>
      <c r="AL178" s="59">
        <f>'5Ix5L'!P79</f>
        <v>27.540566894736845</v>
      </c>
    </row>
    <row r="179" spans="1:38" s="4" customFormat="1" ht="15.75" thickBot="1" x14ac:dyDescent="0.3">
      <c r="A179" s="66" t="s">
        <v>186</v>
      </c>
      <c r="B179" s="67" t="str">
        <f>TEXT(Y179,"#")&amp;" ("&amp;TEXT(AG179,"#"&amp;")")</f>
        <v>61 (68)</v>
      </c>
      <c r="C179" s="67" t="str">
        <f>TEXT(Z179,"#")&amp;" ("&amp;TEXT(AH179,"#"&amp;")")</f>
        <v>74 (75)</v>
      </c>
      <c r="D179" s="67" t="str">
        <f t="shared" si="1"/>
        <v>60 (59)</v>
      </c>
      <c r="E179" s="67" t="str">
        <f t="shared" si="1"/>
        <v>75 (81)</v>
      </c>
      <c r="F179" s="67" t="str">
        <f t="shared" si="1"/>
        <v>66 (61)</v>
      </c>
      <c r="G179" s="67" t="str">
        <f t="shared" si="1"/>
        <v>71 (74)</v>
      </c>
      <c r="X179" s="57" t="s">
        <v>186</v>
      </c>
      <c r="Y179" s="58">
        <f>'5Ix0L'!H31</f>
        <v>61.153209894736833</v>
      </c>
      <c r="Z179" s="58">
        <f>'2Ix1L'!G3</f>
        <v>73.681583333333307</v>
      </c>
      <c r="AA179" s="58">
        <f>'5Ix5L'!H127</f>
        <v>60.437053736842103</v>
      </c>
      <c r="AB179" s="58">
        <f>'5Ix5L'!H151</f>
        <v>74.560676631578929</v>
      </c>
      <c r="AC179" s="58">
        <f>'5Ix5L'!H175</f>
        <v>66.494233947368429</v>
      </c>
      <c r="AD179" s="59">
        <f>'5Ix5L'!H199</f>
        <v>70.692133105263153</v>
      </c>
      <c r="AE179" s="53"/>
      <c r="AF179" s="57" t="s">
        <v>186</v>
      </c>
      <c r="AG179" s="58">
        <f>'5Ix0L'!P31</f>
        <v>67.5187895263158</v>
      </c>
      <c r="AH179" s="58">
        <f>'2Ix1L'!O3</f>
        <v>75.261821424242413</v>
      </c>
      <c r="AI179" s="58">
        <f>'5Ix5L'!P127</f>
        <v>58.665189473684208</v>
      </c>
      <c r="AJ179" s="58">
        <f>'5Ix5L'!P151</f>
        <v>81.364162736842104</v>
      </c>
      <c r="AK179" s="58">
        <f>'5Ix5L'!P175</f>
        <v>61.295376315789483</v>
      </c>
      <c r="AL179" s="59">
        <f>'5Ix5L'!P199</f>
        <v>73.70066794736843</v>
      </c>
    </row>
    <row r="180" spans="1:38" s="4" customFormat="1" ht="15.75" thickBot="1" x14ac:dyDescent="0.3">
      <c r="A180" s="66" t="s">
        <v>187</v>
      </c>
      <c r="B180" s="67" t="str">
        <f>TEXT(Y180,"#")&amp;" ("&amp;TEXT(AG180,"#"&amp;")")</f>
        <v>94 (93)</v>
      </c>
      <c r="C180" s="67" t="str">
        <f>TEXT(Z180,"#")&amp;" ("&amp;TEXT(AH180,"#"&amp;")")</f>
        <v>78 (79)</v>
      </c>
      <c r="D180" s="67" t="str">
        <f t="shared" si="1"/>
        <v>93 (96)</v>
      </c>
      <c r="E180" s="67" t="str">
        <f t="shared" si="1"/>
        <v>73 (77)</v>
      </c>
      <c r="F180" s="67" t="str">
        <f t="shared" si="1"/>
        <v>95 (89)</v>
      </c>
      <c r="G180" s="67" t="str">
        <f t="shared" si="1"/>
        <v>78 (74)</v>
      </c>
      <c r="X180" s="57" t="s">
        <v>187</v>
      </c>
      <c r="Y180" s="58">
        <f>'5Ix0L'!H55</f>
        <v>94.328006894736845</v>
      </c>
      <c r="Z180" s="58">
        <f>'5Ix5L'!H223</f>
        <v>77.739588210526307</v>
      </c>
      <c r="AA180" s="58">
        <f>'5Ix5L'!H247</f>
        <v>92.942745736842113</v>
      </c>
      <c r="AB180" s="58">
        <f>'5Ix5L'!H271</f>
        <v>73.40774910526315</v>
      </c>
      <c r="AC180" s="58">
        <f>'5Ix5L'!H295</f>
        <v>95.166194263157891</v>
      </c>
      <c r="AD180" s="59">
        <f>'5Ix5L'!H319</f>
        <v>78.166914526315793</v>
      </c>
      <c r="AE180" s="53"/>
      <c r="AF180" s="57" t="s">
        <v>187</v>
      </c>
      <c r="AG180" s="58">
        <f>'5Ix0L'!P55</f>
        <v>92.636497894736863</v>
      </c>
      <c r="AH180" s="58">
        <f>'5Ix5L'!P223</f>
        <v>78.663690684210536</v>
      </c>
      <c r="AI180" s="58">
        <f>'5Ix5L'!P247</f>
        <v>95.547295052631583</v>
      </c>
      <c r="AJ180" s="58">
        <f>'5Ix5L'!P271</f>
        <v>77.160240842105253</v>
      </c>
      <c r="AK180" s="58">
        <f>'5Ix5L'!P295</f>
        <v>88.547019894736849</v>
      </c>
      <c r="AL180" s="59">
        <f>'5Ix5L'!P319</f>
        <v>74.181653000000011</v>
      </c>
    </row>
    <row r="181" spans="1:38" s="4" customFormat="1" ht="15.75" thickBot="1" x14ac:dyDescent="0.3">
      <c r="A181" s="66" t="s">
        <v>188</v>
      </c>
      <c r="B181" s="67" t="str">
        <f>TEXT(Y181,"#")&amp;" ("&amp;TEXT(AG181,"#"&amp;")")</f>
        <v>120 (128)</v>
      </c>
      <c r="C181" s="67" t="str">
        <f>TEXT(Z181,"#")&amp;" ("&amp;TEXT(AH181,"#"&amp;")")</f>
        <v>132 (134)</v>
      </c>
      <c r="D181" s="67" t="str">
        <f t="shared" si="1"/>
        <v>120 (118)</v>
      </c>
      <c r="E181" s="67" t="str">
        <f t="shared" si="1"/>
        <v>127 (134)</v>
      </c>
      <c r="F181" s="67" t="str">
        <f t="shared" si="1"/>
        <v>112 (114)</v>
      </c>
      <c r="G181" s="67" t="str">
        <f t="shared" si="1"/>
        <v>131 (119)</v>
      </c>
      <c r="X181" s="57" t="s">
        <v>188</v>
      </c>
      <c r="Y181" s="58">
        <f>'5Ix0L'!H79</f>
        <v>119.70125089473684</v>
      </c>
      <c r="Z181" s="58">
        <f>'5Ix5L'!H343</f>
        <v>131.80175557894736</v>
      </c>
      <c r="AA181" s="58">
        <f>'5Ix5L'!H367</f>
        <v>120.33176305263159</v>
      </c>
      <c r="AB181" s="58">
        <f>'5Ix5L'!H391</f>
        <v>127.38067221052631</v>
      </c>
      <c r="AC181" s="58">
        <f>'5Ix5L'!H415</f>
        <v>111.70805336842105</v>
      </c>
      <c r="AD181" s="59">
        <f>'5Ix5L'!H439</f>
        <v>130.54603078947369</v>
      </c>
      <c r="AE181" s="53"/>
      <c r="AF181" s="57" t="s">
        <v>188</v>
      </c>
      <c r="AG181" s="58">
        <f>'5Ix0L'!P79</f>
        <v>128.19219126315789</v>
      </c>
      <c r="AH181" s="58">
        <f>'5Ix5L'!P343</f>
        <v>133.98815915789476</v>
      </c>
      <c r="AI181" s="58">
        <f>'5Ix5L'!P367</f>
        <v>118.4207687894737</v>
      </c>
      <c r="AJ181" s="58">
        <f>'5Ix5L'!P391</f>
        <v>133.95833963157895</v>
      </c>
      <c r="AK181" s="58">
        <f>'5Ix5L'!P415</f>
        <v>113.698421</v>
      </c>
      <c r="AL181" s="59">
        <f>'5Ix5L'!P439</f>
        <v>118.56538868421052</v>
      </c>
    </row>
    <row r="182" spans="1:38" s="4" customFormat="1" ht="15.75" thickBot="1" x14ac:dyDescent="0.3">
      <c r="A182" s="69" t="s">
        <v>189</v>
      </c>
      <c r="B182" s="67" t="str">
        <f>TEXT(Y182,"#")&amp;" ("&amp;TEXT(AG182,"#"&amp;")")</f>
        <v>136 (147)</v>
      </c>
      <c r="C182" s="67" t="str">
        <f>TEXT(Z182,"#")&amp;" ("&amp;TEXT(AH182,"#"&amp;")")</f>
        <v>131 (133)</v>
      </c>
      <c r="D182" s="67" t="str">
        <f t="shared" si="1"/>
        <v>147 (147)</v>
      </c>
      <c r="E182" s="67" t="str">
        <f t="shared" si="1"/>
        <v>121 (128)</v>
      </c>
      <c r="F182" s="67" t="str">
        <f t="shared" si="1"/>
        <v>148 (140)</v>
      </c>
      <c r="G182" s="67" t="str">
        <f t="shared" si="1"/>
        <v>124 (115)</v>
      </c>
      <c r="X182" s="60" t="s">
        <v>189</v>
      </c>
      <c r="Y182" s="61">
        <f>'5Ix0L'!H103</f>
        <v>136.04411878947369</v>
      </c>
      <c r="Z182" s="61">
        <f>'5Ix5L'!H463</f>
        <v>131.00972263157897</v>
      </c>
      <c r="AA182" s="61">
        <f>'5Ix5L'!H487</f>
        <v>147.1312794736842</v>
      </c>
      <c r="AB182" s="61">
        <f>'5Ix5L'!H511</f>
        <v>121.33340421052631</v>
      </c>
      <c r="AC182" s="61">
        <f>'5Ix5L'!H535</f>
        <v>147.96252842105264</v>
      </c>
      <c r="AD182" s="62">
        <f>'5Ix5L'!H559</f>
        <v>124.36342978947367</v>
      </c>
      <c r="AE182" s="53"/>
      <c r="AF182" s="60" t="s">
        <v>189</v>
      </c>
      <c r="AG182" s="61">
        <f>'5Ix0L'!P103</f>
        <v>146.71122657894733</v>
      </c>
      <c r="AH182" s="61">
        <f>'5Ix5L'!P463</f>
        <v>132.85071721052634</v>
      </c>
      <c r="AI182" s="61">
        <f>'5Ix5L'!P487</f>
        <v>146.884399</v>
      </c>
      <c r="AJ182" s="61">
        <f>'5Ix5L'!P511</f>
        <v>127.95767494736843</v>
      </c>
      <c r="AK182" s="61">
        <f>'5Ix5L'!P535</f>
        <v>139.96475863157895</v>
      </c>
      <c r="AL182" s="62">
        <f>'5Ix5L'!P559</f>
        <v>114.93289394736841</v>
      </c>
    </row>
    <row r="183" spans="1:38" s="4" customFormat="1" ht="15.75" thickTop="1" x14ac:dyDescent="0.25"/>
    <row r="184" spans="1:38" s="4" customFormat="1" x14ac:dyDescent="0.25"/>
    <row r="185" spans="1:38" s="2" customFormat="1" x14ac:dyDescent="0.25"/>
    <row r="186" spans="1:38" s="2" customFormat="1" x14ac:dyDescent="0.25"/>
    <row r="187" spans="1:38" s="2" customFormat="1" x14ac:dyDescent="0.25"/>
    <row r="188" spans="1:38" s="2" customFormat="1" x14ac:dyDescent="0.25"/>
    <row r="189" spans="1:38" s="2" customFormat="1" x14ac:dyDescent="0.25"/>
    <row r="190" spans="1:38" s="2" customFormat="1" x14ac:dyDescent="0.25"/>
    <row r="191" spans="1:38" s="2" customFormat="1" x14ac:dyDescent="0.25"/>
    <row r="192" spans="1:38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pans="1:14" s="2" customFormat="1" x14ac:dyDescent="0.25"/>
    <row r="770" spans="1:14" s="2" customFormat="1" x14ac:dyDescent="0.25"/>
    <row r="771" spans="1:14" s="2" customFormat="1" x14ac:dyDescent="0.25"/>
    <row r="772" spans="1:1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M772" s="2"/>
      <c r="N772" s="2"/>
    </row>
    <row r="773" spans="1:1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M773" s="2"/>
      <c r="N773" s="2"/>
    </row>
    <row r="774" spans="1:1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M774" s="2"/>
      <c r="N774" s="2"/>
    </row>
    <row r="775" spans="1:1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M775" s="2"/>
      <c r="N775" s="2"/>
    </row>
    <row r="776" spans="1:1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M776" s="2"/>
      <c r="N776" s="2"/>
    </row>
    <row r="777" spans="1:1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M777" s="2"/>
      <c r="N777" s="2"/>
    </row>
    <row r="778" spans="1:1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M778" s="2"/>
      <c r="N778" s="2"/>
    </row>
    <row r="779" spans="1:1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M779" s="2"/>
      <c r="N779" s="2"/>
    </row>
    <row r="780" spans="1:1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M780" s="2"/>
      <c r="N780" s="2"/>
    </row>
    <row r="781" spans="1:1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M781" s="2"/>
      <c r="N781" s="2"/>
    </row>
    <row r="782" spans="1:1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M782" s="2"/>
      <c r="N782" s="2"/>
    </row>
    <row r="783" spans="1:1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M783" s="2"/>
      <c r="N783" s="2"/>
    </row>
    <row r="784" spans="1:1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M784" s="2"/>
      <c r="N784" s="2"/>
    </row>
    <row r="785" spans="1:1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M785" s="2"/>
      <c r="N785" s="2"/>
    </row>
    <row r="786" spans="1:1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M786" s="2"/>
      <c r="N786" s="2"/>
    </row>
    <row r="787" spans="1:1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M787" s="2"/>
      <c r="N787" s="2"/>
    </row>
    <row r="788" spans="1:1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M788" s="2"/>
      <c r="N788" s="2"/>
    </row>
    <row r="789" spans="1:1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M789" s="2"/>
      <c r="N789" s="2"/>
    </row>
    <row r="790" spans="1:1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M790" s="2"/>
      <c r="N790" s="2"/>
    </row>
    <row r="791" spans="1:1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M791" s="2"/>
      <c r="N791" s="2"/>
    </row>
    <row r="792" spans="1:1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M792" s="2"/>
      <c r="N792" s="2"/>
    </row>
    <row r="793" spans="1:1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M793" s="2"/>
      <c r="N793" s="2"/>
    </row>
    <row r="794" spans="1:1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M794" s="2"/>
      <c r="N794" s="2"/>
    </row>
    <row r="795" spans="1:1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M795" s="2"/>
      <c r="N795" s="2"/>
    </row>
    <row r="796" spans="1:1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M796" s="2"/>
      <c r="N796" s="2"/>
    </row>
    <row r="797" spans="1:1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M797" s="2"/>
      <c r="N797" s="2"/>
    </row>
    <row r="798" spans="1:1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M798" s="2"/>
      <c r="N798" s="2"/>
    </row>
    <row r="799" spans="1:1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M799" s="2"/>
      <c r="N799" s="2"/>
    </row>
    <row r="800" spans="1:1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M800" s="2"/>
      <c r="N800" s="2"/>
    </row>
    <row r="801" spans="1:1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M801" s="2"/>
      <c r="N801" s="2"/>
    </row>
    <row r="802" spans="1:1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M802" s="2"/>
      <c r="N802" s="2"/>
    </row>
    <row r="803" spans="1:1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M803" s="2"/>
      <c r="N803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8D25-D957-48D5-8152-FB40792822F8}">
  <dimension ref="A1:AC36"/>
  <sheetViews>
    <sheetView tabSelected="1" workbookViewId="0">
      <selection activeCell="A2" sqref="A2"/>
    </sheetView>
  </sheetViews>
  <sheetFormatPr defaultRowHeight="15" x14ac:dyDescent="0.25"/>
  <sheetData>
    <row r="1" spans="1:29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</row>
    <row r="2" spans="1:29" x14ac:dyDescent="0.25">
      <c r="A2" s="89" t="s">
        <v>348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</row>
    <row r="3" spans="1:29" x14ac:dyDescent="0.25">
      <c r="A3" s="89" t="s">
        <v>310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</row>
    <row r="4" spans="1:29" x14ac:dyDescent="0.25">
      <c r="A4" s="89" t="s">
        <v>311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</row>
    <row r="5" spans="1:29" x14ac:dyDescent="0.25">
      <c r="A5" s="89" t="s">
        <v>312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</row>
    <row r="6" spans="1:29" x14ac:dyDescent="0.25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</row>
    <row r="7" spans="1:29" x14ac:dyDescent="0.25">
      <c r="A7" s="89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</row>
    <row r="8" spans="1:29" x14ac:dyDescent="0.25">
      <c r="A8" s="91" t="s">
        <v>313</v>
      </c>
      <c r="B8" s="89"/>
      <c r="C8" s="89"/>
      <c r="D8" s="89"/>
      <c r="E8" s="89"/>
      <c r="F8" s="89"/>
      <c r="G8" s="89"/>
      <c r="H8" s="89"/>
      <c r="I8" s="89"/>
      <c r="J8" s="89"/>
      <c r="K8" s="91" t="s">
        <v>314</v>
      </c>
      <c r="L8" s="89"/>
      <c r="M8" s="89"/>
      <c r="N8" s="89"/>
      <c r="O8" s="89"/>
      <c r="P8" s="89"/>
      <c r="Q8" s="89"/>
      <c r="R8" s="89"/>
      <c r="S8" s="89"/>
      <c r="T8" s="89"/>
      <c r="U8" s="91" t="s">
        <v>315</v>
      </c>
      <c r="V8" s="89"/>
      <c r="W8" s="89"/>
      <c r="X8" s="89"/>
      <c r="Y8" s="89"/>
      <c r="Z8" s="89"/>
      <c r="AA8" s="89"/>
      <c r="AB8" s="89"/>
      <c r="AC8" s="89"/>
    </row>
    <row r="9" spans="1:29" x14ac:dyDescent="0.25">
      <c r="A9" s="91" t="s">
        <v>316</v>
      </c>
      <c r="B9" s="89">
        <v>2</v>
      </c>
      <c r="C9" s="89"/>
      <c r="D9" s="89"/>
      <c r="E9" s="89"/>
      <c r="F9" s="89"/>
      <c r="G9" s="89"/>
      <c r="H9" s="89"/>
      <c r="I9" s="89"/>
      <c r="J9" s="89"/>
      <c r="K9" s="91" t="s">
        <v>316</v>
      </c>
      <c r="L9" s="89">
        <v>2</v>
      </c>
      <c r="M9" s="89"/>
      <c r="N9" s="89"/>
      <c r="O9" s="89"/>
      <c r="P9" s="89"/>
      <c r="Q9" s="89"/>
      <c r="R9" s="89"/>
      <c r="S9" s="89"/>
      <c r="T9" s="89"/>
      <c r="U9" s="91" t="s">
        <v>316</v>
      </c>
      <c r="V9" s="89">
        <v>2</v>
      </c>
      <c r="W9" s="89"/>
      <c r="X9" s="89"/>
      <c r="Y9" s="89"/>
      <c r="Z9" s="89"/>
      <c r="AA9" s="89"/>
      <c r="AB9" s="89"/>
      <c r="AC9" s="89"/>
    </row>
    <row r="10" spans="1:29" x14ac:dyDescent="0.25">
      <c r="A10" s="91" t="s">
        <v>317</v>
      </c>
      <c r="B10" s="91" t="s">
        <v>318</v>
      </c>
      <c r="C10" s="91" t="s">
        <v>319</v>
      </c>
      <c r="D10" s="91" t="s">
        <v>320</v>
      </c>
      <c r="E10" s="91" t="s">
        <v>321</v>
      </c>
      <c r="F10" s="91" t="s">
        <v>318</v>
      </c>
      <c r="G10" s="91" t="s">
        <v>322</v>
      </c>
      <c r="H10" s="91" t="s">
        <v>320</v>
      </c>
      <c r="I10" s="91" t="s">
        <v>321</v>
      </c>
      <c r="J10" s="89"/>
      <c r="K10" s="91" t="s">
        <v>317</v>
      </c>
      <c r="L10" s="91" t="s">
        <v>318</v>
      </c>
      <c r="M10" s="91" t="s">
        <v>319</v>
      </c>
      <c r="N10" s="91" t="s">
        <v>320</v>
      </c>
      <c r="O10" s="91" t="s">
        <v>321</v>
      </c>
      <c r="P10" s="91" t="s">
        <v>318</v>
      </c>
      <c r="Q10" s="91" t="s">
        <v>322</v>
      </c>
      <c r="R10" s="91" t="s">
        <v>320</v>
      </c>
      <c r="S10" s="91" t="s">
        <v>321</v>
      </c>
      <c r="T10" s="89"/>
      <c r="U10" s="91" t="s">
        <v>317</v>
      </c>
      <c r="V10" s="91" t="s">
        <v>318</v>
      </c>
      <c r="W10" s="91" t="s">
        <v>319</v>
      </c>
      <c r="X10" s="91" t="s">
        <v>320</v>
      </c>
      <c r="Y10" s="91" t="s">
        <v>321</v>
      </c>
      <c r="Z10" s="91" t="s">
        <v>318</v>
      </c>
      <c r="AA10" s="91" t="s">
        <v>322</v>
      </c>
      <c r="AB10" s="91" t="s">
        <v>320</v>
      </c>
      <c r="AC10" s="91" t="s">
        <v>321</v>
      </c>
    </row>
    <row r="11" spans="1:29" x14ac:dyDescent="0.25">
      <c r="A11" s="89" t="s">
        <v>323</v>
      </c>
      <c r="B11" s="89" t="s">
        <v>324</v>
      </c>
      <c r="C11" s="89" t="s">
        <v>325</v>
      </c>
      <c r="D11" s="89">
        <v>4</v>
      </c>
      <c r="E11" s="89">
        <v>204</v>
      </c>
      <c r="F11" s="89" t="s">
        <v>324</v>
      </c>
      <c r="G11" s="89" t="s">
        <v>326</v>
      </c>
      <c r="H11" s="89">
        <v>4</v>
      </c>
      <c r="I11" s="89">
        <v>204</v>
      </c>
      <c r="J11" s="89"/>
      <c r="K11" s="89" t="s">
        <v>323</v>
      </c>
      <c r="L11" s="89" t="s">
        <v>327</v>
      </c>
      <c r="M11" s="89" t="s">
        <v>326</v>
      </c>
      <c r="N11" s="89">
        <v>5</v>
      </c>
      <c r="O11" s="89">
        <v>103</v>
      </c>
      <c r="P11" s="89" t="s">
        <v>327</v>
      </c>
      <c r="Q11" s="89" t="s">
        <v>328</v>
      </c>
      <c r="R11" s="89">
        <v>5</v>
      </c>
      <c r="S11" s="89">
        <v>103</v>
      </c>
      <c r="T11" s="89"/>
      <c r="U11" s="89" t="s">
        <v>323</v>
      </c>
      <c r="V11" s="89" t="s">
        <v>329</v>
      </c>
      <c r="W11" s="89" t="s">
        <v>330</v>
      </c>
      <c r="X11" s="89">
        <v>5</v>
      </c>
      <c r="Y11" s="89">
        <v>205</v>
      </c>
      <c r="Z11" s="89" t="s">
        <v>329</v>
      </c>
      <c r="AA11" s="89" t="s">
        <v>331</v>
      </c>
      <c r="AB11" s="89">
        <v>5</v>
      </c>
      <c r="AC11" s="89">
        <v>205</v>
      </c>
    </row>
    <row r="12" spans="1:29" x14ac:dyDescent="0.25">
      <c r="A12" s="89" t="s">
        <v>332</v>
      </c>
      <c r="B12" s="89" t="s">
        <v>324</v>
      </c>
      <c r="C12" s="89" t="s">
        <v>325</v>
      </c>
      <c r="D12" s="89">
        <v>4</v>
      </c>
      <c r="E12" s="89">
        <v>204</v>
      </c>
      <c r="F12" s="89" t="s">
        <v>324</v>
      </c>
      <c r="G12" s="89" t="s">
        <v>333</v>
      </c>
      <c r="H12" s="89">
        <v>4</v>
      </c>
      <c r="I12" s="89">
        <v>204</v>
      </c>
      <c r="J12" s="89"/>
      <c r="K12" s="89" t="s">
        <v>332</v>
      </c>
      <c r="L12" s="89" t="s">
        <v>327</v>
      </c>
      <c r="M12" s="89" t="s">
        <v>326</v>
      </c>
      <c r="N12" s="89">
        <v>5</v>
      </c>
      <c r="O12" s="89">
        <v>103</v>
      </c>
      <c r="P12" s="89" t="s">
        <v>327</v>
      </c>
      <c r="Q12" s="89" t="s">
        <v>334</v>
      </c>
      <c r="R12" s="89">
        <v>5</v>
      </c>
      <c r="S12" s="89">
        <v>103</v>
      </c>
      <c r="T12" s="89"/>
      <c r="U12" s="89" t="s">
        <v>332</v>
      </c>
      <c r="V12" s="89" t="s">
        <v>329</v>
      </c>
      <c r="W12" s="89" t="s">
        <v>330</v>
      </c>
      <c r="X12" s="89">
        <v>5</v>
      </c>
      <c r="Y12" s="89">
        <v>205</v>
      </c>
      <c r="Z12" s="89" t="s">
        <v>329</v>
      </c>
      <c r="AA12" s="89" t="s">
        <v>335</v>
      </c>
      <c r="AB12" s="89">
        <v>5</v>
      </c>
      <c r="AC12" s="89">
        <v>205</v>
      </c>
    </row>
    <row r="13" spans="1:29" x14ac:dyDescent="0.25">
      <c r="A13" s="89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</row>
    <row r="14" spans="1:29" x14ac:dyDescent="0.25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</row>
    <row r="15" spans="1:29" x14ac:dyDescent="0.25">
      <c r="A15" s="89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</row>
    <row r="16" spans="1:29" x14ac:dyDescent="0.25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</row>
    <row r="17" spans="1:29" x14ac:dyDescent="0.25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</row>
    <row r="18" spans="1:29" x14ac:dyDescent="0.25">
      <c r="A18" s="91" t="s">
        <v>336</v>
      </c>
      <c r="B18" s="89"/>
      <c r="C18" s="89"/>
      <c r="D18" s="89"/>
      <c r="E18" s="89"/>
      <c r="F18" s="89"/>
      <c r="G18" s="89"/>
      <c r="H18" s="89"/>
      <c r="I18" s="89"/>
      <c r="J18" s="89"/>
      <c r="K18" s="91" t="s">
        <v>337</v>
      </c>
      <c r="L18" s="89"/>
      <c r="M18" s="89"/>
      <c r="N18" s="89"/>
      <c r="O18" s="89"/>
      <c r="P18" s="89"/>
      <c r="Q18" s="89"/>
      <c r="R18" s="89"/>
      <c r="S18" s="89"/>
      <c r="T18" s="89"/>
      <c r="U18" s="91" t="s">
        <v>338</v>
      </c>
      <c r="V18" s="89"/>
      <c r="W18" s="89"/>
      <c r="X18" s="89"/>
      <c r="Y18" s="89"/>
      <c r="Z18" s="89"/>
      <c r="AA18" s="89"/>
      <c r="AB18" s="89"/>
      <c r="AC18" s="89"/>
    </row>
    <row r="19" spans="1:29" x14ac:dyDescent="0.25">
      <c r="A19" s="91" t="s">
        <v>316</v>
      </c>
      <c r="B19" s="89">
        <v>2</v>
      </c>
      <c r="C19" s="89"/>
      <c r="D19" s="89"/>
      <c r="E19" s="89"/>
      <c r="F19" s="89"/>
      <c r="G19" s="89"/>
      <c r="H19" s="89"/>
      <c r="I19" s="89"/>
      <c r="J19" s="89"/>
      <c r="K19" s="91" t="s">
        <v>316</v>
      </c>
      <c r="L19" s="89">
        <v>2</v>
      </c>
      <c r="M19" s="89"/>
      <c r="N19" s="89"/>
      <c r="O19" s="89"/>
      <c r="P19" s="89"/>
      <c r="Q19" s="89"/>
      <c r="R19" s="89"/>
      <c r="S19" s="89"/>
      <c r="T19" s="89"/>
      <c r="U19" s="91" t="s">
        <v>316</v>
      </c>
      <c r="V19" s="89">
        <v>2</v>
      </c>
      <c r="W19" s="89"/>
      <c r="X19" s="89"/>
      <c r="Y19" s="89"/>
      <c r="Z19" s="89"/>
      <c r="AA19" s="89"/>
      <c r="AB19" s="89"/>
      <c r="AC19" s="89"/>
    </row>
    <row r="20" spans="1:29" x14ac:dyDescent="0.25">
      <c r="A20" s="91" t="s">
        <v>317</v>
      </c>
      <c r="B20" s="91" t="s">
        <v>318</v>
      </c>
      <c r="C20" s="91" t="s">
        <v>319</v>
      </c>
      <c r="D20" s="91" t="s">
        <v>320</v>
      </c>
      <c r="E20" s="91" t="s">
        <v>321</v>
      </c>
      <c r="F20" s="91" t="s">
        <v>318</v>
      </c>
      <c r="G20" s="91" t="s">
        <v>322</v>
      </c>
      <c r="H20" s="91" t="s">
        <v>320</v>
      </c>
      <c r="I20" s="91" t="s">
        <v>321</v>
      </c>
      <c r="J20" s="89"/>
      <c r="K20" s="91" t="s">
        <v>317</v>
      </c>
      <c r="L20" s="91" t="s">
        <v>318</v>
      </c>
      <c r="M20" s="91" t="s">
        <v>319</v>
      </c>
      <c r="N20" s="91" t="s">
        <v>320</v>
      </c>
      <c r="O20" s="91" t="s">
        <v>321</v>
      </c>
      <c r="P20" s="91" t="s">
        <v>318</v>
      </c>
      <c r="Q20" s="91" t="s">
        <v>322</v>
      </c>
      <c r="R20" s="91" t="s">
        <v>320</v>
      </c>
      <c r="S20" s="91" t="s">
        <v>321</v>
      </c>
      <c r="T20" s="89"/>
      <c r="U20" s="91" t="s">
        <v>317</v>
      </c>
      <c r="V20" s="91" t="s">
        <v>318</v>
      </c>
      <c r="W20" s="91" t="s">
        <v>319</v>
      </c>
      <c r="X20" s="91" t="s">
        <v>320</v>
      </c>
      <c r="Y20" s="91" t="s">
        <v>321</v>
      </c>
      <c r="Z20" s="91" t="s">
        <v>318</v>
      </c>
      <c r="AA20" s="91" t="s">
        <v>322</v>
      </c>
      <c r="AB20" s="91" t="s">
        <v>320</v>
      </c>
      <c r="AC20" s="91" t="s">
        <v>321</v>
      </c>
    </row>
    <row r="21" spans="1:29" x14ac:dyDescent="0.25">
      <c r="A21" s="89" t="s">
        <v>323</v>
      </c>
      <c r="B21" s="89" t="s">
        <v>329</v>
      </c>
      <c r="C21" s="89" t="s">
        <v>330</v>
      </c>
      <c r="D21" s="89">
        <v>5</v>
      </c>
      <c r="E21" s="89">
        <v>205</v>
      </c>
      <c r="F21" s="89" t="s">
        <v>329</v>
      </c>
      <c r="G21" s="89" t="s">
        <v>325</v>
      </c>
      <c r="H21" s="89">
        <v>5</v>
      </c>
      <c r="I21" s="89">
        <v>205</v>
      </c>
      <c r="J21" s="89"/>
      <c r="K21" s="89" t="s">
        <v>323</v>
      </c>
      <c r="L21" s="89" t="s">
        <v>329</v>
      </c>
      <c r="M21" s="89" t="s">
        <v>330</v>
      </c>
      <c r="N21" s="89">
        <v>5</v>
      </c>
      <c r="O21" s="89">
        <v>205</v>
      </c>
      <c r="P21" s="89" t="s">
        <v>329</v>
      </c>
      <c r="Q21" s="89" t="s">
        <v>339</v>
      </c>
      <c r="R21" s="89">
        <v>5</v>
      </c>
      <c r="S21" s="89">
        <v>205</v>
      </c>
      <c r="T21" s="89"/>
      <c r="U21" s="89" t="s">
        <v>323</v>
      </c>
      <c r="V21" s="89" t="s">
        <v>338</v>
      </c>
      <c r="W21" s="89" t="s">
        <v>330</v>
      </c>
      <c r="X21" s="89">
        <v>3</v>
      </c>
      <c r="Y21" s="89">
        <v>103</v>
      </c>
      <c r="Z21" s="89" t="s">
        <v>338</v>
      </c>
      <c r="AA21" s="89" t="s">
        <v>340</v>
      </c>
      <c r="AB21" s="89">
        <v>3</v>
      </c>
      <c r="AC21" s="89">
        <v>103</v>
      </c>
    </row>
    <row r="22" spans="1:29" x14ac:dyDescent="0.25">
      <c r="A22" s="89" t="s">
        <v>332</v>
      </c>
      <c r="B22" s="89" t="s">
        <v>329</v>
      </c>
      <c r="C22" s="89" t="s">
        <v>330</v>
      </c>
      <c r="D22" s="89">
        <v>5</v>
      </c>
      <c r="E22" s="89">
        <v>205</v>
      </c>
      <c r="F22" s="89" t="s">
        <v>329</v>
      </c>
      <c r="G22" s="89" t="s">
        <v>339</v>
      </c>
      <c r="H22" s="89">
        <v>5</v>
      </c>
      <c r="I22" s="89">
        <v>205</v>
      </c>
      <c r="J22" s="89"/>
      <c r="K22" s="89" t="s">
        <v>332</v>
      </c>
      <c r="L22" s="89" t="s">
        <v>329</v>
      </c>
      <c r="M22" s="89" t="s">
        <v>330</v>
      </c>
      <c r="N22" s="89">
        <v>5</v>
      </c>
      <c r="O22" s="89">
        <v>205</v>
      </c>
      <c r="P22" s="89" t="s">
        <v>329</v>
      </c>
      <c r="Q22" s="89" t="s">
        <v>325</v>
      </c>
      <c r="R22" s="89">
        <v>5</v>
      </c>
      <c r="S22" s="89">
        <v>205</v>
      </c>
      <c r="T22" s="89"/>
      <c r="U22" s="89" t="s">
        <v>332</v>
      </c>
      <c r="V22" s="89" t="s">
        <v>338</v>
      </c>
      <c r="W22" s="89" t="s">
        <v>330</v>
      </c>
      <c r="X22" s="89">
        <v>3</v>
      </c>
      <c r="Y22" s="89">
        <v>103</v>
      </c>
      <c r="Z22" s="89" t="s">
        <v>338</v>
      </c>
      <c r="AA22" s="89" t="s">
        <v>341</v>
      </c>
      <c r="AB22" s="89">
        <v>3</v>
      </c>
      <c r="AC22" s="89">
        <v>103</v>
      </c>
    </row>
    <row r="23" spans="1:2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</row>
    <row r="24" spans="1:2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</row>
    <row r="25" spans="1:2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</row>
    <row r="26" spans="1:2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</row>
    <row r="27" spans="1:2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</row>
    <row r="28" spans="1:29" ht="15.75" thickBot="1" x14ac:dyDescent="0.3">
      <c r="A28" s="91" t="s">
        <v>342</v>
      </c>
      <c r="B28" s="89"/>
      <c r="C28" s="89"/>
      <c r="D28" s="89"/>
      <c r="E28" s="89"/>
      <c r="F28" s="89"/>
      <c r="G28" s="89"/>
      <c r="H28" s="89"/>
      <c r="I28" s="89"/>
      <c r="J28" s="89"/>
      <c r="K28" s="91" t="s">
        <v>343</v>
      </c>
      <c r="L28" s="89"/>
      <c r="M28" s="89"/>
      <c r="N28" s="89"/>
      <c r="O28" s="89"/>
      <c r="P28" s="89"/>
      <c r="Q28" s="89"/>
      <c r="R28" s="89"/>
      <c r="S28" s="89"/>
      <c r="T28" s="89"/>
      <c r="U28" s="92"/>
      <c r="V28" s="92"/>
      <c r="W28" s="92"/>
      <c r="X28" s="93" t="s">
        <v>183</v>
      </c>
      <c r="Y28" s="92"/>
      <c r="Z28" s="92"/>
      <c r="AA28" s="92"/>
      <c r="AB28" s="89"/>
      <c r="AC28" s="89"/>
    </row>
    <row r="29" spans="1:29" ht="25.5" thickTop="1" thickBot="1" x14ac:dyDescent="0.3">
      <c r="A29" s="91" t="s">
        <v>316</v>
      </c>
      <c r="B29" s="89">
        <v>3</v>
      </c>
      <c r="C29" s="89"/>
      <c r="D29" s="89"/>
      <c r="E29" s="89"/>
      <c r="F29" s="89"/>
      <c r="G29" s="89"/>
      <c r="H29" s="89"/>
      <c r="I29" s="89"/>
      <c r="J29" s="89"/>
      <c r="K29" s="91" t="s">
        <v>316</v>
      </c>
      <c r="L29" s="89">
        <v>3</v>
      </c>
      <c r="M29" s="89"/>
      <c r="N29" s="89"/>
      <c r="O29" s="89"/>
      <c r="P29" s="89"/>
      <c r="Q29" s="89"/>
      <c r="R29" s="89"/>
      <c r="S29" s="89"/>
      <c r="T29" s="89"/>
      <c r="U29" s="94" t="s">
        <v>170</v>
      </c>
      <c r="V29" s="95" t="s">
        <v>171</v>
      </c>
      <c r="W29" s="95" t="s">
        <v>172</v>
      </c>
      <c r="X29" s="95" t="s">
        <v>173</v>
      </c>
      <c r="Y29" s="95" t="s">
        <v>174</v>
      </c>
      <c r="Z29" s="95" t="s">
        <v>175</v>
      </c>
      <c r="AA29" s="96" t="s">
        <v>176</v>
      </c>
      <c r="AB29" s="89"/>
      <c r="AC29" s="89"/>
    </row>
    <row r="30" spans="1:29" ht="16.5" thickTop="1" thickBot="1" x14ac:dyDescent="0.3">
      <c r="A30" s="91" t="s">
        <v>317</v>
      </c>
      <c r="B30" s="91" t="s">
        <v>318</v>
      </c>
      <c r="C30" s="91" t="s">
        <v>319</v>
      </c>
      <c r="D30" s="91" t="s">
        <v>320</v>
      </c>
      <c r="E30" s="91" t="s">
        <v>321</v>
      </c>
      <c r="F30" s="91" t="s">
        <v>318</v>
      </c>
      <c r="G30" s="91" t="s">
        <v>322</v>
      </c>
      <c r="H30" s="91" t="s">
        <v>320</v>
      </c>
      <c r="I30" s="91" t="s">
        <v>321</v>
      </c>
      <c r="J30" s="89"/>
      <c r="K30" s="91" t="s">
        <v>317</v>
      </c>
      <c r="L30" s="91" t="s">
        <v>318</v>
      </c>
      <c r="M30" s="91" t="s">
        <v>319</v>
      </c>
      <c r="N30" s="91" t="s">
        <v>320</v>
      </c>
      <c r="O30" s="91" t="s">
        <v>321</v>
      </c>
      <c r="P30" s="91" t="s">
        <v>318</v>
      </c>
      <c r="Q30" s="91" t="s">
        <v>322</v>
      </c>
      <c r="R30" s="91" t="s">
        <v>320</v>
      </c>
      <c r="S30" s="91" t="s">
        <v>321</v>
      </c>
      <c r="T30" s="89"/>
      <c r="U30" s="97" t="s">
        <v>177</v>
      </c>
      <c r="V30" s="98">
        <f>'5Rx0L'!H7</f>
        <v>29.53948342105263</v>
      </c>
      <c r="W30" s="98" t="s">
        <v>178</v>
      </c>
      <c r="X30" s="98">
        <f>'5Rx5L'!H7</f>
        <v>33.07357563157894</v>
      </c>
      <c r="Y30" s="98">
        <f>'5Rx5L'!H31</f>
        <v>11.011563705263161</v>
      </c>
      <c r="Z30" s="98">
        <f>'5Rx5L'!H55</f>
        <v>44.264065105263164</v>
      </c>
      <c r="AA30" s="99">
        <f>'5Rx5L'!H79</f>
        <v>23.49067831578947</v>
      </c>
      <c r="AB30" s="89"/>
      <c r="AC30" s="89"/>
    </row>
    <row r="31" spans="1:29" ht="15.75" thickBot="1" x14ac:dyDescent="0.3">
      <c r="A31" s="100" t="s">
        <v>211</v>
      </c>
      <c r="B31" s="89" t="s">
        <v>344</v>
      </c>
      <c r="C31" s="89" t="s">
        <v>340</v>
      </c>
      <c r="D31" s="89">
        <v>5</v>
      </c>
      <c r="E31" s="89">
        <v>205</v>
      </c>
      <c r="F31" s="89" t="s">
        <v>344</v>
      </c>
      <c r="G31" s="89" t="s">
        <v>331</v>
      </c>
      <c r="H31" s="89">
        <v>5</v>
      </c>
      <c r="I31" s="89">
        <v>205</v>
      </c>
      <c r="J31" s="89"/>
      <c r="K31" s="100" t="s">
        <v>211</v>
      </c>
      <c r="L31" s="89" t="s">
        <v>327</v>
      </c>
      <c r="M31" s="89" t="s">
        <v>326</v>
      </c>
      <c r="N31" s="89">
        <v>5</v>
      </c>
      <c r="O31" s="89">
        <v>103</v>
      </c>
      <c r="P31" s="89" t="s">
        <v>327</v>
      </c>
      <c r="Q31" s="89" t="s">
        <v>328</v>
      </c>
      <c r="R31" s="89">
        <v>5</v>
      </c>
      <c r="S31" s="89">
        <v>103</v>
      </c>
      <c r="T31" s="89"/>
      <c r="U31" s="97" t="s">
        <v>179</v>
      </c>
      <c r="V31" s="98">
        <f>'5Rx0L'!H31</f>
        <v>80.157149842105269</v>
      </c>
      <c r="W31" s="98">
        <f>'5Rx5L'!H103</f>
        <v>63.358953578947371</v>
      </c>
      <c r="X31" s="98">
        <f>'5Rx5L'!H127</f>
        <v>79.606859157894746</v>
      </c>
      <c r="Y31" s="98">
        <f>'5Rx5L'!H151</f>
        <v>71.345535842105264</v>
      </c>
      <c r="Z31" s="98">
        <f>'5Rx5L'!H175</f>
        <v>71.625796263157895</v>
      </c>
      <c r="AA31" s="99">
        <f>'5Rx5L'!H199</f>
        <v>73.729633368421034</v>
      </c>
      <c r="AB31" s="89"/>
      <c r="AC31" s="89"/>
    </row>
    <row r="32" spans="1:29" ht="15.75" thickBot="1" x14ac:dyDescent="0.3">
      <c r="A32" s="100" t="s">
        <v>212</v>
      </c>
      <c r="B32" s="89" t="s">
        <v>344</v>
      </c>
      <c r="C32" s="89" t="s">
        <v>340</v>
      </c>
      <c r="D32" s="89">
        <v>5</v>
      </c>
      <c r="E32" s="89">
        <v>205</v>
      </c>
      <c r="F32" s="89" t="s">
        <v>344</v>
      </c>
      <c r="G32" s="89" t="s">
        <v>345</v>
      </c>
      <c r="H32" s="89">
        <v>5</v>
      </c>
      <c r="I32" s="89">
        <v>205</v>
      </c>
      <c r="J32" s="89"/>
      <c r="K32" s="100" t="s">
        <v>212</v>
      </c>
      <c r="L32" s="89" t="s">
        <v>327</v>
      </c>
      <c r="M32" s="89" t="s">
        <v>346</v>
      </c>
      <c r="N32" s="89">
        <v>5</v>
      </c>
      <c r="O32" s="89">
        <v>103</v>
      </c>
      <c r="P32" s="89" t="s">
        <v>327</v>
      </c>
      <c r="Q32" s="89" t="s">
        <v>347</v>
      </c>
      <c r="R32" s="89">
        <v>5</v>
      </c>
      <c r="S32" s="89">
        <v>103</v>
      </c>
      <c r="T32" s="89"/>
      <c r="U32" s="97" t="s">
        <v>180</v>
      </c>
      <c r="V32" s="98">
        <f>'5Rx0L'!H55</f>
        <v>120.07119384210525</v>
      </c>
      <c r="W32" s="98">
        <f>'5Rx5L'!H223</f>
        <v>70.352467526315792</v>
      </c>
      <c r="X32" s="98">
        <f>'5Rx5L'!H247</f>
        <v>98.977254947368422</v>
      </c>
      <c r="Y32" s="98">
        <f>'5Rx5L'!H271</f>
        <v>84.6920867368421</v>
      </c>
      <c r="Z32" s="98">
        <f>'5Rx5L'!H295</f>
        <v>97.967063157894742</v>
      </c>
      <c r="AA32" s="99">
        <f>'5Rx5L'!H319</f>
        <v>77.866677315789474</v>
      </c>
      <c r="AB32" s="89"/>
      <c r="AC32" s="89"/>
    </row>
    <row r="33" spans="1:29" ht="15.75" thickBot="1" x14ac:dyDescent="0.3">
      <c r="A33" s="100" t="s">
        <v>213</v>
      </c>
      <c r="B33" s="89" t="s">
        <v>344</v>
      </c>
      <c r="C33" s="89" t="s">
        <v>340</v>
      </c>
      <c r="D33" s="89">
        <v>5</v>
      </c>
      <c r="E33" s="89">
        <v>205</v>
      </c>
      <c r="F33" s="89" t="s">
        <v>344</v>
      </c>
      <c r="G33" s="89" t="s">
        <v>325</v>
      </c>
      <c r="H33" s="89">
        <v>5</v>
      </c>
      <c r="I33" s="89">
        <v>205</v>
      </c>
      <c r="J33" s="89"/>
      <c r="K33" s="100" t="s">
        <v>213</v>
      </c>
      <c r="L33" s="89" t="s">
        <v>327</v>
      </c>
      <c r="M33" s="89" t="s">
        <v>341</v>
      </c>
      <c r="N33" s="89">
        <v>5</v>
      </c>
      <c r="O33" s="89">
        <v>103</v>
      </c>
      <c r="P33" s="89" t="s">
        <v>327</v>
      </c>
      <c r="Q33" s="89" t="s">
        <v>335</v>
      </c>
      <c r="R33" s="89">
        <v>5</v>
      </c>
      <c r="S33" s="89">
        <v>103</v>
      </c>
      <c r="T33" s="89"/>
      <c r="U33" s="97" t="s">
        <v>181</v>
      </c>
      <c r="V33" s="98">
        <f>'5Rx0L'!H79</f>
        <v>148.47426131578948</v>
      </c>
      <c r="W33" s="98">
        <f>'5Rx5L'!H343</f>
        <v>112.44360394736842</v>
      </c>
      <c r="X33" s="98">
        <f>'5Rx5L'!H367</f>
        <v>129.80322757894737</v>
      </c>
      <c r="Y33" s="98">
        <f>'5Rx5L'!H391</f>
        <v>126.63938978947367</v>
      </c>
      <c r="Z33" s="98">
        <f>'5Rx5L'!H415</f>
        <v>132.18288278947369</v>
      </c>
      <c r="AA33" s="99">
        <f>'5Rx5L'!H439</f>
        <v>126.84085484210527</v>
      </c>
      <c r="AB33" s="89"/>
      <c r="AC33" s="89"/>
    </row>
    <row r="34" spans="1:29" ht="15.75" thickBot="1" x14ac:dyDescent="0.3">
      <c r="A34" s="100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101" t="s">
        <v>182</v>
      </c>
      <c r="V34" s="102">
        <f>'5Rx0L'!H103</f>
        <v>156.88905505263159</v>
      </c>
      <c r="W34" s="102">
        <f>'5Rx5L'!H463</f>
        <v>139.43916815789476</v>
      </c>
      <c r="X34" s="102">
        <f>'5Rx5L'!H487</f>
        <v>144.52661694736844</v>
      </c>
      <c r="Y34" s="102">
        <f>'5Rx5L'!H511</f>
        <v>138.13910357894736</v>
      </c>
      <c r="Z34" s="102">
        <f>'5Rx5L'!H535</f>
        <v>147.76950452631579</v>
      </c>
      <c r="AA34" s="103">
        <f>'5Rx5L'!H559</f>
        <v>138.0834117894737</v>
      </c>
      <c r="AB34" s="89"/>
      <c r="AC34" s="89"/>
    </row>
    <row r="35" spans="1:29" ht="15.75" thickTop="1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</row>
    <row r="36" spans="1:2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28"/>
  <sheetViews>
    <sheetView zoomScaleNormal="100" workbookViewId="0">
      <selection activeCell="N1" sqref="N1:O622"/>
    </sheetView>
  </sheetViews>
  <sheetFormatPr defaultRowHeight="15" x14ac:dyDescent="0.25"/>
  <cols>
    <col min="1" max="1" width="13.7109375" style="40" customWidth="1"/>
    <col min="2" max="3" width="9.140625" style="89"/>
    <col min="4" max="4" width="3" style="19" customWidth="1"/>
    <col min="5" max="5" width="10.7109375" style="5" customWidth="1"/>
    <col min="6" max="7" width="10.7109375" style="6" customWidth="1"/>
    <col min="8" max="8" width="10.7109375" style="5" customWidth="1"/>
    <col min="9" max="9" width="10.7109375" style="6" customWidth="1"/>
    <col min="10" max="10" width="10.7109375" style="5" customWidth="1"/>
    <col min="11" max="11" width="10.7109375" style="6" customWidth="1"/>
    <col min="12" max="12" width="10.7109375" style="86" customWidth="1"/>
    <col min="13" max="13" width="13.7109375" style="40" customWidth="1"/>
    <col min="14" max="15" width="9.140625" style="89"/>
    <col min="16" max="16" width="2" style="19" customWidth="1"/>
    <col min="17" max="17" width="10.7109375" style="5" customWidth="1"/>
    <col min="18" max="19" width="10.7109375" style="6" customWidth="1"/>
    <col min="20" max="20" width="10.7109375" style="5" customWidth="1"/>
    <col min="21" max="21" width="10.7109375" style="6" customWidth="1"/>
    <col min="22" max="22" width="10.7109375" style="5" customWidth="1"/>
    <col min="23" max="23" width="10.7109375" style="6" customWidth="1"/>
    <col min="24" max="24" width="10.7109375" style="86" customWidth="1"/>
    <col min="25" max="25" width="2" style="19" customWidth="1"/>
    <col min="26" max="16384" width="9.140625" style="3"/>
  </cols>
  <sheetData>
    <row r="1" spans="1:25" x14ac:dyDescent="0.25">
      <c r="B1" s="89" t="s">
        <v>95</v>
      </c>
      <c r="E1" s="5" t="s">
        <v>1</v>
      </c>
      <c r="I1" s="31" t="s">
        <v>16</v>
      </c>
      <c r="N1" s="89" t="s">
        <v>95</v>
      </c>
      <c r="Q1" s="5" t="s">
        <v>1</v>
      </c>
      <c r="U1" s="31" t="s">
        <v>17</v>
      </c>
    </row>
    <row r="2" spans="1:25" x14ac:dyDescent="0.25">
      <c r="A2" s="39" t="s">
        <v>106</v>
      </c>
      <c r="B2" s="89" t="s">
        <v>257</v>
      </c>
      <c r="C2" s="89" t="s">
        <v>273</v>
      </c>
      <c r="F2" s="70" t="s">
        <v>211</v>
      </c>
      <c r="G2" s="70" t="s">
        <v>212</v>
      </c>
      <c r="H2" s="70" t="s">
        <v>213</v>
      </c>
      <c r="I2" s="70" t="s">
        <v>214</v>
      </c>
      <c r="J2" s="70" t="s">
        <v>246</v>
      </c>
      <c r="K2" s="70" t="s">
        <v>277</v>
      </c>
      <c r="L2" s="70" t="s">
        <v>229</v>
      </c>
      <c r="M2" s="39" t="s">
        <v>107</v>
      </c>
      <c r="N2" s="89" t="s">
        <v>257</v>
      </c>
      <c r="O2" s="89" t="s">
        <v>273</v>
      </c>
      <c r="R2" s="70" t="s">
        <v>211</v>
      </c>
      <c r="S2" s="70" t="s">
        <v>212</v>
      </c>
      <c r="T2" s="70" t="s">
        <v>213</v>
      </c>
      <c r="U2" s="70" t="s">
        <v>214</v>
      </c>
      <c r="V2" s="70" t="s">
        <v>246</v>
      </c>
      <c r="W2" s="70" t="s">
        <v>277</v>
      </c>
      <c r="X2" s="70" t="s">
        <v>229</v>
      </c>
      <c r="Y2" s="70" t="s">
        <v>229</v>
      </c>
    </row>
    <row r="3" spans="1:25" x14ac:dyDescent="0.25">
      <c r="B3" s="89" t="s">
        <v>276</v>
      </c>
      <c r="C3" s="89" t="s">
        <v>294</v>
      </c>
      <c r="F3" s="44" t="str">
        <f>C8</f>
        <v>+20 dBm CL Log Mag(dB)</v>
      </c>
      <c r="G3" s="44" t="str">
        <f>C214</f>
        <v>+18 dBm LO Log Mag(dB)</v>
      </c>
      <c r="H3" s="44" t="str">
        <f>C420</f>
        <v>+16 dBm LO Log Mag(dB)</v>
      </c>
      <c r="I3" s="44" t="str">
        <f>C626</f>
        <v>+14 dBm LO Log Mag(dB)</v>
      </c>
      <c r="J3" s="44">
        <f>C832</f>
        <v>0</v>
      </c>
      <c r="K3" s="44">
        <f>C1038</f>
        <v>0</v>
      </c>
      <c r="L3" s="44">
        <f>C1244</f>
        <v>0</v>
      </c>
      <c r="N3" s="89" t="s">
        <v>276</v>
      </c>
      <c r="O3" s="89" t="s">
        <v>294</v>
      </c>
      <c r="R3" s="44" t="str">
        <f>O8</f>
        <v>+20 dBm CL Log Mag(dB)</v>
      </c>
      <c r="S3" s="44" t="str">
        <f>O214</f>
        <v>+18 dBm LO Log Mag(dB)</v>
      </c>
      <c r="T3" s="44" t="str">
        <f>O420</f>
        <v>+16 dBm LO Log Mag(dB)</v>
      </c>
      <c r="U3" s="44" t="str">
        <f>O626</f>
        <v>+14 dBm LO Log Mag(dB)</v>
      </c>
      <c r="V3" s="44">
        <f>O832</f>
        <v>0</v>
      </c>
      <c r="W3" s="44">
        <f>O1038</f>
        <v>0</v>
      </c>
      <c r="X3" s="44">
        <f>O1244</f>
        <v>0</v>
      </c>
    </row>
    <row r="4" spans="1:25" x14ac:dyDescent="0.25">
      <c r="B4" s="89" t="s">
        <v>98</v>
      </c>
      <c r="H4" s="6"/>
      <c r="J4" s="6"/>
      <c r="N4" s="89" t="s">
        <v>98</v>
      </c>
      <c r="T4" s="6"/>
      <c r="V4" s="6"/>
    </row>
    <row r="5" spans="1:25" x14ac:dyDescent="0.25">
      <c r="D5" s="20"/>
      <c r="E5" s="6">
        <f t="shared" ref="E5:E68" si="0">B9/1000000000</f>
        <v>0.191</v>
      </c>
      <c r="F5" s="6">
        <f t="shared" ref="F5:F68" si="1">C9</f>
        <v>-86.666893000000002</v>
      </c>
      <c r="G5" s="44">
        <f t="shared" ref="G5:G68" si="2">C215</f>
        <v>-70.524947999999995</v>
      </c>
      <c r="H5" s="44">
        <f t="shared" ref="H5:H68" si="3">C421</f>
        <v>-85.921317999999999</v>
      </c>
      <c r="I5" s="44">
        <f t="shared" ref="I5:I68" si="4">C627</f>
        <v>-73.622001999999995</v>
      </c>
      <c r="J5" s="44">
        <f t="shared" ref="J5:J68" si="5">C833</f>
        <v>0</v>
      </c>
      <c r="K5" s="44">
        <f t="shared" ref="K5:K68" si="6">C1039</f>
        <v>0</v>
      </c>
      <c r="L5" s="44">
        <f>C1245</f>
        <v>0</v>
      </c>
      <c r="P5" s="20"/>
      <c r="Q5" s="6">
        <f>N9/1000000000</f>
        <v>0.191</v>
      </c>
      <c r="R5" s="6">
        <f>O9</f>
        <v>-86.697829999999996</v>
      </c>
      <c r="S5" s="44">
        <f>O215</f>
        <v>-86.406891000000002</v>
      </c>
      <c r="T5" s="44">
        <f>O421</f>
        <v>-78.105048999999994</v>
      </c>
      <c r="U5" s="44">
        <f>O627</f>
        <v>-73.546256999999997</v>
      </c>
      <c r="V5" s="44">
        <f>O833</f>
        <v>0</v>
      </c>
      <c r="W5" s="44">
        <f>O1039</f>
        <v>0</v>
      </c>
      <c r="X5" s="44">
        <f>O1245</f>
        <v>0</v>
      </c>
      <c r="Y5" s="20"/>
    </row>
    <row r="6" spans="1:25" x14ac:dyDescent="0.25">
      <c r="D6" s="20"/>
      <c r="E6" s="6">
        <f t="shared" si="0"/>
        <v>0.27004499999999998</v>
      </c>
      <c r="F6" s="6">
        <f t="shared" si="1"/>
        <v>-75.665229999999994</v>
      </c>
      <c r="G6" s="44">
        <f t="shared" si="2"/>
        <v>-71.380775</v>
      </c>
      <c r="H6" s="44">
        <f t="shared" si="3"/>
        <v>-83.294692999999995</v>
      </c>
      <c r="I6" s="44">
        <f t="shared" si="4"/>
        <v>-73.624984999999995</v>
      </c>
      <c r="J6" s="44">
        <f t="shared" si="5"/>
        <v>0</v>
      </c>
      <c r="K6" s="44">
        <f t="shared" si="6"/>
        <v>0</v>
      </c>
      <c r="L6" s="44">
        <f t="shared" ref="L6:L69" si="7">C1246</f>
        <v>0</v>
      </c>
      <c r="P6" s="20"/>
      <c r="Q6" s="6">
        <f t="shared" ref="Q6:Q69" si="8">N10/1000000000</f>
        <v>0.27004499999999998</v>
      </c>
      <c r="R6" s="6">
        <f t="shared" ref="R6:R69" si="9">O10</f>
        <v>-78.547081000000006</v>
      </c>
      <c r="S6" s="44">
        <f t="shared" ref="S6:S69" si="10">O216</f>
        <v>-74.640761999999995</v>
      </c>
      <c r="T6" s="44">
        <f t="shared" ref="T6:T69" si="11">O422</f>
        <v>-77.449744999999993</v>
      </c>
      <c r="U6" s="44">
        <f t="shared" ref="U6:U69" si="12">O628</f>
        <v>-73.967499000000004</v>
      </c>
      <c r="V6" s="44">
        <f t="shared" ref="V6:V69" si="13">O834</f>
        <v>0</v>
      </c>
      <c r="W6" s="44">
        <f t="shared" ref="W6:W69" si="14">O1040</f>
        <v>0</v>
      </c>
      <c r="X6" s="44">
        <f t="shared" ref="X6:X69" si="15">O1246</f>
        <v>0</v>
      </c>
      <c r="Y6" s="20"/>
    </row>
    <row r="7" spans="1:25" x14ac:dyDescent="0.25">
      <c r="B7" s="89" t="s">
        <v>99</v>
      </c>
      <c r="D7" s="20"/>
      <c r="E7" s="6">
        <f t="shared" si="0"/>
        <v>0.34909000000000001</v>
      </c>
      <c r="F7" s="6">
        <f t="shared" si="1"/>
        <v>-76.461242999999996</v>
      </c>
      <c r="G7" s="44">
        <f t="shared" si="2"/>
        <v>-86.937507999999994</v>
      </c>
      <c r="H7" s="44">
        <f t="shared" si="3"/>
        <v>-81.106491000000005</v>
      </c>
      <c r="I7" s="44">
        <f t="shared" si="4"/>
        <v>-75.640784999999994</v>
      </c>
      <c r="J7" s="44">
        <f t="shared" si="5"/>
        <v>0</v>
      </c>
      <c r="K7" s="44">
        <f t="shared" si="6"/>
        <v>0</v>
      </c>
      <c r="L7" s="44">
        <f t="shared" si="7"/>
        <v>0</v>
      </c>
      <c r="N7" s="89" t="s">
        <v>99</v>
      </c>
      <c r="P7" s="20"/>
      <c r="Q7" s="6">
        <f t="shared" si="8"/>
        <v>0.34909000000000001</v>
      </c>
      <c r="R7" s="6">
        <f t="shared" si="9"/>
        <v>-82.467444999999998</v>
      </c>
      <c r="S7" s="44">
        <f t="shared" si="10"/>
        <v>-73.391022000000007</v>
      </c>
      <c r="T7" s="44">
        <f t="shared" si="11"/>
        <v>-77.673469999999995</v>
      </c>
      <c r="U7" s="44">
        <f t="shared" si="12"/>
        <v>-73.873633999999996</v>
      </c>
      <c r="V7" s="44">
        <f t="shared" si="13"/>
        <v>0</v>
      </c>
      <c r="W7" s="44">
        <f t="shared" si="14"/>
        <v>0</v>
      </c>
      <c r="X7" s="44">
        <f t="shared" si="15"/>
        <v>0</v>
      </c>
      <c r="Y7" s="20"/>
    </row>
    <row r="8" spans="1:25" x14ac:dyDescent="0.25">
      <c r="B8" s="89" t="s">
        <v>19</v>
      </c>
      <c r="C8" s="89" t="s">
        <v>286</v>
      </c>
      <c r="D8" s="20"/>
      <c r="E8" s="6">
        <f t="shared" si="0"/>
        <v>0.42813499999999999</v>
      </c>
      <c r="F8" s="6">
        <f t="shared" si="1"/>
        <v>-84.332831999999996</v>
      </c>
      <c r="G8" s="44">
        <f t="shared" si="2"/>
        <v>-79.090744000000001</v>
      </c>
      <c r="H8" s="44">
        <f t="shared" si="3"/>
        <v>-78.750998999999993</v>
      </c>
      <c r="I8" s="44">
        <f t="shared" si="4"/>
        <v>-76.826926999999998</v>
      </c>
      <c r="J8" s="44">
        <f t="shared" si="5"/>
        <v>0</v>
      </c>
      <c r="K8" s="44">
        <f t="shared" si="6"/>
        <v>0</v>
      </c>
      <c r="L8" s="44">
        <f t="shared" si="7"/>
        <v>0</v>
      </c>
      <c r="N8" s="89" t="s">
        <v>19</v>
      </c>
      <c r="O8" s="89" t="s">
        <v>286</v>
      </c>
      <c r="P8" s="20"/>
      <c r="Q8" s="6">
        <f t="shared" si="8"/>
        <v>0.42813499999999999</v>
      </c>
      <c r="R8" s="6">
        <f t="shared" si="9"/>
        <v>-77.781814999999995</v>
      </c>
      <c r="S8" s="44">
        <f t="shared" si="10"/>
        <v>-71.312079999999995</v>
      </c>
      <c r="T8" s="44">
        <f t="shared" si="11"/>
        <v>-77.926299999999998</v>
      </c>
      <c r="U8" s="44">
        <f t="shared" si="12"/>
        <v>-76.323943999999997</v>
      </c>
      <c r="V8" s="44">
        <f t="shared" si="13"/>
        <v>0</v>
      </c>
      <c r="W8" s="44">
        <f t="shared" si="14"/>
        <v>0</v>
      </c>
      <c r="X8" s="44">
        <f t="shared" si="15"/>
        <v>0</v>
      </c>
      <c r="Y8" s="20"/>
    </row>
    <row r="9" spans="1:25" x14ac:dyDescent="0.25">
      <c r="B9" s="89">
        <v>191000000</v>
      </c>
      <c r="C9" s="89">
        <v>-86.666893000000002</v>
      </c>
      <c r="D9" s="20"/>
      <c r="E9" s="6">
        <f t="shared" si="0"/>
        <v>0.50717999999999996</v>
      </c>
      <c r="F9" s="6">
        <f t="shared" si="1"/>
        <v>-75.995659000000003</v>
      </c>
      <c r="G9" s="44">
        <f t="shared" si="2"/>
        <v>-73.065849</v>
      </c>
      <c r="H9" s="44">
        <f t="shared" si="3"/>
        <v>-75.927695999999997</v>
      </c>
      <c r="I9" s="44">
        <f t="shared" si="4"/>
        <v>-77.386832999999996</v>
      </c>
      <c r="J9" s="44">
        <f t="shared" si="5"/>
        <v>0</v>
      </c>
      <c r="K9" s="44">
        <f t="shared" si="6"/>
        <v>0</v>
      </c>
      <c r="L9" s="44">
        <f t="shared" si="7"/>
        <v>0</v>
      </c>
      <c r="N9" s="89">
        <v>191000000</v>
      </c>
      <c r="O9" s="89">
        <v>-86.697829999999996</v>
      </c>
      <c r="P9" s="20"/>
      <c r="Q9" s="6">
        <f t="shared" si="8"/>
        <v>0.50717999999999996</v>
      </c>
      <c r="R9" s="6">
        <f t="shared" si="9"/>
        <v>-79.370857000000001</v>
      </c>
      <c r="S9" s="44">
        <f t="shared" si="10"/>
        <v>-74.394249000000002</v>
      </c>
      <c r="T9" s="44">
        <f t="shared" si="11"/>
        <v>-77.495163000000005</v>
      </c>
      <c r="U9" s="44">
        <f t="shared" si="12"/>
        <v>-76.755095999999995</v>
      </c>
      <c r="V9" s="44">
        <f t="shared" si="13"/>
        <v>0</v>
      </c>
      <c r="W9" s="44">
        <f t="shared" si="14"/>
        <v>0</v>
      </c>
      <c r="X9" s="44">
        <f t="shared" si="15"/>
        <v>0</v>
      </c>
      <c r="Y9" s="20"/>
    </row>
    <row r="10" spans="1:25" x14ac:dyDescent="0.25">
      <c r="B10" s="89">
        <v>270045000</v>
      </c>
      <c r="C10" s="89">
        <v>-75.665229999999994</v>
      </c>
      <c r="D10" s="20"/>
      <c r="E10" s="6">
        <f t="shared" si="0"/>
        <v>0.586225</v>
      </c>
      <c r="F10" s="6">
        <f t="shared" si="1"/>
        <v>-76.774017000000001</v>
      </c>
      <c r="G10" s="44">
        <f t="shared" si="2"/>
        <v>-84.647437999999994</v>
      </c>
      <c r="H10" s="44">
        <f t="shared" si="3"/>
        <v>-74.713027999999994</v>
      </c>
      <c r="I10" s="44">
        <f t="shared" si="4"/>
        <v>-78.300323000000006</v>
      </c>
      <c r="J10" s="44">
        <f t="shared" si="5"/>
        <v>0</v>
      </c>
      <c r="K10" s="44">
        <f t="shared" si="6"/>
        <v>0</v>
      </c>
      <c r="L10" s="44">
        <f t="shared" si="7"/>
        <v>0</v>
      </c>
      <c r="N10" s="89">
        <v>270045000</v>
      </c>
      <c r="O10" s="89">
        <v>-78.547081000000006</v>
      </c>
      <c r="P10" s="20"/>
      <c r="Q10" s="6">
        <f t="shared" si="8"/>
        <v>0.586225</v>
      </c>
      <c r="R10" s="6">
        <f t="shared" si="9"/>
        <v>-79.384429999999995</v>
      </c>
      <c r="S10" s="44">
        <f t="shared" si="10"/>
        <v>-79.751998999999998</v>
      </c>
      <c r="T10" s="44">
        <f t="shared" si="11"/>
        <v>-77.664406</v>
      </c>
      <c r="U10" s="44">
        <f t="shared" si="12"/>
        <v>-76.511215000000007</v>
      </c>
      <c r="V10" s="44">
        <f t="shared" si="13"/>
        <v>0</v>
      </c>
      <c r="W10" s="44">
        <f t="shared" si="14"/>
        <v>0</v>
      </c>
      <c r="X10" s="44">
        <f t="shared" si="15"/>
        <v>0</v>
      </c>
      <c r="Y10" s="20"/>
    </row>
    <row r="11" spans="1:25" x14ac:dyDescent="0.25">
      <c r="B11" s="89">
        <v>349090000</v>
      </c>
      <c r="C11" s="89">
        <v>-76.461242999999996</v>
      </c>
      <c r="D11" s="20"/>
      <c r="E11" s="6">
        <f t="shared" si="0"/>
        <v>0.66527000000000003</v>
      </c>
      <c r="F11" s="6">
        <f t="shared" si="1"/>
        <v>-79.644820999999993</v>
      </c>
      <c r="G11" s="44">
        <f t="shared" si="2"/>
        <v>-75.114609000000002</v>
      </c>
      <c r="H11" s="44">
        <f t="shared" si="3"/>
        <v>-74.695007000000004</v>
      </c>
      <c r="I11" s="44">
        <f t="shared" si="4"/>
        <v>-80.255943000000002</v>
      </c>
      <c r="J11" s="44">
        <f t="shared" si="5"/>
        <v>0</v>
      </c>
      <c r="K11" s="44">
        <f t="shared" si="6"/>
        <v>0</v>
      </c>
      <c r="L11" s="44">
        <f t="shared" si="7"/>
        <v>0</v>
      </c>
      <c r="N11" s="89">
        <v>349090000</v>
      </c>
      <c r="O11" s="89">
        <v>-82.467444999999998</v>
      </c>
      <c r="P11" s="20"/>
      <c r="Q11" s="6">
        <f t="shared" si="8"/>
        <v>0.66527000000000003</v>
      </c>
      <c r="R11" s="6">
        <f t="shared" si="9"/>
        <v>-80.937447000000006</v>
      </c>
      <c r="S11" s="44">
        <f t="shared" si="10"/>
        <v>-92.577690000000004</v>
      </c>
      <c r="T11" s="44">
        <f t="shared" si="11"/>
        <v>-80.298514999999995</v>
      </c>
      <c r="U11" s="44">
        <f t="shared" si="12"/>
        <v>-76.480025999999995</v>
      </c>
      <c r="V11" s="44">
        <f t="shared" si="13"/>
        <v>0</v>
      </c>
      <c r="W11" s="44">
        <f t="shared" si="14"/>
        <v>0</v>
      </c>
      <c r="X11" s="44">
        <f t="shared" si="15"/>
        <v>0</v>
      </c>
      <c r="Y11" s="20"/>
    </row>
    <row r="12" spans="1:25" x14ac:dyDescent="0.25">
      <c r="B12" s="89">
        <v>428135000</v>
      </c>
      <c r="C12" s="89">
        <v>-84.332831999999996</v>
      </c>
      <c r="D12" s="20"/>
      <c r="E12" s="6">
        <f t="shared" si="0"/>
        <v>0.74431499999999995</v>
      </c>
      <c r="F12" s="6">
        <f t="shared" si="1"/>
        <v>-70.776756000000006</v>
      </c>
      <c r="G12" s="44">
        <f t="shared" si="2"/>
        <v>-76.077049000000002</v>
      </c>
      <c r="H12" s="44">
        <f t="shared" si="3"/>
        <v>-75.489220000000003</v>
      </c>
      <c r="I12" s="44">
        <f t="shared" si="4"/>
        <v>-77.813796999999994</v>
      </c>
      <c r="J12" s="44">
        <f t="shared" si="5"/>
        <v>0</v>
      </c>
      <c r="K12" s="44">
        <f t="shared" si="6"/>
        <v>0</v>
      </c>
      <c r="L12" s="44">
        <f t="shared" si="7"/>
        <v>0</v>
      </c>
      <c r="N12" s="89">
        <v>428135000</v>
      </c>
      <c r="O12" s="89">
        <v>-77.781814999999995</v>
      </c>
      <c r="P12" s="20"/>
      <c r="Q12" s="6">
        <f t="shared" si="8"/>
        <v>0.74431499999999995</v>
      </c>
      <c r="R12" s="6">
        <f t="shared" si="9"/>
        <v>-76.637092999999993</v>
      </c>
      <c r="S12" s="44">
        <f t="shared" si="10"/>
        <v>-79.204398999999995</v>
      </c>
      <c r="T12" s="44">
        <f t="shared" si="11"/>
        <v>-80.820267000000001</v>
      </c>
      <c r="U12" s="44">
        <f t="shared" si="12"/>
        <v>-76.885773</v>
      </c>
      <c r="V12" s="44">
        <f t="shared" si="13"/>
        <v>0</v>
      </c>
      <c r="W12" s="44">
        <f t="shared" si="14"/>
        <v>0</v>
      </c>
      <c r="X12" s="44">
        <f t="shared" si="15"/>
        <v>0</v>
      </c>
      <c r="Y12" s="20"/>
    </row>
    <row r="13" spans="1:25" x14ac:dyDescent="0.25">
      <c r="B13" s="89">
        <v>507180000</v>
      </c>
      <c r="C13" s="89">
        <v>-75.995659000000003</v>
      </c>
      <c r="D13" s="20"/>
      <c r="E13" s="6">
        <f t="shared" si="0"/>
        <v>0.82335999999999998</v>
      </c>
      <c r="F13" s="6">
        <f t="shared" si="1"/>
        <v>-69.423584000000005</v>
      </c>
      <c r="G13" s="44">
        <f t="shared" si="2"/>
        <v>-81.861641000000006</v>
      </c>
      <c r="H13" s="44">
        <f t="shared" si="3"/>
        <v>-76.502846000000005</v>
      </c>
      <c r="I13" s="44">
        <f t="shared" si="4"/>
        <v>-77.150702999999993</v>
      </c>
      <c r="J13" s="44">
        <f t="shared" si="5"/>
        <v>0</v>
      </c>
      <c r="K13" s="44">
        <f t="shared" si="6"/>
        <v>0</v>
      </c>
      <c r="L13" s="44">
        <f t="shared" si="7"/>
        <v>0</v>
      </c>
      <c r="N13" s="89">
        <v>507180000</v>
      </c>
      <c r="O13" s="89">
        <v>-79.370857000000001</v>
      </c>
      <c r="P13" s="20"/>
      <c r="Q13" s="6">
        <f t="shared" si="8"/>
        <v>0.82335999999999998</v>
      </c>
      <c r="R13" s="6">
        <f t="shared" si="9"/>
        <v>-72.326117999999994</v>
      </c>
      <c r="S13" s="44">
        <f t="shared" si="10"/>
        <v>-78.235328999999993</v>
      </c>
      <c r="T13" s="44">
        <f t="shared" si="11"/>
        <v>-80.739883000000006</v>
      </c>
      <c r="U13" s="44">
        <f t="shared" si="12"/>
        <v>-73.415038999999993</v>
      </c>
      <c r="V13" s="44">
        <f t="shared" si="13"/>
        <v>0</v>
      </c>
      <c r="W13" s="44">
        <f t="shared" si="14"/>
        <v>0</v>
      </c>
      <c r="X13" s="44">
        <f t="shared" si="15"/>
        <v>0</v>
      </c>
      <c r="Y13" s="20"/>
    </row>
    <row r="14" spans="1:25" x14ac:dyDescent="0.25">
      <c r="B14" s="89">
        <v>586225000</v>
      </c>
      <c r="C14" s="89">
        <v>-76.774017000000001</v>
      </c>
      <c r="D14" s="20"/>
      <c r="E14" s="6">
        <f t="shared" si="0"/>
        <v>0.90240500000000001</v>
      </c>
      <c r="F14" s="6">
        <f t="shared" si="1"/>
        <v>-70.567138999999997</v>
      </c>
      <c r="G14" s="44">
        <f t="shared" si="2"/>
        <v>-72.325271999999998</v>
      </c>
      <c r="H14" s="44">
        <f t="shared" si="3"/>
        <v>-76.703384</v>
      </c>
      <c r="I14" s="44">
        <f t="shared" si="4"/>
        <v>-77.061874000000003</v>
      </c>
      <c r="J14" s="44">
        <f t="shared" si="5"/>
        <v>0</v>
      </c>
      <c r="K14" s="44">
        <f t="shared" si="6"/>
        <v>0</v>
      </c>
      <c r="L14" s="44">
        <f t="shared" si="7"/>
        <v>0</v>
      </c>
      <c r="N14" s="89">
        <v>586225000</v>
      </c>
      <c r="O14" s="89">
        <v>-79.384429999999995</v>
      </c>
      <c r="P14" s="20"/>
      <c r="Q14" s="6">
        <f t="shared" si="8"/>
        <v>0.90240500000000001</v>
      </c>
      <c r="R14" s="6">
        <f t="shared" si="9"/>
        <v>-73.655022000000002</v>
      </c>
      <c r="S14" s="44">
        <f t="shared" si="10"/>
        <v>-73.971053999999995</v>
      </c>
      <c r="T14" s="44">
        <f t="shared" si="11"/>
        <v>-81.045631</v>
      </c>
      <c r="U14" s="44">
        <f t="shared" si="12"/>
        <v>-73.414794999999998</v>
      </c>
      <c r="V14" s="44">
        <f t="shared" si="13"/>
        <v>0</v>
      </c>
      <c r="W14" s="44">
        <f t="shared" si="14"/>
        <v>0</v>
      </c>
      <c r="X14" s="44">
        <f t="shared" si="15"/>
        <v>0</v>
      </c>
      <c r="Y14" s="20"/>
    </row>
    <row r="15" spans="1:25" x14ac:dyDescent="0.25">
      <c r="B15" s="89">
        <v>665270000</v>
      </c>
      <c r="C15" s="89">
        <v>-79.644820999999993</v>
      </c>
      <c r="D15" s="20"/>
      <c r="E15" s="6">
        <f t="shared" si="0"/>
        <v>0.98145000000000004</v>
      </c>
      <c r="F15" s="6">
        <f t="shared" si="1"/>
        <v>-44.576335999999998</v>
      </c>
      <c r="G15" s="44">
        <f t="shared" si="2"/>
        <v>-71.641593999999998</v>
      </c>
      <c r="H15" s="44">
        <f t="shared" si="3"/>
        <v>-74.846374999999995</v>
      </c>
      <c r="I15" s="44">
        <f t="shared" si="4"/>
        <v>-75.394408999999996</v>
      </c>
      <c r="J15" s="44">
        <f t="shared" si="5"/>
        <v>0</v>
      </c>
      <c r="K15" s="44">
        <f t="shared" si="6"/>
        <v>0</v>
      </c>
      <c r="L15" s="44">
        <f t="shared" si="7"/>
        <v>0</v>
      </c>
      <c r="N15" s="89">
        <v>665270000</v>
      </c>
      <c r="O15" s="89">
        <v>-80.937447000000006</v>
      </c>
      <c r="P15" s="20"/>
      <c r="Q15" s="6">
        <f t="shared" si="8"/>
        <v>0.98145000000000004</v>
      </c>
      <c r="R15" s="6">
        <f t="shared" si="9"/>
        <v>-71.873076999999995</v>
      </c>
      <c r="S15" s="44">
        <f t="shared" si="10"/>
        <v>-74.328918000000002</v>
      </c>
      <c r="T15" s="44">
        <f t="shared" si="11"/>
        <v>-81.824218999999999</v>
      </c>
      <c r="U15" s="44">
        <f t="shared" si="12"/>
        <v>-72.976196000000002</v>
      </c>
      <c r="V15" s="44">
        <f t="shared" si="13"/>
        <v>0</v>
      </c>
      <c r="W15" s="44">
        <f t="shared" si="14"/>
        <v>0</v>
      </c>
      <c r="X15" s="44">
        <f t="shared" si="15"/>
        <v>0</v>
      </c>
      <c r="Y15" s="20"/>
    </row>
    <row r="16" spans="1:25" x14ac:dyDescent="0.25">
      <c r="B16" s="89">
        <v>744315000</v>
      </c>
      <c r="C16" s="89">
        <v>-70.776756000000006</v>
      </c>
      <c r="D16" s="20"/>
      <c r="E16" s="6">
        <f t="shared" si="0"/>
        <v>1.060495</v>
      </c>
      <c r="F16" s="6">
        <f t="shared" si="1"/>
        <v>-39.241965999999998</v>
      </c>
      <c r="G16" s="44">
        <f t="shared" si="2"/>
        <v>-65.292479999999998</v>
      </c>
      <c r="H16" s="44">
        <f t="shared" si="3"/>
        <v>-72.418700999999999</v>
      </c>
      <c r="I16" s="44">
        <f t="shared" si="4"/>
        <v>-72.429703000000003</v>
      </c>
      <c r="J16" s="44">
        <f t="shared" si="5"/>
        <v>0</v>
      </c>
      <c r="K16" s="44">
        <f t="shared" si="6"/>
        <v>0</v>
      </c>
      <c r="L16" s="44">
        <f t="shared" si="7"/>
        <v>0</v>
      </c>
      <c r="N16" s="89">
        <v>744315000</v>
      </c>
      <c r="O16" s="89">
        <v>-76.637092999999993</v>
      </c>
      <c r="P16" s="20"/>
      <c r="Q16" s="6">
        <f t="shared" si="8"/>
        <v>1.060495</v>
      </c>
      <c r="R16" s="6">
        <f t="shared" si="9"/>
        <v>-73.151000999999994</v>
      </c>
      <c r="S16" s="44">
        <f t="shared" si="10"/>
        <v>-73.082763999999997</v>
      </c>
      <c r="T16" s="44">
        <f t="shared" si="11"/>
        <v>-78.580589000000003</v>
      </c>
      <c r="U16" s="44">
        <f t="shared" si="12"/>
        <v>-72.742653000000004</v>
      </c>
      <c r="V16" s="44">
        <f t="shared" si="13"/>
        <v>0</v>
      </c>
      <c r="W16" s="44">
        <f t="shared" si="14"/>
        <v>0</v>
      </c>
      <c r="X16" s="44">
        <f t="shared" si="15"/>
        <v>0</v>
      </c>
      <c r="Y16" s="20"/>
    </row>
    <row r="17" spans="2:25" x14ac:dyDescent="0.25">
      <c r="B17" s="89">
        <v>823360000</v>
      </c>
      <c r="C17" s="89">
        <v>-69.423584000000005</v>
      </c>
      <c r="D17" s="20"/>
      <c r="E17" s="6">
        <f t="shared" si="0"/>
        <v>1.13954</v>
      </c>
      <c r="F17" s="6">
        <f t="shared" si="1"/>
        <v>-27.529572999999999</v>
      </c>
      <c r="G17" s="44">
        <f t="shared" si="2"/>
        <v>-44.121315000000003</v>
      </c>
      <c r="H17" s="44">
        <f t="shared" si="3"/>
        <v>-67.879951000000005</v>
      </c>
      <c r="I17" s="44">
        <f t="shared" si="4"/>
        <v>-70.955207999999999</v>
      </c>
      <c r="J17" s="44">
        <f t="shared" si="5"/>
        <v>0</v>
      </c>
      <c r="K17" s="44">
        <f t="shared" si="6"/>
        <v>0</v>
      </c>
      <c r="L17" s="44">
        <f t="shared" si="7"/>
        <v>0</v>
      </c>
      <c r="N17" s="89">
        <v>823360000</v>
      </c>
      <c r="O17" s="89">
        <v>-72.326117999999994</v>
      </c>
      <c r="P17" s="20"/>
      <c r="Q17" s="6">
        <f t="shared" si="8"/>
        <v>1.13954</v>
      </c>
      <c r="R17" s="6">
        <f t="shared" si="9"/>
        <v>-65.562691000000001</v>
      </c>
      <c r="S17" s="44">
        <f t="shared" si="10"/>
        <v>-78.383560000000003</v>
      </c>
      <c r="T17" s="44">
        <f t="shared" si="11"/>
        <v>-76.623633999999996</v>
      </c>
      <c r="U17" s="44">
        <f t="shared" si="12"/>
        <v>-72.600989999999996</v>
      </c>
      <c r="V17" s="44">
        <f t="shared" si="13"/>
        <v>0</v>
      </c>
      <c r="W17" s="44">
        <f t="shared" si="14"/>
        <v>0</v>
      </c>
      <c r="X17" s="44">
        <f t="shared" si="15"/>
        <v>0</v>
      </c>
      <c r="Y17" s="20"/>
    </row>
    <row r="18" spans="2:25" x14ac:dyDescent="0.25">
      <c r="B18" s="89">
        <v>902405000</v>
      </c>
      <c r="C18" s="89">
        <v>-70.567138999999997</v>
      </c>
      <c r="D18" s="20"/>
      <c r="E18" s="6">
        <f t="shared" si="0"/>
        <v>1.218585</v>
      </c>
      <c r="F18" s="6">
        <f t="shared" si="1"/>
        <v>-27.417674999999999</v>
      </c>
      <c r="G18" s="44">
        <f t="shared" si="2"/>
        <v>-43.988197</v>
      </c>
      <c r="H18" s="44">
        <f t="shared" si="3"/>
        <v>-63.676909999999999</v>
      </c>
      <c r="I18" s="44">
        <f t="shared" si="4"/>
        <v>-68.846824999999995</v>
      </c>
      <c r="J18" s="44">
        <f t="shared" si="5"/>
        <v>0</v>
      </c>
      <c r="K18" s="44">
        <f t="shared" si="6"/>
        <v>0</v>
      </c>
      <c r="L18" s="44">
        <f t="shared" si="7"/>
        <v>0</v>
      </c>
      <c r="N18" s="89">
        <v>902405000</v>
      </c>
      <c r="O18" s="89">
        <v>-73.655022000000002</v>
      </c>
      <c r="P18" s="20"/>
      <c r="Q18" s="6">
        <f t="shared" si="8"/>
        <v>1.218585</v>
      </c>
      <c r="R18" s="6">
        <f t="shared" si="9"/>
        <v>-66.882103000000001</v>
      </c>
      <c r="S18" s="44">
        <f t="shared" si="10"/>
        <v>-69.347603000000007</v>
      </c>
      <c r="T18" s="44">
        <f t="shared" si="11"/>
        <v>-74.392685</v>
      </c>
      <c r="U18" s="44">
        <f t="shared" si="12"/>
        <v>-72.161429999999996</v>
      </c>
      <c r="V18" s="44">
        <f t="shared" si="13"/>
        <v>0</v>
      </c>
      <c r="W18" s="44">
        <f t="shared" si="14"/>
        <v>0</v>
      </c>
      <c r="X18" s="44">
        <f t="shared" si="15"/>
        <v>0</v>
      </c>
      <c r="Y18" s="20"/>
    </row>
    <row r="19" spans="2:25" x14ac:dyDescent="0.25">
      <c r="B19" s="89">
        <v>981450000</v>
      </c>
      <c r="C19" s="89">
        <v>-44.576335999999998</v>
      </c>
      <c r="D19" s="20"/>
      <c r="E19" s="6">
        <f t="shared" si="0"/>
        <v>1.2976300000000001</v>
      </c>
      <c r="F19" s="6">
        <f t="shared" si="1"/>
        <v>-20.867476</v>
      </c>
      <c r="G19" s="44">
        <f t="shared" si="2"/>
        <v>-31.747319999999998</v>
      </c>
      <c r="H19" s="44">
        <f t="shared" si="3"/>
        <v>-58.929862999999997</v>
      </c>
      <c r="I19" s="44">
        <f t="shared" si="4"/>
        <v>-66.353438999999995</v>
      </c>
      <c r="J19" s="44">
        <f t="shared" si="5"/>
        <v>0</v>
      </c>
      <c r="K19" s="44">
        <f t="shared" si="6"/>
        <v>0</v>
      </c>
      <c r="L19" s="44">
        <f t="shared" si="7"/>
        <v>0</v>
      </c>
      <c r="N19" s="89">
        <v>981450000</v>
      </c>
      <c r="O19" s="89">
        <v>-71.873076999999995</v>
      </c>
      <c r="P19" s="20"/>
      <c r="Q19" s="6">
        <f t="shared" si="8"/>
        <v>1.2976300000000001</v>
      </c>
      <c r="R19" s="6">
        <f t="shared" si="9"/>
        <v>-65.182220000000001</v>
      </c>
      <c r="S19" s="44">
        <f t="shared" si="10"/>
        <v>-69.974281000000005</v>
      </c>
      <c r="T19" s="44">
        <f t="shared" si="11"/>
        <v>-73.008742999999996</v>
      </c>
      <c r="U19" s="44">
        <f t="shared" si="12"/>
        <v>-72.090034000000003</v>
      </c>
      <c r="V19" s="44">
        <f t="shared" si="13"/>
        <v>0</v>
      </c>
      <c r="W19" s="44">
        <f t="shared" si="14"/>
        <v>0</v>
      </c>
      <c r="X19" s="44">
        <f t="shared" si="15"/>
        <v>0</v>
      </c>
      <c r="Y19" s="20"/>
    </row>
    <row r="20" spans="2:25" x14ac:dyDescent="0.25">
      <c r="B20" s="89">
        <v>1060495000</v>
      </c>
      <c r="C20" s="89">
        <v>-39.241965999999998</v>
      </c>
      <c r="D20" s="20"/>
      <c r="E20" s="6">
        <f t="shared" si="0"/>
        <v>1.3766750000000001</v>
      </c>
      <c r="F20" s="6">
        <f t="shared" si="1"/>
        <v>-20.17071</v>
      </c>
      <c r="G20" s="44">
        <f t="shared" si="2"/>
        <v>-32.810226</v>
      </c>
      <c r="H20" s="44">
        <f t="shared" si="3"/>
        <v>-54.757027000000001</v>
      </c>
      <c r="I20" s="44">
        <f t="shared" si="4"/>
        <v>-65.156966999999995</v>
      </c>
      <c r="J20" s="44">
        <f t="shared" si="5"/>
        <v>0</v>
      </c>
      <c r="K20" s="44">
        <f t="shared" si="6"/>
        <v>0</v>
      </c>
      <c r="L20" s="44">
        <f t="shared" si="7"/>
        <v>0</v>
      </c>
      <c r="N20" s="89">
        <v>1060495000</v>
      </c>
      <c r="O20" s="89">
        <v>-73.151000999999994</v>
      </c>
      <c r="P20" s="20"/>
      <c r="Q20" s="6">
        <f t="shared" si="8"/>
        <v>1.3766750000000001</v>
      </c>
      <c r="R20" s="6">
        <f t="shared" si="9"/>
        <v>-60.567107999999998</v>
      </c>
      <c r="S20" s="44">
        <f t="shared" si="10"/>
        <v>-68.046188000000001</v>
      </c>
      <c r="T20" s="44">
        <f t="shared" si="11"/>
        <v>-67.824821</v>
      </c>
      <c r="U20" s="44">
        <f t="shared" si="12"/>
        <v>-70.739586000000003</v>
      </c>
      <c r="V20" s="44">
        <f t="shared" si="13"/>
        <v>0</v>
      </c>
      <c r="W20" s="44">
        <f t="shared" si="14"/>
        <v>0</v>
      </c>
      <c r="X20" s="44">
        <f t="shared" si="15"/>
        <v>0</v>
      </c>
      <c r="Y20" s="20"/>
    </row>
    <row r="21" spans="2:25" x14ac:dyDescent="0.25">
      <c r="B21" s="89">
        <v>1139540000</v>
      </c>
      <c r="C21" s="89">
        <v>-27.529572999999999</v>
      </c>
      <c r="D21" s="20"/>
      <c r="E21" s="6">
        <f t="shared" si="0"/>
        <v>1.4557199999999999</v>
      </c>
      <c r="F21" s="6">
        <f t="shared" si="1"/>
        <v>-18.663519000000001</v>
      </c>
      <c r="G21" s="44">
        <f t="shared" si="2"/>
        <v>-25.519396</v>
      </c>
      <c r="H21" s="44">
        <f t="shared" si="3"/>
        <v>-49.740082000000001</v>
      </c>
      <c r="I21" s="44">
        <f t="shared" si="4"/>
        <v>-62.803783000000003</v>
      </c>
      <c r="J21" s="44">
        <f t="shared" si="5"/>
        <v>0</v>
      </c>
      <c r="K21" s="44">
        <f t="shared" si="6"/>
        <v>0</v>
      </c>
      <c r="L21" s="44">
        <f t="shared" si="7"/>
        <v>0</v>
      </c>
      <c r="N21" s="89">
        <v>1139540000</v>
      </c>
      <c r="O21" s="89">
        <v>-65.562691000000001</v>
      </c>
      <c r="P21" s="20"/>
      <c r="Q21" s="6">
        <f t="shared" si="8"/>
        <v>1.4557199999999999</v>
      </c>
      <c r="R21" s="6">
        <f t="shared" si="9"/>
        <v>-39.885444999999997</v>
      </c>
      <c r="S21" s="44">
        <f t="shared" si="10"/>
        <v>-61.783684000000001</v>
      </c>
      <c r="T21" s="44">
        <f t="shared" si="11"/>
        <v>-61.291114999999998</v>
      </c>
      <c r="U21" s="44">
        <f t="shared" si="12"/>
        <v>-67.900229999999993</v>
      </c>
      <c r="V21" s="44">
        <f t="shared" si="13"/>
        <v>0</v>
      </c>
      <c r="W21" s="44">
        <f t="shared" si="14"/>
        <v>0</v>
      </c>
      <c r="X21" s="44">
        <f t="shared" si="15"/>
        <v>0</v>
      </c>
      <c r="Y21" s="20"/>
    </row>
    <row r="22" spans="2:25" x14ac:dyDescent="0.25">
      <c r="B22" s="89">
        <v>1218585000</v>
      </c>
      <c r="C22" s="89">
        <v>-27.417674999999999</v>
      </c>
      <c r="D22" s="20"/>
      <c r="E22" s="6">
        <f t="shared" si="0"/>
        <v>1.5347649999999999</v>
      </c>
      <c r="F22" s="6">
        <f t="shared" si="1"/>
        <v>-17.997187</v>
      </c>
      <c r="G22" s="44">
        <f t="shared" si="2"/>
        <v>-23.912600999999999</v>
      </c>
      <c r="H22" s="44">
        <f t="shared" si="3"/>
        <v>-46.100456000000001</v>
      </c>
      <c r="I22" s="44">
        <f t="shared" si="4"/>
        <v>-60.873947000000001</v>
      </c>
      <c r="J22" s="44">
        <f t="shared" si="5"/>
        <v>0</v>
      </c>
      <c r="K22" s="44">
        <f t="shared" si="6"/>
        <v>0</v>
      </c>
      <c r="L22" s="44">
        <f t="shared" si="7"/>
        <v>0</v>
      </c>
      <c r="N22" s="89">
        <v>1218585000</v>
      </c>
      <c r="O22" s="89">
        <v>-66.882103000000001</v>
      </c>
      <c r="P22" s="20"/>
      <c r="Q22" s="6">
        <f t="shared" si="8"/>
        <v>1.5347649999999999</v>
      </c>
      <c r="R22" s="6">
        <f t="shared" si="9"/>
        <v>-21.400832999999999</v>
      </c>
      <c r="S22" s="44">
        <f t="shared" si="10"/>
        <v>-47.351421000000002</v>
      </c>
      <c r="T22" s="44">
        <f t="shared" si="11"/>
        <v>-52.037781000000003</v>
      </c>
      <c r="U22" s="44">
        <f t="shared" si="12"/>
        <v>-64.134979000000001</v>
      </c>
      <c r="V22" s="44">
        <f t="shared" si="13"/>
        <v>0</v>
      </c>
      <c r="W22" s="44">
        <f t="shared" si="14"/>
        <v>0</v>
      </c>
      <c r="X22" s="44">
        <f t="shared" si="15"/>
        <v>0</v>
      </c>
      <c r="Y22" s="20"/>
    </row>
    <row r="23" spans="2:25" x14ac:dyDescent="0.25">
      <c r="B23" s="89">
        <v>1297630000</v>
      </c>
      <c r="C23" s="89">
        <v>-20.867476</v>
      </c>
      <c r="D23" s="20"/>
      <c r="E23" s="6">
        <f t="shared" si="0"/>
        <v>1.61381</v>
      </c>
      <c r="F23" s="6">
        <f t="shared" si="1"/>
        <v>-17.495483</v>
      </c>
      <c r="G23" s="44">
        <f t="shared" si="2"/>
        <v>-19.723583000000001</v>
      </c>
      <c r="H23" s="44">
        <f t="shared" si="3"/>
        <v>-38.370102000000003</v>
      </c>
      <c r="I23" s="44">
        <f t="shared" si="4"/>
        <v>-56.108100999999998</v>
      </c>
      <c r="J23" s="44">
        <f t="shared" si="5"/>
        <v>0</v>
      </c>
      <c r="K23" s="44">
        <f t="shared" si="6"/>
        <v>0</v>
      </c>
      <c r="L23" s="44">
        <f t="shared" si="7"/>
        <v>0</v>
      </c>
      <c r="N23" s="89">
        <v>1297630000</v>
      </c>
      <c r="O23" s="89">
        <v>-65.182220000000001</v>
      </c>
      <c r="P23" s="20"/>
      <c r="Q23" s="6">
        <f t="shared" si="8"/>
        <v>1.61381</v>
      </c>
      <c r="R23" s="6">
        <f t="shared" si="9"/>
        <v>-16.212085999999999</v>
      </c>
      <c r="S23" s="44">
        <f t="shared" si="10"/>
        <v>-19.246314999999999</v>
      </c>
      <c r="T23" s="44">
        <f t="shared" si="11"/>
        <v>-42.627139999999997</v>
      </c>
      <c r="U23" s="44">
        <f t="shared" si="12"/>
        <v>-55.239742</v>
      </c>
      <c r="V23" s="44">
        <f t="shared" si="13"/>
        <v>0</v>
      </c>
      <c r="W23" s="44">
        <f t="shared" si="14"/>
        <v>0</v>
      </c>
      <c r="X23" s="44">
        <f t="shared" si="15"/>
        <v>0</v>
      </c>
      <c r="Y23" s="20"/>
    </row>
    <row r="24" spans="2:25" x14ac:dyDescent="0.25">
      <c r="B24" s="89">
        <v>1376675000</v>
      </c>
      <c r="C24" s="89">
        <v>-20.17071</v>
      </c>
      <c r="D24" s="20"/>
      <c r="E24" s="6">
        <f t="shared" si="0"/>
        <v>1.692855</v>
      </c>
      <c r="F24" s="6">
        <f t="shared" si="1"/>
        <v>-17.510899999999999</v>
      </c>
      <c r="G24" s="44">
        <f t="shared" si="2"/>
        <v>-20.924372000000002</v>
      </c>
      <c r="H24" s="44">
        <f t="shared" si="3"/>
        <v>-33.325710000000001</v>
      </c>
      <c r="I24" s="44">
        <f t="shared" si="4"/>
        <v>-51.245776999999997</v>
      </c>
      <c r="J24" s="44">
        <f t="shared" si="5"/>
        <v>0</v>
      </c>
      <c r="K24" s="44">
        <f t="shared" si="6"/>
        <v>0</v>
      </c>
      <c r="L24" s="44">
        <f t="shared" si="7"/>
        <v>0</v>
      </c>
      <c r="N24" s="89">
        <v>1376675000</v>
      </c>
      <c r="O24" s="89">
        <v>-60.567107999999998</v>
      </c>
      <c r="P24" s="20"/>
      <c r="Q24" s="6">
        <f t="shared" si="8"/>
        <v>1.692855</v>
      </c>
      <c r="R24" s="6">
        <f t="shared" si="9"/>
        <v>-16.655663000000001</v>
      </c>
      <c r="S24" s="44">
        <f t="shared" si="10"/>
        <v>-18.556242000000001</v>
      </c>
      <c r="T24" s="44">
        <f t="shared" si="11"/>
        <v>-31.891031000000002</v>
      </c>
      <c r="U24" s="44">
        <f t="shared" si="12"/>
        <v>-44.975631999999997</v>
      </c>
      <c r="V24" s="44">
        <f t="shared" si="13"/>
        <v>0</v>
      </c>
      <c r="W24" s="44">
        <f t="shared" si="14"/>
        <v>0</v>
      </c>
      <c r="X24" s="44">
        <f t="shared" si="15"/>
        <v>0</v>
      </c>
      <c r="Y24" s="20"/>
    </row>
    <row r="25" spans="2:25" x14ac:dyDescent="0.25">
      <c r="B25" s="89">
        <v>1455720000</v>
      </c>
      <c r="C25" s="89">
        <v>-18.663519000000001</v>
      </c>
      <c r="D25" s="20"/>
      <c r="E25" s="6">
        <f t="shared" si="0"/>
        <v>1.7719</v>
      </c>
      <c r="F25" s="6">
        <f t="shared" si="1"/>
        <v>-14.794361</v>
      </c>
      <c r="G25" s="44">
        <f t="shared" si="2"/>
        <v>-17.448907999999999</v>
      </c>
      <c r="H25" s="44">
        <f t="shared" si="3"/>
        <v>-28.058392999999999</v>
      </c>
      <c r="I25" s="44">
        <f t="shared" si="4"/>
        <v>-45.919296000000003</v>
      </c>
      <c r="J25" s="44">
        <f t="shared" si="5"/>
        <v>0</v>
      </c>
      <c r="K25" s="44">
        <f t="shared" si="6"/>
        <v>0</v>
      </c>
      <c r="L25" s="44">
        <f t="shared" si="7"/>
        <v>0</v>
      </c>
      <c r="N25" s="89">
        <v>1455720000</v>
      </c>
      <c r="O25" s="89">
        <v>-39.885444999999997</v>
      </c>
      <c r="P25" s="20"/>
      <c r="Q25" s="6">
        <f t="shared" si="8"/>
        <v>1.7719</v>
      </c>
      <c r="R25" s="6">
        <f t="shared" si="9"/>
        <v>-15.815566</v>
      </c>
      <c r="S25" s="44">
        <f t="shared" si="10"/>
        <v>-17.097163999999999</v>
      </c>
      <c r="T25" s="44">
        <f t="shared" si="11"/>
        <v>-22.879950999999998</v>
      </c>
      <c r="U25" s="44">
        <f t="shared" si="12"/>
        <v>-35.25515</v>
      </c>
      <c r="V25" s="44">
        <f t="shared" si="13"/>
        <v>0</v>
      </c>
      <c r="W25" s="44">
        <f t="shared" si="14"/>
        <v>0</v>
      </c>
      <c r="X25" s="44">
        <f t="shared" si="15"/>
        <v>0</v>
      </c>
      <c r="Y25" s="20"/>
    </row>
    <row r="26" spans="2:25" x14ac:dyDescent="0.25">
      <c r="B26" s="89">
        <v>1534765000</v>
      </c>
      <c r="C26" s="89">
        <v>-17.997187</v>
      </c>
      <c r="D26" s="20"/>
      <c r="E26" s="6">
        <f t="shared" si="0"/>
        <v>1.8509450000000001</v>
      </c>
      <c r="F26" s="6">
        <f t="shared" si="1"/>
        <v>-13.489459999999999</v>
      </c>
      <c r="G26" s="44">
        <f t="shared" si="2"/>
        <v>-17.681719000000001</v>
      </c>
      <c r="H26" s="44">
        <f t="shared" si="3"/>
        <v>-23.477886000000002</v>
      </c>
      <c r="I26" s="44">
        <f t="shared" si="4"/>
        <v>-38.38176</v>
      </c>
      <c r="J26" s="44">
        <f t="shared" si="5"/>
        <v>0</v>
      </c>
      <c r="K26" s="44">
        <f t="shared" si="6"/>
        <v>0</v>
      </c>
      <c r="L26" s="44">
        <f t="shared" si="7"/>
        <v>0</v>
      </c>
      <c r="N26" s="89">
        <v>1534765000</v>
      </c>
      <c r="O26" s="89">
        <v>-21.400832999999999</v>
      </c>
      <c r="P26" s="20"/>
      <c r="Q26" s="6">
        <f t="shared" si="8"/>
        <v>1.8509450000000001</v>
      </c>
      <c r="R26" s="6">
        <f t="shared" si="9"/>
        <v>-13.884532999999999</v>
      </c>
      <c r="S26" s="44">
        <f t="shared" si="10"/>
        <v>-15.04191</v>
      </c>
      <c r="T26" s="44">
        <f t="shared" si="11"/>
        <v>-18.202504999999999</v>
      </c>
      <c r="U26" s="44">
        <f t="shared" si="12"/>
        <v>-26.277645</v>
      </c>
      <c r="V26" s="44">
        <f t="shared" si="13"/>
        <v>0</v>
      </c>
      <c r="W26" s="44">
        <f t="shared" si="14"/>
        <v>0</v>
      </c>
      <c r="X26" s="44">
        <f t="shared" si="15"/>
        <v>0</v>
      </c>
      <c r="Y26" s="20"/>
    </row>
    <row r="27" spans="2:25" x14ac:dyDescent="0.25">
      <c r="B27" s="89">
        <v>1613810000</v>
      </c>
      <c r="C27" s="89">
        <v>-17.495483</v>
      </c>
      <c r="D27" s="20"/>
      <c r="E27" s="6">
        <f t="shared" si="0"/>
        <v>1.9299900000000001</v>
      </c>
      <c r="F27" s="6">
        <f t="shared" si="1"/>
        <v>-10.936655999999999</v>
      </c>
      <c r="G27" s="44">
        <f t="shared" si="2"/>
        <v>-14.647128</v>
      </c>
      <c r="H27" s="44">
        <f t="shared" si="3"/>
        <v>-17.580881000000002</v>
      </c>
      <c r="I27" s="44">
        <f t="shared" si="4"/>
        <v>-30.633068000000002</v>
      </c>
      <c r="J27" s="44">
        <f t="shared" si="5"/>
        <v>0</v>
      </c>
      <c r="K27" s="44">
        <f t="shared" si="6"/>
        <v>0</v>
      </c>
      <c r="L27" s="44">
        <f t="shared" si="7"/>
        <v>0</v>
      </c>
      <c r="N27" s="89">
        <v>1613810000</v>
      </c>
      <c r="O27" s="89">
        <v>-16.212085999999999</v>
      </c>
      <c r="P27" s="20"/>
      <c r="Q27" s="6">
        <f t="shared" si="8"/>
        <v>1.9299900000000001</v>
      </c>
      <c r="R27" s="6">
        <f t="shared" si="9"/>
        <v>-13.239341</v>
      </c>
      <c r="S27" s="44">
        <f t="shared" si="10"/>
        <v>-14.347488999999999</v>
      </c>
      <c r="T27" s="44">
        <f t="shared" si="11"/>
        <v>-15.864440999999999</v>
      </c>
      <c r="U27" s="44">
        <f t="shared" si="12"/>
        <v>-17.624762</v>
      </c>
      <c r="V27" s="44">
        <f t="shared" si="13"/>
        <v>0</v>
      </c>
      <c r="W27" s="44">
        <f t="shared" si="14"/>
        <v>0</v>
      </c>
      <c r="X27" s="44">
        <f t="shared" si="15"/>
        <v>0</v>
      </c>
      <c r="Y27" s="20"/>
    </row>
    <row r="28" spans="2:25" x14ac:dyDescent="0.25">
      <c r="B28" s="89">
        <v>1692855000</v>
      </c>
      <c r="C28" s="89">
        <v>-17.510899999999999</v>
      </c>
      <c r="D28" s="20"/>
      <c r="E28" s="6">
        <f t="shared" si="0"/>
        <v>2.0090349999999999</v>
      </c>
      <c r="F28" s="6">
        <f t="shared" si="1"/>
        <v>-8.2338619000000008</v>
      </c>
      <c r="G28" s="44">
        <f t="shared" si="2"/>
        <v>-9.6514053000000004</v>
      </c>
      <c r="H28" s="44">
        <f t="shared" si="3"/>
        <v>-15.295832000000001</v>
      </c>
      <c r="I28" s="44">
        <f t="shared" si="4"/>
        <v>-24.540627000000001</v>
      </c>
      <c r="J28" s="44">
        <f t="shared" si="5"/>
        <v>0</v>
      </c>
      <c r="K28" s="44">
        <f t="shared" si="6"/>
        <v>0</v>
      </c>
      <c r="L28" s="44">
        <f t="shared" si="7"/>
        <v>0</v>
      </c>
      <c r="N28" s="89">
        <v>1692855000</v>
      </c>
      <c r="O28" s="89">
        <v>-16.655663000000001</v>
      </c>
      <c r="P28" s="20"/>
      <c r="Q28" s="6">
        <f t="shared" si="8"/>
        <v>2.0090349999999999</v>
      </c>
      <c r="R28" s="6">
        <f t="shared" si="9"/>
        <v>-12.192119</v>
      </c>
      <c r="S28" s="44">
        <f t="shared" si="10"/>
        <v>-13.017782</v>
      </c>
      <c r="T28" s="44">
        <f t="shared" si="11"/>
        <v>-14.446482</v>
      </c>
      <c r="U28" s="44">
        <f t="shared" si="12"/>
        <v>-15.678686000000001</v>
      </c>
      <c r="V28" s="44">
        <f t="shared" si="13"/>
        <v>0</v>
      </c>
      <c r="W28" s="44">
        <f t="shared" si="14"/>
        <v>0</v>
      </c>
      <c r="X28" s="44">
        <f t="shared" si="15"/>
        <v>0</v>
      </c>
      <c r="Y28" s="20"/>
    </row>
    <row r="29" spans="2:25" x14ac:dyDescent="0.25">
      <c r="B29" s="89">
        <v>1771900000</v>
      </c>
      <c r="C29" s="89">
        <v>-14.794361</v>
      </c>
      <c r="D29" s="20"/>
      <c r="E29" s="6">
        <f t="shared" si="0"/>
        <v>2.0880800000000002</v>
      </c>
      <c r="F29" s="6">
        <f t="shared" si="1"/>
        <v>-6.7530254999999997</v>
      </c>
      <c r="G29" s="44">
        <f t="shared" si="2"/>
        <v>-7.5059562</v>
      </c>
      <c r="H29" s="44">
        <f t="shared" si="3"/>
        <v>-12.469761999999999</v>
      </c>
      <c r="I29" s="44">
        <f t="shared" si="4"/>
        <v>-18.829530999999999</v>
      </c>
      <c r="J29" s="44">
        <f t="shared" si="5"/>
        <v>0</v>
      </c>
      <c r="K29" s="44">
        <f t="shared" si="6"/>
        <v>0</v>
      </c>
      <c r="L29" s="44">
        <f t="shared" si="7"/>
        <v>0</v>
      </c>
      <c r="N29" s="89">
        <v>1771900000</v>
      </c>
      <c r="O29" s="89">
        <v>-15.815566</v>
      </c>
      <c r="P29" s="20"/>
      <c r="Q29" s="6">
        <f t="shared" si="8"/>
        <v>2.0880800000000002</v>
      </c>
      <c r="R29" s="6">
        <f t="shared" si="9"/>
        <v>-10.769809</v>
      </c>
      <c r="S29" s="44">
        <f t="shared" si="10"/>
        <v>-11.479265</v>
      </c>
      <c r="T29" s="44">
        <f t="shared" si="11"/>
        <v>-13.193619999999999</v>
      </c>
      <c r="U29" s="44">
        <f t="shared" si="12"/>
        <v>-13.613160000000001</v>
      </c>
      <c r="V29" s="44">
        <f t="shared" si="13"/>
        <v>0</v>
      </c>
      <c r="W29" s="44">
        <f t="shared" si="14"/>
        <v>0</v>
      </c>
      <c r="X29" s="44">
        <f t="shared" si="15"/>
        <v>0</v>
      </c>
      <c r="Y29" s="20"/>
    </row>
    <row r="30" spans="2:25" x14ac:dyDescent="0.25">
      <c r="B30" s="89">
        <v>1850945000</v>
      </c>
      <c r="C30" s="89">
        <v>-13.489459999999999</v>
      </c>
      <c r="D30" s="20"/>
      <c r="E30" s="6">
        <f t="shared" si="0"/>
        <v>2.167125</v>
      </c>
      <c r="F30" s="6">
        <f t="shared" si="1"/>
        <v>-6.3520503000000001</v>
      </c>
      <c r="G30" s="44">
        <f t="shared" si="2"/>
        <v>-7.0919065000000003</v>
      </c>
      <c r="H30" s="44">
        <f t="shared" si="3"/>
        <v>-9.9381857</v>
      </c>
      <c r="I30" s="44">
        <f t="shared" si="4"/>
        <v>-13.529123</v>
      </c>
      <c r="J30" s="44">
        <f t="shared" si="5"/>
        <v>0</v>
      </c>
      <c r="K30" s="44">
        <f t="shared" si="6"/>
        <v>0</v>
      </c>
      <c r="L30" s="44">
        <f t="shared" si="7"/>
        <v>0</v>
      </c>
      <c r="N30" s="89">
        <v>1850945000</v>
      </c>
      <c r="O30" s="89">
        <v>-13.884532999999999</v>
      </c>
      <c r="P30" s="20"/>
      <c r="Q30" s="6">
        <f t="shared" si="8"/>
        <v>2.167125</v>
      </c>
      <c r="R30" s="6">
        <f t="shared" si="9"/>
        <v>-10.384796</v>
      </c>
      <c r="S30" s="44">
        <f t="shared" si="10"/>
        <v>-11.117812000000001</v>
      </c>
      <c r="T30" s="44">
        <f t="shared" si="11"/>
        <v>-12.111428999999999</v>
      </c>
      <c r="U30" s="44">
        <f t="shared" si="12"/>
        <v>-12.335150000000001</v>
      </c>
      <c r="V30" s="44">
        <f t="shared" si="13"/>
        <v>0</v>
      </c>
      <c r="W30" s="44">
        <f t="shared" si="14"/>
        <v>0</v>
      </c>
      <c r="X30" s="44">
        <f t="shared" si="15"/>
        <v>0</v>
      </c>
      <c r="Y30" s="20"/>
    </row>
    <row r="31" spans="2:25" x14ac:dyDescent="0.25">
      <c r="B31" s="89">
        <v>1929990000</v>
      </c>
      <c r="C31" s="89">
        <v>-10.936655999999999</v>
      </c>
      <c r="D31" s="20"/>
      <c r="E31" s="6">
        <f t="shared" si="0"/>
        <v>2.2461700000000002</v>
      </c>
      <c r="F31" s="6">
        <f t="shared" si="1"/>
        <v>-6.9332928999999996</v>
      </c>
      <c r="G31" s="44">
        <f t="shared" si="2"/>
        <v>-7.4509802000000001</v>
      </c>
      <c r="H31" s="44">
        <f t="shared" si="3"/>
        <v>-9.1508550999999994</v>
      </c>
      <c r="I31" s="44">
        <f t="shared" si="4"/>
        <v>-11.616868</v>
      </c>
      <c r="J31" s="44">
        <f t="shared" si="5"/>
        <v>0</v>
      </c>
      <c r="K31" s="44">
        <f t="shared" si="6"/>
        <v>0</v>
      </c>
      <c r="L31" s="44">
        <f t="shared" si="7"/>
        <v>0</v>
      </c>
      <c r="N31" s="89">
        <v>1929990000</v>
      </c>
      <c r="O31" s="89">
        <v>-13.239341</v>
      </c>
      <c r="P31" s="20"/>
      <c r="Q31" s="6">
        <f t="shared" si="8"/>
        <v>2.2461700000000002</v>
      </c>
      <c r="R31" s="6">
        <f t="shared" si="9"/>
        <v>-9.6172751999999999</v>
      </c>
      <c r="S31" s="44">
        <f t="shared" si="10"/>
        <v>-10.154184000000001</v>
      </c>
      <c r="T31" s="44">
        <f t="shared" si="11"/>
        <v>-11.181424</v>
      </c>
      <c r="U31" s="44">
        <f t="shared" si="12"/>
        <v>-11.186176</v>
      </c>
      <c r="V31" s="44">
        <f t="shared" si="13"/>
        <v>0</v>
      </c>
      <c r="W31" s="44">
        <f t="shared" si="14"/>
        <v>0</v>
      </c>
      <c r="X31" s="44">
        <f t="shared" si="15"/>
        <v>0</v>
      </c>
      <c r="Y31" s="20"/>
    </row>
    <row r="32" spans="2:25" x14ac:dyDescent="0.25">
      <c r="B32" s="89">
        <v>2009035000</v>
      </c>
      <c r="C32" s="89">
        <v>-8.2338619000000008</v>
      </c>
      <c r="D32" s="20"/>
      <c r="E32" s="6">
        <f t="shared" si="0"/>
        <v>2.325215</v>
      </c>
      <c r="F32" s="6">
        <f t="shared" si="1"/>
        <v>-7.4363241000000002</v>
      </c>
      <c r="G32" s="44">
        <f t="shared" si="2"/>
        <v>-7.9399528999999998</v>
      </c>
      <c r="H32" s="44">
        <f t="shared" si="3"/>
        <v>-9.1915188000000008</v>
      </c>
      <c r="I32" s="44">
        <f t="shared" si="4"/>
        <v>-10.388301999999999</v>
      </c>
      <c r="J32" s="44">
        <f t="shared" si="5"/>
        <v>0</v>
      </c>
      <c r="K32" s="44">
        <f t="shared" si="6"/>
        <v>0</v>
      </c>
      <c r="L32" s="44">
        <f t="shared" si="7"/>
        <v>0</v>
      </c>
      <c r="N32" s="89">
        <v>2009035000</v>
      </c>
      <c r="O32" s="89">
        <v>-12.192119</v>
      </c>
      <c r="P32" s="20"/>
      <c r="Q32" s="6">
        <f t="shared" si="8"/>
        <v>2.325215</v>
      </c>
      <c r="R32" s="6">
        <f t="shared" si="9"/>
        <v>-8.9748774000000004</v>
      </c>
      <c r="S32" s="44">
        <f t="shared" si="10"/>
        <v>-9.6737813999999993</v>
      </c>
      <c r="T32" s="44">
        <f t="shared" si="11"/>
        <v>-10.492959000000001</v>
      </c>
      <c r="U32" s="44">
        <f t="shared" si="12"/>
        <v>-10.494802999999999</v>
      </c>
      <c r="V32" s="44">
        <f t="shared" si="13"/>
        <v>0</v>
      </c>
      <c r="W32" s="44">
        <f t="shared" si="14"/>
        <v>0</v>
      </c>
      <c r="X32" s="44">
        <f t="shared" si="15"/>
        <v>0</v>
      </c>
      <c r="Y32" s="20"/>
    </row>
    <row r="33" spans="2:25" x14ac:dyDescent="0.25">
      <c r="B33" s="89">
        <v>2088080000</v>
      </c>
      <c r="C33" s="89">
        <v>-6.7530254999999997</v>
      </c>
      <c r="D33" s="20"/>
      <c r="E33" s="6">
        <f t="shared" si="0"/>
        <v>2.4042599999999998</v>
      </c>
      <c r="F33" s="6">
        <f t="shared" si="1"/>
        <v>-8.2690344000000007</v>
      </c>
      <c r="G33" s="44">
        <f t="shared" si="2"/>
        <v>-8.7751608000000001</v>
      </c>
      <c r="H33" s="44">
        <f t="shared" si="3"/>
        <v>-9.3359927999999996</v>
      </c>
      <c r="I33" s="44">
        <f t="shared" si="4"/>
        <v>-10.031174999999999</v>
      </c>
      <c r="J33" s="44">
        <f t="shared" si="5"/>
        <v>0</v>
      </c>
      <c r="K33" s="44">
        <f t="shared" si="6"/>
        <v>0</v>
      </c>
      <c r="L33" s="44">
        <f t="shared" si="7"/>
        <v>0</v>
      </c>
      <c r="N33" s="89">
        <v>2088080000</v>
      </c>
      <c r="O33" s="89">
        <v>-10.769809</v>
      </c>
      <c r="P33" s="20"/>
      <c r="Q33" s="6">
        <f t="shared" si="8"/>
        <v>2.4042599999999998</v>
      </c>
      <c r="R33" s="6">
        <f t="shared" si="9"/>
        <v>-8.4068498999999992</v>
      </c>
      <c r="S33" s="44">
        <f t="shared" si="10"/>
        <v>-8.9420518999999992</v>
      </c>
      <c r="T33" s="44">
        <f t="shared" si="11"/>
        <v>-9.8404684000000007</v>
      </c>
      <c r="U33" s="44">
        <f t="shared" si="12"/>
        <v>-9.8302659999999999</v>
      </c>
      <c r="V33" s="44">
        <f t="shared" si="13"/>
        <v>0</v>
      </c>
      <c r="W33" s="44">
        <f t="shared" si="14"/>
        <v>0</v>
      </c>
      <c r="X33" s="44">
        <f t="shared" si="15"/>
        <v>0</v>
      </c>
      <c r="Y33" s="20"/>
    </row>
    <row r="34" spans="2:25" x14ac:dyDescent="0.25">
      <c r="B34" s="89">
        <v>2167125000</v>
      </c>
      <c r="C34" s="89">
        <v>-6.3520503000000001</v>
      </c>
      <c r="D34" s="20"/>
      <c r="E34" s="6">
        <f t="shared" si="0"/>
        <v>2.4833050000000001</v>
      </c>
      <c r="F34" s="6">
        <f t="shared" si="1"/>
        <v>-8.4137888000000007</v>
      </c>
      <c r="G34" s="44">
        <f t="shared" si="2"/>
        <v>-8.9134349999999998</v>
      </c>
      <c r="H34" s="44">
        <f t="shared" si="3"/>
        <v>-9.4983330000000006</v>
      </c>
      <c r="I34" s="44">
        <f t="shared" si="4"/>
        <v>-9.9588394000000005</v>
      </c>
      <c r="J34" s="44">
        <f t="shared" si="5"/>
        <v>0</v>
      </c>
      <c r="K34" s="44">
        <f t="shared" si="6"/>
        <v>0</v>
      </c>
      <c r="L34" s="44">
        <f t="shared" si="7"/>
        <v>0</v>
      </c>
      <c r="N34" s="89">
        <v>2167125000</v>
      </c>
      <c r="O34" s="89">
        <v>-10.384796</v>
      </c>
      <c r="P34" s="20"/>
      <c r="Q34" s="6">
        <f t="shared" si="8"/>
        <v>2.4833050000000001</v>
      </c>
      <c r="R34" s="6">
        <f t="shared" si="9"/>
        <v>-8.1663941999999992</v>
      </c>
      <c r="S34" s="44">
        <f t="shared" si="10"/>
        <v>-8.6081991000000002</v>
      </c>
      <c r="T34" s="44">
        <f t="shared" si="11"/>
        <v>-9.3842239000000003</v>
      </c>
      <c r="U34" s="44">
        <f t="shared" si="12"/>
        <v>-9.3323326000000009</v>
      </c>
      <c r="V34" s="44">
        <f t="shared" si="13"/>
        <v>0</v>
      </c>
      <c r="W34" s="44">
        <f t="shared" si="14"/>
        <v>0</v>
      </c>
      <c r="X34" s="44">
        <f t="shared" si="15"/>
        <v>0</v>
      </c>
      <c r="Y34" s="20"/>
    </row>
    <row r="35" spans="2:25" x14ac:dyDescent="0.25">
      <c r="B35" s="89">
        <v>2246170000</v>
      </c>
      <c r="C35" s="89">
        <v>-6.9332928999999996</v>
      </c>
      <c r="D35" s="20"/>
      <c r="E35" s="6">
        <f t="shared" si="0"/>
        <v>2.5623499999999999</v>
      </c>
      <c r="F35" s="6">
        <f t="shared" si="1"/>
        <v>-8.5122994999999992</v>
      </c>
      <c r="G35" s="44">
        <f t="shared" si="2"/>
        <v>-9.0350093999999999</v>
      </c>
      <c r="H35" s="44">
        <f t="shared" si="3"/>
        <v>-9.5874634000000007</v>
      </c>
      <c r="I35" s="44">
        <f t="shared" si="4"/>
        <v>-9.9509068000000003</v>
      </c>
      <c r="J35" s="44">
        <f t="shared" si="5"/>
        <v>0</v>
      </c>
      <c r="K35" s="44">
        <f t="shared" si="6"/>
        <v>0</v>
      </c>
      <c r="L35" s="44">
        <f t="shared" si="7"/>
        <v>0</v>
      </c>
      <c r="N35" s="89">
        <v>2246170000</v>
      </c>
      <c r="O35" s="89">
        <v>-9.6172751999999999</v>
      </c>
      <c r="P35" s="20"/>
      <c r="Q35" s="6">
        <f t="shared" si="8"/>
        <v>2.5623499999999999</v>
      </c>
      <c r="R35" s="6">
        <f t="shared" si="9"/>
        <v>-8.0161838999999997</v>
      </c>
      <c r="S35" s="44">
        <f t="shared" si="10"/>
        <v>-8.4034958</v>
      </c>
      <c r="T35" s="44">
        <f t="shared" si="11"/>
        <v>-8.9614419999999999</v>
      </c>
      <c r="U35" s="44">
        <f t="shared" si="12"/>
        <v>-9.0816555000000001</v>
      </c>
      <c r="V35" s="44">
        <f t="shared" si="13"/>
        <v>0</v>
      </c>
      <c r="W35" s="44">
        <f t="shared" si="14"/>
        <v>0</v>
      </c>
      <c r="X35" s="44">
        <f t="shared" si="15"/>
        <v>0</v>
      </c>
      <c r="Y35" s="20"/>
    </row>
    <row r="36" spans="2:25" x14ac:dyDescent="0.25">
      <c r="B36" s="89">
        <v>2325215000</v>
      </c>
      <c r="C36" s="89">
        <v>-7.4363241000000002</v>
      </c>
      <c r="D36" s="20"/>
      <c r="E36" s="6">
        <f t="shared" si="0"/>
        <v>2.6413950000000002</v>
      </c>
      <c r="F36" s="6">
        <f t="shared" si="1"/>
        <v>-8.3877535000000005</v>
      </c>
      <c r="G36" s="44">
        <f t="shared" si="2"/>
        <v>-8.8508624999999999</v>
      </c>
      <c r="H36" s="44">
        <f t="shared" si="3"/>
        <v>-9.5448523000000005</v>
      </c>
      <c r="I36" s="44">
        <f t="shared" si="4"/>
        <v>-9.8996276999999999</v>
      </c>
      <c r="J36" s="44">
        <f t="shared" si="5"/>
        <v>0</v>
      </c>
      <c r="K36" s="44">
        <f t="shared" si="6"/>
        <v>0</v>
      </c>
      <c r="L36" s="44">
        <f t="shared" si="7"/>
        <v>0</v>
      </c>
      <c r="N36" s="89">
        <v>2325215000</v>
      </c>
      <c r="O36" s="89">
        <v>-8.9748774000000004</v>
      </c>
      <c r="P36" s="20"/>
      <c r="Q36" s="6">
        <f t="shared" si="8"/>
        <v>2.6413950000000002</v>
      </c>
      <c r="R36" s="6">
        <f t="shared" si="9"/>
        <v>-7.8779693000000002</v>
      </c>
      <c r="S36" s="44">
        <f t="shared" si="10"/>
        <v>-8.2011766000000001</v>
      </c>
      <c r="T36" s="44">
        <f t="shared" si="11"/>
        <v>-8.6991186000000003</v>
      </c>
      <c r="U36" s="44">
        <f t="shared" si="12"/>
        <v>-8.8542137000000007</v>
      </c>
      <c r="V36" s="44">
        <f t="shared" si="13"/>
        <v>0</v>
      </c>
      <c r="W36" s="44">
        <f t="shared" si="14"/>
        <v>0</v>
      </c>
      <c r="X36" s="44">
        <f t="shared" si="15"/>
        <v>0</v>
      </c>
      <c r="Y36" s="20"/>
    </row>
    <row r="37" spans="2:25" x14ac:dyDescent="0.25">
      <c r="B37" s="89">
        <v>2404260000</v>
      </c>
      <c r="C37" s="89">
        <v>-8.2690344000000007</v>
      </c>
      <c r="D37" s="20"/>
      <c r="E37" s="6">
        <f t="shared" si="0"/>
        <v>2.72044</v>
      </c>
      <c r="F37" s="6">
        <f t="shared" si="1"/>
        <v>-8.4038638999999993</v>
      </c>
      <c r="G37" s="44">
        <f t="shared" si="2"/>
        <v>-8.8262938999999996</v>
      </c>
      <c r="H37" s="44">
        <f t="shared" si="3"/>
        <v>-9.4744167000000008</v>
      </c>
      <c r="I37" s="44">
        <f t="shared" si="4"/>
        <v>-9.8357676999999999</v>
      </c>
      <c r="J37" s="44">
        <f t="shared" si="5"/>
        <v>0</v>
      </c>
      <c r="K37" s="44">
        <f t="shared" si="6"/>
        <v>0</v>
      </c>
      <c r="L37" s="44">
        <f t="shared" si="7"/>
        <v>0</v>
      </c>
      <c r="N37" s="89">
        <v>2404260000</v>
      </c>
      <c r="O37" s="89">
        <v>-8.4068498999999992</v>
      </c>
      <c r="P37" s="20"/>
      <c r="Q37" s="6">
        <f t="shared" si="8"/>
        <v>2.72044</v>
      </c>
      <c r="R37" s="6">
        <f t="shared" si="9"/>
        <v>-7.7810030000000001</v>
      </c>
      <c r="S37" s="44">
        <f t="shared" si="10"/>
        <v>-8.0482482999999991</v>
      </c>
      <c r="T37" s="44">
        <f t="shared" si="11"/>
        <v>-8.5003680999999993</v>
      </c>
      <c r="U37" s="44">
        <f t="shared" si="12"/>
        <v>-8.7488727999999991</v>
      </c>
      <c r="V37" s="44">
        <f t="shared" si="13"/>
        <v>0</v>
      </c>
      <c r="W37" s="44">
        <f t="shared" si="14"/>
        <v>0</v>
      </c>
      <c r="X37" s="44">
        <f t="shared" si="15"/>
        <v>0</v>
      </c>
      <c r="Y37" s="20"/>
    </row>
    <row r="38" spans="2:25" x14ac:dyDescent="0.25">
      <c r="B38" s="89">
        <v>2483305000</v>
      </c>
      <c r="C38" s="89">
        <v>-8.4137888000000007</v>
      </c>
      <c r="D38" s="20"/>
      <c r="E38" s="6">
        <f t="shared" si="0"/>
        <v>2.7994849999999998</v>
      </c>
      <c r="F38" s="6">
        <f t="shared" si="1"/>
        <v>-8.3604287999999993</v>
      </c>
      <c r="G38" s="44">
        <f t="shared" si="2"/>
        <v>-8.7814884000000006</v>
      </c>
      <c r="H38" s="44">
        <f t="shared" si="3"/>
        <v>-9.3800726000000001</v>
      </c>
      <c r="I38" s="44">
        <f t="shared" si="4"/>
        <v>-9.7382345000000008</v>
      </c>
      <c r="J38" s="44">
        <f t="shared" si="5"/>
        <v>0</v>
      </c>
      <c r="K38" s="44">
        <f t="shared" si="6"/>
        <v>0</v>
      </c>
      <c r="L38" s="44">
        <f t="shared" si="7"/>
        <v>0</v>
      </c>
      <c r="N38" s="89">
        <v>2483305000</v>
      </c>
      <c r="O38" s="89">
        <v>-8.1663941999999992</v>
      </c>
      <c r="P38" s="20"/>
      <c r="Q38" s="6">
        <f t="shared" si="8"/>
        <v>2.7994849999999998</v>
      </c>
      <c r="R38" s="6">
        <f t="shared" si="9"/>
        <v>-7.7073254999999996</v>
      </c>
      <c r="S38" s="44">
        <f t="shared" si="10"/>
        <v>-7.9414220000000002</v>
      </c>
      <c r="T38" s="44">
        <f t="shared" si="11"/>
        <v>-8.3329067000000006</v>
      </c>
      <c r="U38" s="44">
        <f t="shared" si="12"/>
        <v>-8.6663789999999992</v>
      </c>
      <c r="V38" s="44">
        <f t="shared" si="13"/>
        <v>0</v>
      </c>
      <c r="W38" s="44">
        <f t="shared" si="14"/>
        <v>0</v>
      </c>
      <c r="X38" s="44">
        <f t="shared" si="15"/>
        <v>0</v>
      </c>
      <c r="Y38" s="20"/>
    </row>
    <row r="39" spans="2:25" x14ac:dyDescent="0.25">
      <c r="B39" s="89">
        <v>2562350000</v>
      </c>
      <c r="C39" s="89">
        <v>-8.5122994999999992</v>
      </c>
      <c r="D39" s="20"/>
      <c r="E39" s="6">
        <f t="shared" si="0"/>
        <v>2.87853</v>
      </c>
      <c r="F39" s="6">
        <f t="shared" si="1"/>
        <v>-8.4642859000000001</v>
      </c>
      <c r="G39" s="44">
        <f t="shared" si="2"/>
        <v>-8.8441725000000009</v>
      </c>
      <c r="H39" s="44">
        <f t="shared" si="3"/>
        <v>-9.3322143999999998</v>
      </c>
      <c r="I39" s="44">
        <f t="shared" si="4"/>
        <v>-9.6413965000000008</v>
      </c>
      <c r="J39" s="44">
        <f t="shared" si="5"/>
        <v>0</v>
      </c>
      <c r="K39" s="44">
        <f t="shared" si="6"/>
        <v>0</v>
      </c>
      <c r="L39" s="44">
        <f t="shared" si="7"/>
        <v>0</v>
      </c>
      <c r="N39" s="89">
        <v>2562350000</v>
      </c>
      <c r="O39" s="89">
        <v>-8.0161838999999997</v>
      </c>
      <c r="P39" s="20"/>
      <c r="Q39" s="6">
        <f t="shared" si="8"/>
        <v>2.87853</v>
      </c>
      <c r="R39" s="6">
        <f t="shared" si="9"/>
        <v>-7.6016725999999997</v>
      </c>
      <c r="S39" s="44">
        <f t="shared" si="10"/>
        <v>-7.8393458999999996</v>
      </c>
      <c r="T39" s="44">
        <f t="shared" si="11"/>
        <v>-8.2474536999999994</v>
      </c>
      <c r="U39" s="44">
        <f t="shared" si="12"/>
        <v>-8.6340008000000008</v>
      </c>
      <c r="V39" s="44">
        <f t="shared" si="13"/>
        <v>0</v>
      </c>
      <c r="W39" s="44">
        <f t="shared" si="14"/>
        <v>0</v>
      </c>
      <c r="X39" s="44">
        <f t="shared" si="15"/>
        <v>0</v>
      </c>
      <c r="Y39" s="20"/>
    </row>
    <row r="40" spans="2:25" x14ac:dyDescent="0.25">
      <c r="B40" s="89">
        <v>2641395000</v>
      </c>
      <c r="C40" s="89">
        <v>-8.3877535000000005</v>
      </c>
      <c r="D40" s="20"/>
      <c r="E40" s="6">
        <f t="shared" si="0"/>
        <v>2.9575749999999998</v>
      </c>
      <c r="F40" s="6">
        <f t="shared" si="1"/>
        <v>-8.4649801</v>
      </c>
      <c r="G40" s="44">
        <f t="shared" si="2"/>
        <v>-8.8243121999999996</v>
      </c>
      <c r="H40" s="44">
        <f t="shared" si="3"/>
        <v>-9.2632131999999991</v>
      </c>
      <c r="I40" s="44">
        <f t="shared" si="4"/>
        <v>-9.5663414000000007</v>
      </c>
      <c r="J40" s="44">
        <f t="shared" si="5"/>
        <v>0</v>
      </c>
      <c r="K40" s="44">
        <f t="shared" si="6"/>
        <v>0</v>
      </c>
      <c r="L40" s="44">
        <f t="shared" si="7"/>
        <v>0</v>
      </c>
      <c r="N40" s="89">
        <v>2641395000</v>
      </c>
      <c r="O40" s="89">
        <v>-7.8779693000000002</v>
      </c>
      <c r="P40" s="20"/>
      <c r="Q40" s="6">
        <f t="shared" si="8"/>
        <v>2.9575749999999998</v>
      </c>
      <c r="R40" s="6">
        <f t="shared" si="9"/>
        <v>-7.5799832</v>
      </c>
      <c r="S40" s="44">
        <f t="shared" si="10"/>
        <v>-7.7905458999999997</v>
      </c>
      <c r="T40" s="44">
        <f t="shared" si="11"/>
        <v>-8.2289885999999992</v>
      </c>
      <c r="U40" s="44">
        <f t="shared" si="12"/>
        <v>-8.6190090000000001</v>
      </c>
      <c r="V40" s="44">
        <f t="shared" si="13"/>
        <v>0</v>
      </c>
      <c r="W40" s="44">
        <f t="shared" si="14"/>
        <v>0</v>
      </c>
      <c r="X40" s="44">
        <f t="shared" si="15"/>
        <v>0</v>
      </c>
      <c r="Y40" s="20"/>
    </row>
    <row r="41" spans="2:25" x14ac:dyDescent="0.25">
      <c r="B41" s="89">
        <v>2720440000</v>
      </c>
      <c r="C41" s="89">
        <v>-8.4038638999999993</v>
      </c>
      <c r="D41" s="20"/>
      <c r="E41" s="6">
        <f t="shared" si="0"/>
        <v>3.0366200000000001</v>
      </c>
      <c r="F41" s="6">
        <f t="shared" si="1"/>
        <v>-8.4426708000000001</v>
      </c>
      <c r="G41" s="44">
        <f t="shared" si="2"/>
        <v>-8.8236313000000006</v>
      </c>
      <c r="H41" s="44">
        <f t="shared" si="3"/>
        <v>-9.1897459000000001</v>
      </c>
      <c r="I41" s="44">
        <f t="shared" si="4"/>
        <v>-9.5120325000000001</v>
      </c>
      <c r="J41" s="44">
        <f t="shared" si="5"/>
        <v>0</v>
      </c>
      <c r="K41" s="44">
        <f t="shared" si="6"/>
        <v>0</v>
      </c>
      <c r="L41" s="44">
        <f t="shared" si="7"/>
        <v>0</v>
      </c>
      <c r="N41" s="89">
        <v>2720440000</v>
      </c>
      <c r="O41" s="89">
        <v>-7.7810030000000001</v>
      </c>
      <c r="P41" s="20"/>
      <c r="Q41" s="6">
        <f t="shared" si="8"/>
        <v>3.0366200000000001</v>
      </c>
      <c r="R41" s="6">
        <f t="shared" si="9"/>
        <v>-7.6933160000000003</v>
      </c>
      <c r="S41" s="44">
        <f t="shared" si="10"/>
        <v>-7.9122890999999997</v>
      </c>
      <c r="T41" s="44">
        <f t="shared" si="11"/>
        <v>-8.2565211999999999</v>
      </c>
      <c r="U41" s="44">
        <f t="shared" si="12"/>
        <v>-8.6290587999999993</v>
      </c>
      <c r="V41" s="44">
        <f t="shared" si="13"/>
        <v>0</v>
      </c>
      <c r="W41" s="44">
        <f t="shared" si="14"/>
        <v>0</v>
      </c>
      <c r="X41" s="44">
        <f t="shared" si="15"/>
        <v>0</v>
      </c>
      <c r="Y41" s="20"/>
    </row>
    <row r="42" spans="2:25" x14ac:dyDescent="0.25">
      <c r="B42" s="89">
        <v>2799485000</v>
      </c>
      <c r="C42" s="89">
        <v>-8.3604287999999993</v>
      </c>
      <c r="D42" s="20"/>
      <c r="E42" s="6">
        <f t="shared" si="0"/>
        <v>3.1156649999999999</v>
      </c>
      <c r="F42" s="6">
        <f t="shared" si="1"/>
        <v>-8.3501414999999994</v>
      </c>
      <c r="G42" s="44">
        <f t="shared" si="2"/>
        <v>-8.6753902000000007</v>
      </c>
      <c r="H42" s="44">
        <f t="shared" si="3"/>
        <v>-9.1064013999999993</v>
      </c>
      <c r="I42" s="44">
        <f t="shared" si="4"/>
        <v>-9.4601488000000007</v>
      </c>
      <c r="J42" s="44">
        <f t="shared" si="5"/>
        <v>0</v>
      </c>
      <c r="K42" s="44">
        <f t="shared" si="6"/>
        <v>0</v>
      </c>
      <c r="L42" s="44">
        <f t="shared" si="7"/>
        <v>0</v>
      </c>
      <c r="N42" s="89">
        <v>2799485000</v>
      </c>
      <c r="O42" s="89">
        <v>-7.7073254999999996</v>
      </c>
      <c r="P42" s="20"/>
      <c r="Q42" s="6">
        <f t="shared" si="8"/>
        <v>3.1156649999999999</v>
      </c>
      <c r="R42" s="6">
        <f t="shared" si="9"/>
        <v>-7.8350391000000004</v>
      </c>
      <c r="S42" s="44">
        <f t="shared" si="10"/>
        <v>-8.0492792000000009</v>
      </c>
      <c r="T42" s="44">
        <f t="shared" si="11"/>
        <v>-8.3009930000000001</v>
      </c>
      <c r="U42" s="44">
        <f t="shared" si="12"/>
        <v>-8.6553307000000004</v>
      </c>
      <c r="V42" s="44">
        <f t="shared" si="13"/>
        <v>0</v>
      </c>
      <c r="W42" s="44">
        <f t="shared" si="14"/>
        <v>0</v>
      </c>
      <c r="X42" s="44">
        <f t="shared" si="15"/>
        <v>0</v>
      </c>
      <c r="Y42" s="20"/>
    </row>
    <row r="43" spans="2:25" x14ac:dyDescent="0.25">
      <c r="B43" s="89">
        <v>2878530000</v>
      </c>
      <c r="C43" s="89">
        <v>-8.4642859000000001</v>
      </c>
      <c r="D43" s="20"/>
      <c r="E43" s="6">
        <f t="shared" si="0"/>
        <v>3.1947100000000002</v>
      </c>
      <c r="F43" s="6">
        <f t="shared" si="1"/>
        <v>-8.2463263999999992</v>
      </c>
      <c r="G43" s="44">
        <f t="shared" si="2"/>
        <v>-8.5767269000000006</v>
      </c>
      <c r="H43" s="44">
        <f t="shared" si="3"/>
        <v>-9.0905065999999994</v>
      </c>
      <c r="I43" s="44">
        <f t="shared" si="4"/>
        <v>-9.3782844999999995</v>
      </c>
      <c r="J43" s="44">
        <f t="shared" si="5"/>
        <v>0</v>
      </c>
      <c r="K43" s="44">
        <f t="shared" si="6"/>
        <v>0</v>
      </c>
      <c r="L43" s="44">
        <f t="shared" si="7"/>
        <v>0</v>
      </c>
      <c r="N43" s="89">
        <v>2878530000</v>
      </c>
      <c r="O43" s="89">
        <v>-7.6016725999999997</v>
      </c>
      <c r="P43" s="20"/>
      <c r="Q43" s="6">
        <f t="shared" si="8"/>
        <v>3.1947100000000002</v>
      </c>
      <c r="R43" s="6">
        <f t="shared" si="9"/>
        <v>-7.8423389999999999</v>
      </c>
      <c r="S43" s="44">
        <f t="shared" si="10"/>
        <v>-8.0796022000000001</v>
      </c>
      <c r="T43" s="44">
        <f t="shared" si="11"/>
        <v>-8.4136018999999997</v>
      </c>
      <c r="U43" s="44">
        <f t="shared" si="12"/>
        <v>-8.6539488000000002</v>
      </c>
      <c r="V43" s="44">
        <f t="shared" si="13"/>
        <v>0</v>
      </c>
      <c r="W43" s="44">
        <f t="shared" si="14"/>
        <v>0</v>
      </c>
      <c r="X43" s="44">
        <f t="shared" si="15"/>
        <v>0</v>
      </c>
      <c r="Y43" s="20"/>
    </row>
    <row r="44" spans="2:25" x14ac:dyDescent="0.25">
      <c r="B44" s="89">
        <v>2957575000</v>
      </c>
      <c r="C44" s="89">
        <v>-8.4649801</v>
      </c>
      <c r="D44" s="20"/>
      <c r="E44" s="6">
        <f t="shared" si="0"/>
        <v>3.273755</v>
      </c>
      <c r="F44" s="6">
        <f t="shared" si="1"/>
        <v>-8.2557764000000002</v>
      </c>
      <c r="G44" s="44">
        <f t="shared" si="2"/>
        <v>-8.5705785999999993</v>
      </c>
      <c r="H44" s="44">
        <f t="shared" si="3"/>
        <v>-9.0582457000000005</v>
      </c>
      <c r="I44" s="44">
        <f t="shared" si="4"/>
        <v>-9.2666606999999992</v>
      </c>
      <c r="J44" s="44">
        <f t="shared" si="5"/>
        <v>0</v>
      </c>
      <c r="K44" s="44">
        <f t="shared" si="6"/>
        <v>0</v>
      </c>
      <c r="L44" s="44">
        <f t="shared" si="7"/>
        <v>0</v>
      </c>
      <c r="N44" s="89">
        <v>2957575000</v>
      </c>
      <c r="O44" s="89">
        <v>-7.5799832</v>
      </c>
      <c r="P44" s="20"/>
      <c r="Q44" s="6">
        <f t="shared" si="8"/>
        <v>3.273755</v>
      </c>
      <c r="R44" s="6">
        <f t="shared" si="9"/>
        <v>-7.8582863999999999</v>
      </c>
      <c r="S44" s="44">
        <f t="shared" si="10"/>
        <v>-8.0704908</v>
      </c>
      <c r="T44" s="44">
        <f t="shared" si="11"/>
        <v>-8.5299853999999993</v>
      </c>
      <c r="U44" s="44">
        <f t="shared" si="12"/>
        <v>-8.6416863999999993</v>
      </c>
      <c r="V44" s="44">
        <f t="shared" si="13"/>
        <v>0</v>
      </c>
      <c r="W44" s="44">
        <f t="shared" si="14"/>
        <v>0</v>
      </c>
      <c r="X44" s="44">
        <f t="shared" si="15"/>
        <v>0</v>
      </c>
      <c r="Y44" s="20"/>
    </row>
    <row r="45" spans="2:25" x14ac:dyDescent="0.25">
      <c r="B45" s="89">
        <v>3036620000</v>
      </c>
      <c r="C45" s="89">
        <v>-8.4426708000000001</v>
      </c>
      <c r="D45" s="20"/>
      <c r="E45" s="6">
        <f t="shared" si="0"/>
        <v>3.3527999999999998</v>
      </c>
      <c r="F45" s="6">
        <f t="shared" si="1"/>
        <v>-8.5116996999999994</v>
      </c>
      <c r="G45" s="44">
        <f t="shared" si="2"/>
        <v>-8.8473863999999995</v>
      </c>
      <c r="H45" s="44">
        <f t="shared" si="3"/>
        <v>-9.0495710000000003</v>
      </c>
      <c r="I45" s="44">
        <f t="shared" si="4"/>
        <v>-9.1638012</v>
      </c>
      <c r="J45" s="44">
        <f t="shared" si="5"/>
        <v>0</v>
      </c>
      <c r="K45" s="44">
        <f t="shared" si="6"/>
        <v>0</v>
      </c>
      <c r="L45" s="44">
        <f t="shared" si="7"/>
        <v>0</v>
      </c>
      <c r="N45" s="89">
        <v>3036620000</v>
      </c>
      <c r="O45" s="89">
        <v>-7.6933160000000003</v>
      </c>
      <c r="P45" s="20"/>
      <c r="Q45" s="6">
        <f t="shared" si="8"/>
        <v>3.3527999999999998</v>
      </c>
      <c r="R45" s="6">
        <f t="shared" si="9"/>
        <v>-8.0243797000000008</v>
      </c>
      <c r="S45" s="44">
        <f t="shared" si="10"/>
        <v>-8.2898264000000008</v>
      </c>
      <c r="T45" s="44">
        <f t="shared" si="11"/>
        <v>-8.6320943999999997</v>
      </c>
      <c r="U45" s="44">
        <f t="shared" si="12"/>
        <v>-8.6529989</v>
      </c>
      <c r="V45" s="44">
        <f t="shared" si="13"/>
        <v>0</v>
      </c>
      <c r="W45" s="44">
        <f t="shared" si="14"/>
        <v>0</v>
      </c>
      <c r="X45" s="44">
        <f t="shared" si="15"/>
        <v>0</v>
      </c>
      <c r="Y45" s="20"/>
    </row>
    <row r="46" spans="2:25" x14ac:dyDescent="0.25">
      <c r="B46" s="89">
        <v>3115665000</v>
      </c>
      <c r="C46" s="89">
        <v>-8.3501414999999994</v>
      </c>
      <c r="D46" s="20"/>
      <c r="E46" s="6">
        <f t="shared" si="0"/>
        <v>3.431845</v>
      </c>
      <c r="F46" s="6">
        <f t="shared" si="1"/>
        <v>-8.4633684000000002</v>
      </c>
      <c r="G46" s="44">
        <f t="shared" si="2"/>
        <v>-8.7540730999999994</v>
      </c>
      <c r="H46" s="44">
        <f t="shared" si="3"/>
        <v>-9.0134363000000004</v>
      </c>
      <c r="I46" s="44">
        <f t="shared" si="4"/>
        <v>-9.0662260000000003</v>
      </c>
      <c r="J46" s="44">
        <f t="shared" si="5"/>
        <v>0</v>
      </c>
      <c r="K46" s="44">
        <f t="shared" si="6"/>
        <v>0</v>
      </c>
      <c r="L46" s="44">
        <f t="shared" si="7"/>
        <v>0</v>
      </c>
      <c r="N46" s="89">
        <v>3115665000</v>
      </c>
      <c r="O46" s="89">
        <v>-7.8350391000000004</v>
      </c>
      <c r="P46" s="20"/>
      <c r="Q46" s="6">
        <f t="shared" si="8"/>
        <v>3.431845</v>
      </c>
      <c r="R46" s="6">
        <f t="shared" si="9"/>
        <v>-8.1640824999999992</v>
      </c>
      <c r="S46" s="44">
        <f t="shared" si="10"/>
        <v>-8.4411410999999994</v>
      </c>
      <c r="T46" s="44">
        <f t="shared" si="11"/>
        <v>-8.6889848999999995</v>
      </c>
      <c r="U46" s="44">
        <f t="shared" si="12"/>
        <v>-8.6868324000000001</v>
      </c>
      <c r="V46" s="44">
        <f t="shared" si="13"/>
        <v>0</v>
      </c>
      <c r="W46" s="44">
        <f t="shared" si="14"/>
        <v>0</v>
      </c>
      <c r="X46" s="44">
        <f t="shared" si="15"/>
        <v>0</v>
      </c>
      <c r="Y46" s="20"/>
    </row>
    <row r="47" spans="2:25" x14ac:dyDescent="0.25">
      <c r="B47" s="89">
        <v>3194710000</v>
      </c>
      <c r="C47" s="89">
        <v>-8.2463263999999992</v>
      </c>
      <c r="D47" s="20"/>
      <c r="E47" s="6">
        <f t="shared" si="0"/>
        <v>3.5108899999999998</v>
      </c>
      <c r="F47" s="6">
        <f t="shared" si="1"/>
        <v>-8.3623791000000001</v>
      </c>
      <c r="G47" s="44">
        <f t="shared" si="2"/>
        <v>-8.6524839</v>
      </c>
      <c r="H47" s="44">
        <f t="shared" si="3"/>
        <v>-8.9696683999999998</v>
      </c>
      <c r="I47" s="44">
        <f t="shared" si="4"/>
        <v>-8.9740848999999994</v>
      </c>
      <c r="J47" s="44">
        <f t="shared" si="5"/>
        <v>0</v>
      </c>
      <c r="K47" s="44">
        <f t="shared" si="6"/>
        <v>0</v>
      </c>
      <c r="L47" s="44">
        <f t="shared" si="7"/>
        <v>0</v>
      </c>
      <c r="N47" s="89">
        <v>3194710000</v>
      </c>
      <c r="O47" s="89">
        <v>-7.8423389999999999</v>
      </c>
      <c r="P47" s="20"/>
      <c r="Q47" s="6">
        <f t="shared" si="8"/>
        <v>3.5108899999999998</v>
      </c>
      <c r="R47" s="6">
        <f t="shared" si="9"/>
        <v>-8.1928596000000002</v>
      </c>
      <c r="S47" s="44">
        <f t="shared" si="10"/>
        <v>-8.4570045</v>
      </c>
      <c r="T47" s="44">
        <f t="shared" si="11"/>
        <v>-8.7474957</v>
      </c>
      <c r="U47" s="44">
        <f t="shared" si="12"/>
        <v>-8.7168074000000004</v>
      </c>
      <c r="V47" s="44">
        <f t="shared" si="13"/>
        <v>0</v>
      </c>
      <c r="W47" s="44">
        <f t="shared" si="14"/>
        <v>0</v>
      </c>
      <c r="X47" s="44">
        <f t="shared" si="15"/>
        <v>0</v>
      </c>
      <c r="Y47" s="20"/>
    </row>
    <row r="48" spans="2:25" x14ac:dyDescent="0.25">
      <c r="B48" s="89">
        <v>3273755000</v>
      </c>
      <c r="C48" s="89">
        <v>-8.2557764000000002</v>
      </c>
      <c r="D48" s="20"/>
      <c r="E48" s="6">
        <f t="shared" si="0"/>
        <v>3.5899350000000001</v>
      </c>
      <c r="F48" s="6">
        <f t="shared" si="1"/>
        <v>-8.2505349999999993</v>
      </c>
      <c r="G48" s="44">
        <f t="shared" si="2"/>
        <v>-8.4791278999999999</v>
      </c>
      <c r="H48" s="44">
        <f t="shared" si="3"/>
        <v>-8.8532591000000007</v>
      </c>
      <c r="I48" s="44">
        <f t="shared" si="4"/>
        <v>-8.9305058000000006</v>
      </c>
      <c r="J48" s="44">
        <f t="shared" si="5"/>
        <v>0</v>
      </c>
      <c r="K48" s="44">
        <f t="shared" si="6"/>
        <v>0</v>
      </c>
      <c r="L48" s="44">
        <f t="shared" si="7"/>
        <v>0</v>
      </c>
      <c r="N48" s="89">
        <v>3273755000</v>
      </c>
      <c r="O48" s="89">
        <v>-7.8582863999999999</v>
      </c>
      <c r="P48" s="20"/>
      <c r="Q48" s="6">
        <f t="shared" si="8"/>
        <v>3.5899350000000001</v>
      </c>
      <c r="R48" s="6">
        <f t="shared" si="9"/>
        <v>-8.1965331999999993</v>
      </c>
      <c r="S48" s="44">
        <f t="shared" si="10"/>
        <v>-8.3829259999999994</v>
      </c>
      <c r="T48" s="44">
        <f t="shared" si="11"/>
        <v>-8.7687521000000004</v>
      </c>
      <c r="U48" s="44">
        <f t="shared" si="12"/>
        <v>-8.7846632000000007</v>
      </c>
      <c r="V48" s="44">
        <f t="shared" si="13"/>
        <v>0</v>
      </c>
      <c r="W48" s="44">
        <f t="shared" si="14"/>
        <v>0</v>
      </c>
      <c r="X48" s="44">
        <f t="shared" si="15"/>
        <v>0</v>
      </c>
      <c r="Y48" s="20"/>
    </row>
    <row r="49" spans="2:25" x14ac:dyDescent="0.25">
      <c r="B49" s="89">
        <v>3352800000</v>
      </c>
      <c r="C49" s="89">
        <v>-8.5116996999999994</v>
      </c>
      <c r="D49" s="20"/>
      <c r="E49" s="6">
        <f t="shared" si="0"/>
        <v>3.6689799999999999</v>
      </c>
      <c r="F49" s="6">
        <f t="shared" si="1"/>
        <v>-8.1366481999999998</v>
      </c>
      <c r="G49" s="44">
        <f t="shared" si="2"/>
        <v>-8.3675823000000005</v>
      </c>
      <c r="H49" s="44">
        <f t="shared" si="3"/>
        <v>-8.7814464999999995</v>
      </c>
      <c r="I49" s="44">
        <f t="shared" si="4"/>
        <v>-8.8957023999999993</v>
      </c>
      <c r="J49" s="44">
        <f t="shared" si="5"/>
        <v>0</v>
      </c>
      <c r="K49" s="44">
        <f t="shared" si="6"/>
        <v>0</v>
      </c>
      <c r="L49" s="44">
        <f t="shared" si="7"/>
        <v>0</v>
      </c>
      <c r="N49" s="89">
        <v>3352800000</v>
      </c>
      <c r="O49" s="89">
        <v>-8.0243797000000008</v>
      </c>
      <c r="P49" s="20"/>
      <c r="Q49" s="6">
        <f t="shared" si="8"/>
        <v>3.6689799999999999</v>
      </c>
      <c r="R49" s="6">
        <f t="shared" si="9"/>
        <v>-8.2276859000000009</v>
      </c>
      <c r="S49" s="44">
        <f t="shared" si="10"/>
        <v>-8.3889970999999992</v>
      </c>
      <c r="T49" s="44">
        <f t="shared" si="11"/>
        <v>-8.7856816999999996</v>
      </c>
      <c r="U49" s="44">
        <f t="shared" si="12"/>
        <v>-8.8734216999999997</v>
      </c>
      <c r="V49" s="44">
        <f t="shared" si="13"/>
        <v>0</v>
      </c>
      <c r="W49" s="44">
        <f t="shared" si="14"/>
        <v>0</v>
      </c>
      <c r="X49" s="44">
        <f t="shared" si="15"/>
        <v>0</v>
      </c>
      <c r="Y49" s="20"/>
    </row>
    <row r="50" spans="2:25" x14ac:dyDescent="0.25">
      <c r="B50" s="89">
        <v>3431845000</v>
      </c>
      <c r="C50" s="89">
        <v>-8.4633684000000002</v>
      </c>
      <c r="D50" s="20"/>
      <c r="E50" s="6">
        <f t="shared" si="0"/>
        <v>3.7480250000000002</v>
      </c>
      <c r="F50" s="6">
        <f t="shared" si="1"/>
        <v>-8.0826005999999992</v>
      </c>
      <c r="G50" s="44">
        <f t="shared" si="2"/>
        <v>-8.3224067999999995</v>
      </c>
      <c r="H50" s="44">
        <f t="shared" si="3"/>
        <v>-8.7165651000000004</v>
      </c>
      <c r="I50" s="44">
        <f t="shared" si="4"/>
        <v>-8.8544044</v>
      </c>
      <c r="J50" s="44">
        <f t="shared" si="5"/>
        <v>0</v>
      </c>
      <c r="K50" s="44">
        <f t="shared" si="6"/>
        <v>0</v>
      </c>
      <c r="L50" s="44">
        <f t="shared" si="7"/>
        <v>0</v>
      </c>
      <c r="N50" s="89">
        <v>3431845000</v>
      </c>
      <c r="O50" s="89">
        <v>-8.1640824999999992</v>
      </c>
      <c r="P50" s="20"/>
      <c r="Q50" s="6">
        <f t="shared" si="8"/>
        <v>3.7480250000000002</v>
      </c>
      <c r="R50" s="6">
        <f t="shared" si="9"/>
        <v>-8.3150539000000006</v>
      </c>
      <c r="S50" s="44">
        <f t="shared" si="10"/>
        <v>-8.4664202</v>
      </c>
      <c r="T50" s="44">
        <f t="shared" si="11"/>
        <v>-8.7940053999999996</v>
      </c>
      <c r="U50" s="44">
        <f t="shared" si="12"/>
        <v>-8.9472159999999992</v>
      </c>
      <c r="V50" s="44">
        <f t="shared" si="13"/>
        <v>0</v>
      </c>
      <c r="W50" s="44">
        <f t="shared" si="14"/>
        <v>0</v>
      </c>
      <c r="X50" s="44">
        <f t="shared" si="15"/>
        <v>0</v>
      </c>
      <c r="Y50" s="20"/>
    </row>
    <row r="51" spans="2:25" x14ac:dyDescent="0.25">
      <c r="B51" s="89">
        <v>3510890000</v>
      </c>
      <c r="C51" s="89">
        <v>-8.3623791000000001</v>
      </c>
      <c r="D51" s="20"/>
      <c r="E51" s="6">
        <f t="shared" si="0"/>
        <v>3.82707</v>
      </c>
      <c r="F51" s="6">
        <f t="shared" si="1"/>
        <v>-8.1467437999999994</v>
      </c>
      <c r="G51" s="44">
        <f t="shared" si="2"/>
        <v>-8.4117031000000004</v>
      </c>
      <c r="H51" s="44">
        <f t="shared" si="3"/>
        <v>-8.6916180000000001</v>
      </c>
      <c r="I51" s="44">
        <f t="shared" si="4"/>
        <v>-8.8128109000000006</v>
      </c>
      <c r="J51" s="44">
        <f t="shared" si="5"/>
        <v>0</v>
      </c>
      <c r="K51" s="44">
        <f t="shared" si="6"/>
        <v>0</v>
      </c>
      <c r="L51" s="44">
        <f t="shared" si="7"/>
        <v>0</v>
      </c>
      <c r="N51" s="89">
        <v>3510890000</v>
      </c>
      <c r="O51" s="89">
        <v>-8.1928596000000002</v>
      </c>
      <c r="P51" s="20"/>
      <c r="Q51" s="6">
        <f t="shared" si="8"/>
        <v>3.82707</v>
      </c>
      <c r="R51" s="6">
        <f t="shared" si="9"/>
        <v>-8.3988247000000005</v>
      </c>
      <c r="S51" s="44">
        <f t="shared" si="10"/>
        <v>-8.5897188</v>
      </c>
      <c r="T51" s="44">
        <f t="shared" si="11"/>
        <v>-8.8360175999999999</v>
      </c>
      <c r="U51" s="44">
        <f t="shared" si="12"/>
        <v>-8.9802256000000007</v>
      </c>
      <c r="V51" s="44">
        <f t="shared" si="13"/>
        <v>0</v>
      </c>
      <c r="W51" s="44">
        <f t="shared" si="14"/>
        <v>0</v>
      </c>
      <c r="X51" s="44">
        <f t="shared" si="15"/>
        <v>0</v>
      </c>
      <c r="Y51" s="20"/>
    </row>
    <row r="52" spans="2:25" x14ac:dyDescent="0.25">
      <c r="B52" s="89">
        <v>3589935000</v>
      </c>
      <c r="C52" s="89">
        <v>-8.2505349999999993</v>
      </c>
      <c r="D52" s="20"/>
      <c r="E52" s="6">
        <f t="shared" si="0"/>
        <v>3.9061149999999998</v>
      </c>
      <c r="F52" s="6">
        <f t="shared" si="1"/>
        <v>-8.0786494999999992</v>
      </c>
      <c r="G52" s="44">
        <f t="shared" si="2"/>
        <v>-8.3400393000000008</v>
      </c>
      <c r="H52" s="44">
        <f t="shared" si="3"/>
        <v>-8.6874485000000004</v>
      </c>
      <c r="I52" s="44">
        <f t="shared" si="4"/>
        <v>-8.7260389000000007</v>
      </c>
      <c r="J52" s="44">
        <f t="shared" si="5"/>
        <v>0</v>
      </c>
      <c r="K52" s="44">
        <f t="shared" si="6"/>
        <v>0</v>
      </c>
      <c r="L52" s="44">
        <f t="shared" si="7"/>
        <v>0</v>
      </c>
      <c r="N52" s="89">
        <v>3589935000</v>
      </c>
      <c r="O52" s="89">
        <v>-8.1965331999999993</v>
      </c>
      <c r="P52" s="20"/>
      <c r="Q52" s="6">
        <f t="shared" si="8"/>
        <v>3.9061149999999998</v>
      </c>
      <c r="R52" s="6">
        <f t="shared" si="9"/>
        <v>-8.4539089000000001</v>
      </c>
      <c r="S52" s="44">
        <f t="shared" si="10"/>
        <v>-8.6103915999999998</v>
      </c>
      <c r="T52" s="44">
        <f t="shared" si="11"/>
        <v>-8.8977871000000004</v>
      </c>
      <c r="U52" s="44">
        <f t="shared" si="12"/>
        <v>-9.0023955999999998</v>
      </c>
      <c r="V52" s="44">
        <f t="shared" si="13"/>
        <v>0</v>
      </c>
      <c r="W52" s="44">
        <f t="shared" si="14"/>
        <v>0</v>
      </c>
      <c r="X52" s="44">
        <f t="shared" si="15"/>
        <v>0</v>
      </c>
      <c r="Y52" s="20"/>
    </row>
    <row r="53" spans="2:25" x14ac:dyDescent="0.25">
      <c r="B53" s="89">
        <v>3668980000</v>
      </c>
      <c r="C53" s="89">
        <v>-8.1366481999999998</v>
      </c>
      <c r="D53" s="20"/>
      <c r="E53" s="6">
        <f t="shared" si="0"/>
        <v>3.98516</v>
      </c>
      <c r="F53" s="6">
        <f t="shared" si="1"/>
        <v>-7.9919476999999999</v>
      </c>
      <c r="G53" s="44">
        <f t="shared" si="2"/>
        <v>-8.2767572000000005</v>
      </c>
      <c r="H53" s="44">
        <f t="shared" si="3"/>
        <v>-8.6888409000000006</v>
      </c>
      <c r="I53" s="44">
        <f t="shared" si="4"/>
        <v>-8.6570482000000002</v>
      </c>
      <c r="J53" s="44">
        <f t="shared" si="5"/>
        <v>0</v>
      </c>
      <c r="K53" s="44">
        <f t="shared" si="6"/>
        <v>0</v>
      </c>
      <c r="L53" s="44">
        <f t="shared" si="7"/>
        <v>0</v>
      </c>
      <c r="N53" s="89">
        <v>3668980000</v>
      </c>
      <c r="O53" s="89">
        <v>-8.2276859000000009</v>
      </c>
      <c r="P53" s="20"/>
      <c r="Q53" s="6">
        <f t="shared" si="8"/>
        <v>3.98516</v>
      </c>
      <c r="R53" s="6">
        <f t="shared" si="9"/>
        <v>-8.4978466000000008</v>
      </c>
      <c r="S53" s="44">
        <f t="shared" si="10"/>
        <v>-8.6476889000000003</v>
      </c>
      <c r="T53" s="44">
        <f t="shared" si="11"/>
        <v>-8.9368657999999996</v>
      </c>
      <c r="U53" s="44">
        <f t="shared" si="12"/>
        <v>-9.0138558999999994</v>
      </c>
      <c r="V53" s="44">
        <f t="shared" si="13"/>
        <v>0</v>
      </c>
      <c r="W53" s="44">
        <f t="shared" si="14"/>
        <v>0</v>
      </c>
      <c r="X53" s="44">
        <f t="shared" si="15"/>
        <v>0</v>
      </c>
      <c r="Y53" s="20"/>
    </row>
    <row r="54" spans="2:25" x14ac:dyDescent="0.25">
      <c r="B54" s="89">
        <v>3748025000</v>
      </c>
      <c r="C54" s="89">
        <v>-8.0826005999999992</v>
      </c>
      <c r="D54" s="20"/>
      <c r="E54" s="6">
        <f t="shared" si="0"/>
        <v>4.0642050000000003</v>
      </c>
      <c r="F54" s="6">
        <f t="shared" si="1"/>
        <v>-8.0047444999999993</v>
      </c>
      <c r="G54" s="44">
        <f t="shared" si="2"/>
        <v>-8.3011026000000001</v>
      </c>
      <c r="H54" s="44">
        <f t="shared" si="3"/>
        <v>-8.6431264999999993</v>
      </c>
      <c r="I54" s="44">
        <f t="shared" si="4"/>
        <v>-8.6130037000000002</v>
      </c>
      <c r="J54" s="44">
        <f t="shared" si="5"/>
        <v>0</v>
      </c>
      <c r="K54" s="44">
        <f t="shared" si="6"/>
        <v>0</v>
      </c>
      <c r="L54" s="44">
        <f t="shared" si="7"/>
        <v>0</v>
      </c>
      <c r="N54" s="89">
        <v>3748025000</v>
      </c>
      <c r="O54" s="89">
        <v>-8.3150539000000006</v>
      </c>
      <c r="P54" s="20"/>
      <c r="Q54" s="6">
        <f t="shared" si="8"/>
        <v>4.0642050000000003</v>
      </c>
      <c r="R54" s="6">
        <f t="shared" si="9"/>
        <v>-8.5519380999999992</v>
      </c>
      <c r="S54" s="44">
        <f t="shared" si="10"/>
        <v>-8.7171535000000002</v>
      </c>
      <c r="T54" s="44">
        <f t="shared" si="11"/>
        <v>-8.9818201000000002</v>
      </c>
      <c r="U54" s="44">
        <f t="shared" si="12"/>
        <v>-9.0095024000000006</v>
      </c>
      <c r="V54" s="44">
        <f t="shared" si="13"/>
        <v>0</v>
      </c>
      <c r="W54" s="44">
        <f t="shared" si="14"/>
        <v>0</v>
      </c>
      <c r="X54" s="44">
        <f t="shared" si="15"/>
        <v>0</v>
      </c>
      <c r="Y54" s="20"/>
    </row>
    <row r="55" spans="2:25" x14ac:dyDescent="0.25">
      <c r="B55" s="89">
        <v>3827070000</v>
      </c>
      <c r="C55" s="89">
        <v>-8.1467437999999994</v>
      </c>
      <c r="D55" s="20"/>
      <c r="E55" s="6">
        <f t="shared" si="0"/>
        <v>4.1432500000000001</v>
      </c>
      <c r="F55" s="6">
        <f t="shared" si="1"/>
        <v>-7.9211473000000003</v>
      </c>
      <c r="G55" s="44">
        <f t="shared" si="2"/>
        <v>-8.2034301999999997</v>
      </c>
      <c r="H55" s="44">
        <f t="shared" si="3"/>
        <v>-8.5957527000000002</v>
      </c>
      <c r="I55" s="44">
        <f t="shared" si="4"/>
        <v>-8.6055259999999993</v>
      </c>
      <c r="J55" s="44">
        <f t="shared" si="5"/>
        <v>0</v>
      </c>
      <c r="K55" s="44">
        <f t="shared" si="6"/>
        <v>0</v>
      </c>
      <c r="L55" s="44">
        <f t="shared" si="7"/>
        <v>0</v>
      </c>
      <c r="N55" s="89">
        <v>3827070000</v>
      </c>
      <c r="O55" s="89">
        <v>-8.3988247000000005</v>
      </c>
      <c r="P55" s="20"/>
      <c r="Q55" s="6">
        <f t="shared" si="8"/>
        <v>4.1432500000000001</v>
      </c>
      <c r="R55" s="6">
        <f t="shared" si="9"/>
        <v>-8.5267458000000005</v>
      </c>
      <c r="S55" s="44">
        <f t="shared" si="10"/>
        <v>-8.6764469000000002</v>
      </c>
      <c r="T55" s="44">
        <f t="shared" si="11"/>
        <v>-9.0448666000000006</v>
      </c>
      <c r="U55" s="44">
        <f t="shared" si="12"/>
        <v>-9.0315093999999991</v>
      </c>
      <c r="V55" s="44">
        <f t="shared" si="13"/>
        <v>0</v>
      </c>
      <c r="W55" s="44">
        <f t="shared" si="14"/>
        <v>0</v>
      </c>
      <c r="X55" s="44">
        <f t="shared" si="15"/>
        <v>0</v>
      </c>
      <c r="Y55" s="20"/>
    </row>
    <row r="56" spans="2:25" x14ac:dyDescent="0.25">
      <c r="B56" s="89">
        <v>3906115000</v>
      </c>
      <c r="C56" s="89">
        <v>-8.0786494999999992</v>
      </c>
      <c r="E56" s="6">
        <f t="shared" si="0"/>
        <v>4.2222949999999999</v>
      </c>
      <c r="F56" s="6">
        <f t="shared" si="1"/>
        <v>-7.8656416</v>
      </c>
      <c r="G56" s="44">
        <f t="shared" si="2"/>
        <v>-8.1215515000000007</v>
      </c>
      <c r="H56" s="44">
        <f t="shared" si="3"/>
        <v>-8.5643711000000007</v>
      </c>
      <c r="I56" s="44">
        <f t="shared" si="4"/>
        <v>-8.6195021000000001</v>
      </c>
      <c r="J56" s="44">
        <f t="shared" si="5"/>
        <v>0</v>
      </c>
      <c r="K56" s="44">
        <f t="shared" si="6"/>
        <v>0</v>
      </c>
      <c r="L56" s="44">
        <f t="shared" si="7"/>
        <v>0</v>
      </c>
      <c r="N56" s="89">
        <v>3906115000</v>
      </c>
      <c r="O56" s="89">
        <v>-8.4539089000000001</v>
      </c>
      <c r="Q56" s="6">
        <f t="shared" si="8"/>
        <v>4.2222949999999999</v>
      </c>
      <c r="R56" s="6">
        <f t="shared" si="9"/>
        <v>-8.6415395999999998</v>
      </c>
      <c r="S56" s="44">
        <f t="shared" si="10"/>
        <v>-8.8281878999999996</v>
      </c>
      <c r="T56" s="44">
        <f t="shared" si="11"/>
        <v>-9.0947999999999993</v>
      </c>
      <c r="U56" s="44">
        <f t="shared" si="12"/>
        <v>-9.0854453999999993</v>
      </c>
      <c r="V56" s="44">
        <f t="shared" si="13"/>
        <v>0</v>
      </c>
      <c r="W56" s="44">
        <f t="shared" si="14"/>
        <v>0</v>
      </c>
      <c r="X56" s="44">
        <f t="shared" si="15"/>
        <v>0</v>
      </c>
    </row>
    <row r="57" spans="2:25" x14ac:dyDescent="0.25">
      <c r="B57" s="89">
        <v>3985160000</v>
      </c>
      <c r="C57" s="89">
        <v>-7.9919476999999999</v>
      </c>
      <c r="E57" s="6">
        <f t="shared" si="0"/>
        <v>4.3013399999999997</v>
      </c>
      <c r="F57" s="6">
        <f t="shared" si="1"/>
        <v>-7.8227177000000001</v>
      </c>
      <c r="G57" s="44">
        <f t="shared" si="2"/>
        <v>-8.0641107999999999</v>
      </c>
      <c r="H57" s="44">
        <f t="shared" si="3"/>
        <v>-8.5219851000000002</v>
      </c>
      <c r="I57" s="44">
        <f t="shared" si="4"/>
        <v>-8.6984738999999998</v>
      </c>
      <c r="J57" s="44">
        <f t="shared" si="5"/>
        <v>0</v>
      </c>
      <c r="K57" s="44">
        <f t="shared" si="6"/>
        <v>0</v>
      </c>
      <c r="L57" s="44">
        <f t="shared" si="7"/>
        <v>0</v>
      </c>
      <c r="N57" s="89">
        <v>3985160000</v>
      </c>
      <c r="O57" s="89">
        <v>-8.4978466000000008</v>
      </c>
      <c r="Q57" s="6">
        <f t="shared" si="8"/>
        <v>4.3013399999999997</v>
      </c>
      <c r="R57" s="6">
        <f t="shared" si="9"/>
        <v>-8.6922721999999997</v>
      </c>
      <c r="S57" s="44">
        <f t="shared" si="10"/>
        <v>-8.8949633000000006</v>
      </c>
      <c r="T57" s="44">
        <f t="shared" si="11"/>
        <v>-9.1355170999999995</v>
      </c>
      <c r="U57" s="44">
        <f t="shared" si="12"/>
        <v>-9.1474428000000003</v>
      </c>
      <c r="V57" s="44">
        <f t="shared" si="13"/>
        <v>0</v>
      </c>
      <c r="W57" s="44">
        <f t="shared" si="14"/>
        <v>0</v>
      </c>
      <c r="X57" s="44">
        <f t="shared" si="15"/>
        <v>0</v>
      </c>
    </row>
    <row r="58" spans="2:25" x14ac:dyDescent="0.25">
      <c r="B58" s="89">
        <v>4064205000</v>
      </c>
      <c r="C58" s="89">
        <v>-8.0047444999999993</v>
      </c>
      <c r="E58" s="6">
        <f t="shared" si="0"/>
        <v>4.3803850000000004</v>
      </c>
      <c r="F58" s="6">
        <f t="shared" si="1"/>
        <v>-7.8279981999999997</v>
      </c>
      <c r="G58" s="44">
        <f t="shared" si="2"/>
        <v>-8.0768404</v>
      </c>
      <c r="H58" s="44">
        <f t="shared" si="3"/>
        <v>-8.5080547000000006</v>
      </c>
      <c r="I58" s="44">
        <f t="shared" si="4"/>
        <v>-8.7779865000000008</v>
      </c>
      <c r="J58" s="44">
        <f t="shared" si="5"/>
        <v>0</v>
      </c>
      <c r="K58" s="44">
        <f t="shared" si="6"/>
        <v>0</v>
      </c>
      <c r="L58" s="44">
        <f t="shared" si="7"/>
        <v>0</v>
      </c>
      <c r="N58" s="89">
        <v>4064205000</v>
      </c>
      <c r="O58" s="89">
        <v>-8.5519380999999992</v>
      </c>
      <c r="Q58" s="6">
        <f t="shared" si="8"/>
        <v>4.3803850000000004</v>
      </c>
      <c r="R58" s="6">
        <f t="shared" si="9"/>
        <v>-8.7537003000000002</v>
      </c>
      <c r="S58" s="44">
        <f t="shared" si="10"/>
        <v>-8.9099845999999996</v>
      </c>
      <c r="T58" s="44">
        <f t="shared" si="11"/>
        <v>-9.2019977999999991</v>
      </c>
      <c r="U58" s="44">
        <f t="shared" si="12"/>
        <v>-9.2655296000000007</v>
      </c>
      <c r="V58" s="44">
        <f t="shared" si="13"/>
        <v>0</v>
      </c>
      <c r="W58" s="44">
        <f t="shared" si="14"/>
        <v>0</v>
      </c>
      <c r="X58" s="44">
        <f t="shared" si="15"/>
        <v>0</v>
      </c>
    </row>
    <row r="59" spans="2:25" x14ac:dyDescent="0.25">
      <c r="B59" s="89">
        <v>4143250000</v>
      </c>
      <c r="C59" s="89">
        <v>-7.9211473000000003</v>
      </c>
      <c r="E59" s="6">
        <f t="shared" si="0"/>
        <v>4.4594300000000002</v>
      </c>
      <c r="F59" s="6">
        <f t="shared" si="1"/>
        <v>-7.8386464</v>
      </c>
      <c r="G59" s="44">
        <f t="shared" si="2"/>
        <v>-8.0602550999999991</v>
      </c>
      <c r="H59" s="44">
        <f t="shared" si="3"/>
        <v>-8.5036544999999997</v>
      </c>
      <c r="I59" s="44">
        <f t="shared" si="4"/>
        <v>-8.8476514999999996</v>
      </c>
      <c r="J59" s="44">
        <f t="shared" si="5"/>
        <v>0</v>
      </c>
      <c r="K59" s="44">
        <f t="shared" si="6"/>
        <v>0</v>
      </c>
      <c r="L59" s="44">
        <f t="shared" si="7"/>
        <v>0</v>
      </c>
      <c r="N59" s="89">
        <v>4143250000</v>
      </c>
      <c r="O59" s="89">
        <v>-8.5267458000000005</v>
      </c>
      <c r="Q59" s="6">
        <f t="shared" si="8"/>
        <v>4.4594300000000002</v>
      </c>
      <c r="R59" s="6">
        <f t="shared" si="9"/>
        <v>-8.7720470000000006</v>
      </c>
      <c r="S59" s="44">
        <f t="shared" si="10"/>
        <v>-8.9119883000000009</v>
      </c>
      <c r="T59" s="44">
        <f t="shared" si="11"/>
        <v>-9.2358159999999998</v>
      </c>
      <c r="U59" s="44">
        <f t="shared" si="12"/>
        <v>-9.3921089000000002</v>
      </c>
      <c r="V59" s="44">
        <f t="shared" si="13"/>
        <v>0</v>
      </c>
      <c r="W59" s="44">
        <f t="shared" si="14"/>
        <v>0</v>
      </c>
      <c r="X59" s="44">
        <f t="shared" si="15"/>
        <v>0</v>
      </c>
    </row>
    <row r="60" spans="2:25" x14ac:dyDescent="0.25">
      <c r="B60" s="89">
        <v>4222295000</v>
      </c>
      <c r="C60" s="89">
        <v>-7.8656416</v>
      </c>
      <c r="E60" s="6">
        <f t="shared" si="0"/>
        <v>4.538475</v>
      </c>
      <c r="F60" s="6">
        <f t="shared" si="1"/>
        <v>-7.8530555</v>
      </c>
      <c r="G60" s="44">
        <f t="shared" si="2"/>
        <v>-8.0869006999999993</v>
      </c>
      <c r="H60" s="44">
        <f t="shared" si="3"/>
        <v>-8.4755468</v>
      </c>
      <c r="I60" s="44">
        <f t="shared" si="4"/>
        <v>-8.9055490000000006</v>
      </c>
      <c r="J60" s="44">
        <f t="shared" si="5"/>
        <v>0</v>
      </c>
      <c r="K60" s="44">
        <f t="shared" si="6"/>
        <v>0</v>
      </c>
      <c r="L60" s="44">
        <f t="shared" si="7"/>
        <v>0</v>
      </c>
      <c r="N60" s="89">
        <v>4222295000</v>
      </c>
      <c r="O60" s="89">
        <v>-8.6415395999999998</v>
      </c>
      <c r="Q60" s="6">
        <f t="shared" si="8"/>
        <v>4.538475</v>
      </c>
      <c r="R60" s="6">
        <f t="shared" si="9"/>
        <v>-8.7924585000000004</v>
      </c>
      <c r="S60" s="44">
        <f t="shared" si="10"/>
        <v>-8.9564637999999999</v>
      </c>
      <c r="T60" s="44">
        <f t="shared" si="11"/>
        <v>-9.2949610000000007</v>
      </c>
      <c r="U60" s="44">
        <f t="shared" si="12"/>
        <v>-9.4879847000000002</v>
      </c>
      <c r="V60" s="44">
        <f t="shared" si="13"/>
        <v>0</v>
      </c>
      <c r="W60" s="44">
        <f t="shared" si="14"/>
        <v>0</v>
      </c>
      <c r="X60" s="44">
        <f t="shared" si="15"/>
        <v>0</v>
      </c>
    </row>
    <row r="61" spans="2:25" x14ac:dyDescent="0.25">
      <c r="B61" s="89">
        <v>4301340000</v>
      </c>
      <c r="C61" s="89">
        <v>-7.8227177000000001</v>
      </c>
      <c r="E61" s="6">
        <f t="shared" si="0"/>
        <v>4.6175199999999998</v>
      </c>
      <c r="F61" s="6">
        <f t="shared" si="1"/>
        <v>-7.7401676000000004</v>
      </c>
      <c r="G61" s="44">
        <f t="shared" si="2"/>
        <v>-7.9773354999999997</v>
      </c>
      <c r="H61" s="44">
        <f t="shared" si="3"/>
        <v>-8.4265937999999991</v>
      </c>
      <c r="I61" s="44">
        <f t="shared" si="4"/>
        <v>-8.9065513999999997</v>
      </c>
      <c r="J61" s="44">
        <f t="shared" si="5"/>
        <v>0</v>
      </c>
      <c r="K61" s="44">
        <f t="shared" si="6"/>
        <v>0</v>
      </c>
      <c r="L61" s="44">
        <f t="shared" si="7"/>
        <v>0</v>
      </c>
      <c r="N61" s="89">
        <v>4301340000</v>
      </c>
      <c r="O61" s="89">
        <v>-8.6922721999999997</v>
      </c>
      <c r="Q61" s="6">
        <f t="shared" si="8"/>
        <v>4.6175199999999998</v>
      </c>
      <c r="R61" s="6">
        <f t="shared" si="9"/>
        <v>-8.7431011000000005</v>
      </c>
      <c r="S61" s="44">
        <f t="shared" si="10"/>
        <v>-8.9171990999999995</v>
      </c>
      <c r="T61" s="44">
        <f t="shared" si="11"/>
        <v>-9.4098959000000004</v>
      </c>
      <c r="U61" s="44">
        <f t="shared" si="12"/>
        <v>-9.6355685999999992</v>
      </c>
      <c r="V61" s="44">
        <f t="shared" si="13"/>
        <v>0</v>
      </c>
      <c r="W61" s="44">
        <f t="shared" si="14"/>
        <v>0</v>
      </c>
      <c r="X61" s="44">
        <f t="shared" si="15"/>
        <v>0</v>
      </c>
    </row>
    <row r="62" spans="2:25" x14ac:dyDescent="0.25">
      <c r="B62" s="89">
        <v>4380385000</v>
      </c>
      <c r="C62" s="89">
        <v>-7.8279981999999997</v>
      </c>
      <c r="E62" s="6">
        <f t="shared" si="0"/>
        <v>4.6965649999999997</v>
      </c>
      <c r="F62" s="6">
        <f t="shared" si="1"/>
        <v>-7.6270952000000003</v>
      </c>
      <c r="G62" s="44">
        <f t="shared" si="2"/>
        <v>-7.8307976999999998</v>
      </c>
      <c r="H62" s="44">
        <f t="shared" si="3"/>
        <v>-8.4083308999999993</v>
      </c>
      <c r="I62" s="44">
        <f t="shared" si="4"/>
        <v>-8.9463463000000001</v>
      </c>
      <c r="J62" s="44">
        <f t="shared" si="5"/>
        <v>0</v>
      </c>
      <c r="K62" s="44">
        <f t="shared" si="6"/>
        <v>0</v>
      </c>
      <c r="L62" s="44">
        <f t="shared" si="7"/>
        <v>0</v>
      </c>
      <c r="N62" s="89">
        <v>4380385000</v>
      </c>
      <c r="O62" s="89">
        <v>-8.7537003000000002</v>
      </c>
      <c r="Q62" s="6">
        <f t="shared" si="8"/>
        <v>4.6965649999999997</v>
      </c>
      <c r="R62" s="6">
        <f t="shared" si="9"/>
        <v>-8.8287972999999997</v>
      </c>
      <c r="S62" s="44">
        <f t="shared" si="10"/>
        <v>-9.0538626000000004</v>
      </c>
      <c r="T62" s="44">
        <f t="shared" si="11"/>
        <v>-9.5447407000000002</v>
      </c>
      <c r="U62" s="44">
        <f t="shared" si="12"/>
        <v>-9.8340320999999999</v>
      </c>
      <c r="V62" s="44">
        <f t="shared" si="13"/>
        <v>0</v>
      </c>
      <c r="W62" s="44">
        <f t="shared" si="14"/>
        <v>0</v>
      </c>
      <c r="X62" s="44">
        <f t="shared" si="15"/>
        <v>0</v>
      </c>
    </row>
    <row r="63" spans="2:25" x14ac:dyDescent="0.25">
      <c r="B63" s="89">
        <v>4459430000</v>
      </c>
      <c r="C63" s="89">
        <v>-7.8386464</v>
      </c>
      <c r="E63" s="6">
        <f t="shared" si="0"/>
        <v>4.7756100000000004</v>
      </c>
      <c r="F63" s="6">
        <f t="shared" si="1"/>
        <v>-7.6032658</v>
      </c>
      <c r="G63" s="44">
        <f t="shared" si="2"/>
        <v>-7.7853851000000001</v>
      </c>
      <c r="H63" s="44">
        <f t="shared" si="3"/>
        <v>-8.3457918000000006</v>
      </c>
      <c r="I63" s="44">
        <f t="shared" si="4"/>
        <v>-9.0410309000000009</v>
      </c>
      <c r="J63" s="44">
        <f t="shared" si="5"/>
        <v>0</v>
      </c>
      <c r="K63" s="44">
        <f t="shared" si="6"/>
        <v>0</v>
      </c>
      <c r="L63" s="44">
        <f t="shared" si="7"/>
        <v>0</v>
      </c>
      <c r="N63" s="89">
        <v>4459430000</v>
      </c>
      <c r="O63" s="89">
        <v>-8.7720470000000006</v>
      </c>
      <c r="Q63" s="6">
        <f t="shared" si="8"/>
        <v>4.7756100000000004</v>
      </c>
      <c r="R63" s="6">
        <f t="shared" si="9"/>
        <v>-8.9348563999999993</v>
      </c>
      <c r="S63" s="44">
        <f t="shared" si="10"/>
        <v>-9.2266425999999999</v>
      </c>
      <c r="T63" s="44">
        <f t="shared" si="11"/>
        <v>-9.6486205999999992</v>
      </c>
      <c r="U63" s="44">
        <f t="shared" si="12"/>
        <v>-9.9806241999999994</v>
      </c>
      <c r="V63" s="44">
        <f t="shared" si="13"/>
        <v>0</v>
      </c>
      <c r="W63" s="44">
        <f t="shared" si="14"/>
        <v>0</v>
      </c>
      <c r="X63" s="44">
        <f t="shared" si="15"/>
        <v>0</v>
      </c>
    </row>
    <row r="64" spans="2:25" x14ac:dyDescent="0.25">
      <c r="B64" s="89">
        <v>4538475000</v>
      </c>
      <c r="C64" s="89">
        <v>-7.8530555</v>
      </c>
      <c r="E64" s="6">
        <f t="shared" si="0"/>
        <v>4.8546550000000002</v>
      </c>
      <c r="F64" s="6">
        <f t="shared" si="1"/>
        <v>-7.6719717999999997</v>
      </c>
      <c r="G64" s="44">
        <f t="shared" si="2"/>
        <v>-7.8510546999999997</v>
      </c>
      <c r="H64" s="44">
        <f t="shared" si="3"/>
        <v>-8.2963790999999993</v>
      </c>
      <c r="I64" s="44">
        <f t="shared" si="4"/>
        <v>-9.1471623999999991</v>
      </c>
      <c r="J64" s="44">
        <f t="shared" si="5"/>
        <v>0</v>
      </c>
      <c r="K64" s="44">
        <f t="shared" si="6"/>
        <v>0</v>
      </c>
      <c r="L64" s="44">
        <f t="shared" si="7"/>
        <v>0</v>
      </c>
      <c r="N64" s="89">
        <v>4538475000</v>
      </c>
      <c r="O64" s="89">
        <v>-8.7924585000000004</v>
      </c>
      <c r="Q64" s="6">
        <f t="shared" si="8"/>
        <v>4.8546550000000002</v>
      </c>
      <c r="R64" s="6">
        <f t="shared" si="9"/>
        <v>-9.0592612999999993</v>
      </c>
      <c r="S64" s="44">
        <f t="shared" si="10"/>
        <v>-9.3652142999999999</v>
      </c>
      <c r="T64" s="44">
        <f t="shared" si="11"/>
        <v>-9.7950000999999993</v>
      </c>
      <c r="U64" s="44">
        <f t="shared" si="12"/>
        <v>-10.138904999999999</v>
      </c>
      <c r="V64" s="44">
        <f t="shared" si="13"/>
        <v>0</v>
      </c>
      <c r="W64" s="44">
        <f t="shared" si="14"/>
        <v>0</v>
      </c>
      <c r="X64" s="44">
        <f t="shared" si="15"/>
        <v>0</v>
      </c>
    </row>
    <row r="65" spans="2:24" x14ac:dyDescent="0.25">
      <c r="B65" s="89">
        <v>4617520000</v>
      </c>
      <c r="C65" s="89">
        <v>-7.7401676000000004</v>
      </c>
      <c r="E65" s="6">
        <f t="shared" si="0"/>
        <v>4.9337</v>
      </c>
      <c r="F65" s="6">
        <f t="shared" si="1"/>
        <v>-7.5550442000000002</v>
      </c>
      <c r="G65" s="44">
        <f t="shared" si="2"/>
        <v>-7.7380127999999999</v>
      </c>
      <c r="H65" s="44">
        <f t="shared" si="3"/>
        <v>-8.3361692000000005</v>
      </c>
      <c r="I65" s="44">
        <f t="shared" si="4"/>
        <v>-9.2420168</v>
      </c>
      <c r="J65" s="44">
        <f t="shared" si="5"/>
        <v>0</v>
      </c>
      <c r="K65" s="44">
        <f t="shared" si="6"/>
        <v>0</v>
      </c>
      <c r="L65" s="44">
        <f t="shared" si="7"/>
        <v>0</v>
      </c>
      <c r="N65" s="89">
        <v>4617520000</v>
      </c>
      <c r="O65" s="89">
        <v>-8.7431011000000005</v>
      </c>
      <c r="Q65" s="6">
        <f t="shared" si="8"/>
        <v>4.9337</v>
      </c>
      <c r="R65" s="6">
        <f t="shared" si="9"/>
        <v>-8.9645347999999991</v>
      </c>
      <c r="S65" s="44">
        <f t="shared" si="10"/>
        <v>-9.2797041</v>
      </c>
      <c r="T65" s="44">
        <f t="shared" si="11"/>
        <v>-9.9559498000000008</v>
      </c>
      <c r="U65" s="44">
        <f t="shared" si="12"/>
        <v>-10.315300000000001</v>
      </c>
      <c r="V65" s="44">
        <f t="shared" si="13"/>
        <v>0</v>
      </c>
      <c r="W65" s="44">
        <f t="shared" si="14"/>
        <v>0</v>
      </c>
      <c r="X65" s="44">
        <f t="shared" si="15"/>
        <v>0</v>
      </c>
    </row>
    <row r="66" spans="2:24" x14ac:dyDescent="0.25">
      <c r="B66" s="89">
        <v>4696565000</v>
      </c>
      <c r="C66" s="89">
        <v>-7.6270952000000003</v>
      </c>
      <c r="E66" s="6">
        <f t="shared" si="0"/>
        <v>5.0127449999999998</v>
      </c>
      <c r="F66" s="6">
        <f t="shared" si="1"/>
        <v>-7.5356708000000001</v>
      </c>
      <c r="G66" s="44">
        <f t="shared" si="2"/>
        <v>-7.7131929000000001</v>
      </c>
      <c r="H66" s="44">
        <f t="shared" si="3"/>
        <v>-8.3981314000000005</v>
      </c>
      <c r="I66" s="44">
        <f t="shared" si="4"/>
        <v>-9.3934783999999993</v>
      </c>
      <c r="J66" s="44">
        <f t="shared" si="5"/>
        <v>0</v>
      </c>
      <c r="K66" s="44">
        <f t="shared" si="6"/>
        <v>0</v>
      </c>
      <c r="L66" s="44">
        <f t="shared" si="7"/>
        <v>0</v>
      </c>
      <c r="N66" s="89">
        <v>4696565000</v>
      </c>
      <c r="O66" s="89">
        <v>-8.8287972999999997</v>
      </c>
      <c r="Q66" s="6">
        <f t="shared" si="8"/>
        <v>5.0127449999999998</v>
      </c>
      <c r="R66" s="6">
        <f t="shared" si="9"/>
        <v>-9.1153841</v>
      </c>
      <c r="S66" s="44">
        <f t="shared" si="10"/>
        <v>-9.4530449000000001</v>
      </c>
      <c r="T66" s="44">
        <f t="shared" si="11"/>
        <v>-10.031055</v>
      </c>
      <c r="U66" s="44">
        <f t="shared" si="12"/>
        <v>-10.41221</v>
      </c>
      <c r="V66" s="44">
        <f t="shared" si="13"/>
        <v>0</v>
      </c>
      <c r="W66" s="44">
        <f t="shared" si="14"/>
        <v>0</v>
      </c>
      <c r="X66" s="44">
        <f t="shared" si="15"/>
        <v>0</v>
      </c>
    </row>
    <row r="67" spans="2:24" x14ac:dyDescent="0.25">
      <c r="B67" s="89">
        <v>4775610000</v>
      </c>
      <c r="C67" s="89">
        <v>-7.6032658</v>
      </c>
      <c r="E67" s="6">
        <f t="shared" si="0"/>
        <v>5.0917899999999996</v>
      </c>
      <c r="F67" s="6">
        <f t="shared" si="1"/>
        <v>-7.6627941000000002</v>
      </c>
      <c r="G67" s="44">
        <f t="shared" si="2"/>
        <v>-7.8936099999999998</v>
      </c>
      <c r="H67" s="44">
        <f t="shared" si="3"/>
        <v>-8.4563293000000002</v>
      </c>
      <c r="I67" s="44">
        <f t="shared" si="4"/>
        <v>-9.5894355999999998</v>
      </c>
      <c r="J67" s="44">
        <f t="shared" si="5"/>
        <v>0</v>
      </c>
      <c r="K67" s="44">
        <f t="shared" si="6"/>
        <v>0</v>
      </c>
      <c r="L67" s="44">
        <f t="shared" si="7"/>
        <v>0</v>
      </c>
      <c r="N67" s="89">
        <v>4775610000</v>
      </c>
      <c r="O67" s="89">
        <v>-8.9348563999999993</v>
      </c>
      <c r="Q67" s="6">
        <f t="shared" si="8"/>
        <v>5.0917899999999996</v>
      </c>
      <c r="R67" s="6">
        <f t="shared" si="9"/>
        <v>-9.3513631999999998</v>
      </c>
      <c r="S67" s="44">
        <f t="shared" si="10"/>
        <v>-9.7300768000000009</v>
      </c>
      <c r="T67" s="44">
        <f t="shared" si="11"/>
        <v>-10.053872</v>
      </c>
      <c r="U67" s="44">
        <f t="shared" si="12"/>
        <v>-10.473004</v>
      </c>
      <c r="V67" s="44">
        <f t="shared" si="13"/>
        <v>0</v>
      </c>
      <c r="W67" s="44">
        <f t="shared" si="14"/>
        <v>0</v>
      </c>
      <c r="X67" s="44">
        <f t="shared" si="15"/>
        <v>0</v>
      </c>
    </row>
    <row r="68" spans="2:24" x14ac:dyDescent="0.25">
      <c r="B68" s="89">
        <v>4854655000</v>
      </c>
      <c r="C68" s="89">
        <v>-7.6719717999999997</v>
      </c>
      <c r="E68" s="6">
        <f t="shared" si="0"/>
        <v>5.1708350000000003</v>
      </c>
      <c r="F68" s="6">
        <f t="shared" si="1"/>
        <v>-7.6130656999999999</v>
      </c>
      <c r="G68" s="44">
        <f t="shared" si="2"/>
        <v>-7.8745465000000001</v>
      </c>
      <c r="H68" s="44">
        <f t="shared" si="3"/>
        <v>-8.5827475</v>
      </c>
      <c r="I68" s="44">
        <f t="shared" si="4"/>
        <v>-9.8095502999999997</v>
      </c>
      <c r="J68" s="44">
        <f t="shared" si="5"/>
        <v>0</v>
      </c>
      <c r="K68" s="44">
        <f t="shared" si="6"/>
        <v>0</v>
      </c>
      <c r="L68" s="44">
        <f t="shared" si="7"/>
        <v>0</v>
      </c>
      <c r="N68" s="89">
        <v>4854655000</v>
      </c>
      <c r="O68" s="89">
        <v>-9.0592612999999993</v>
      </c>
      <c r="Q68" s="6">
        <f t="shared" si="8"/>
        <v>5.1708350000000003</v>
      </c>
      <c r="R68" s="6">
        <f t="shared" si="9"/>
        <v>-9.1960257999999993</v>
      </c>
      <c r="S68" s="44">
        <f t="shared" si="10"/>
        <v>-9.5395088000000001</v>
      </c>
      <c r="T68" s="44">
        <f t="shared" si="11"/>
        <v>-10.076672</v>
      </c>
      <c r="U68" s="44">
        <f t="shared" si="12"/>
        <v>-10.487935999999999</v>
      </c>
      <c r="V68" s="44">
        <f t="shared" si="13"/>
        <v>0</v>
      </c>
      <c r="W68" s="44">
        <f t="shared" si="14"/>
        <v>0</v>
      </c>
      <c r="X68" s="44">
        <f t="shared" si="15"/>
        <v>0</v>
      </c>
    </row>
    <row r="69" spans="2:24" x14ac:dyDescent="0.25">
      <c r="B69" s="89">
        <v>4933700000</v>
      </c>
      <c r="C69" s="89">
        <v>-7.5550442000000002</v>
      </c>
      <c r="E69" s="6">
        <f t="shared" ref="E69:E132" si="16">B73/1000000000</f>
        <v>5.2498800000000001</v>
      </c>
      <c r="F69" s="6">
        <f t="shared" ref="F69:F132" si="17">C73</f>
        <v>-7.5976147999999997</v>
      </c>
      <c r="G69" s="44">
        <f t="shared" ref="G69:G132" si="18">C279</f>
        <v>-7.8958969000000003</v>
      </c>
      <c r="H69" s="44">
        <f t="shared" ref="H69:H132" si="19">C485</f>
        <v>-8.7673243999999997</v>
      </c>
      <c r="I69" s="44">
        <f t="shared" ref="I69:I132" si="20">C691</f>
        <v>-10.090109999999999</v>
      </c>
      <c r="J69" s="44">
        <f t="shared" ref="J69:J132" si="21">C897</f>
        <v>0</v>
      </c>
      <c r="K69" s="44">
        <f t="shared" ref="K69:K132" si="22">C1103</f>
        <v>0</v>
      </c>
      <c r="L69" s="44">
        <f t="shared" si="7"/>
        <v>0</v>
      </c>
      <c r="N69" s="89">
        <v>4933700000</v>
      </c>
      <c r="O69" s="89">
        <v>-8.9645347999999991</v>
      </c>
      <c r="Q69" s="6">
        <f t="shared" si="8"/>
        <v>5.2498800000000001</v>
      </c>
      <c r="R69" s="6">
        <f t="shared" si="9"/>
        <v>-9.1997432999999997</v>
      </c>
      <c r="S69" s="44">
        <f t="shared" si="10"/>
        <v>-9.4711409</v>
      </c>
      <c r="T69" s="44">
        <f t="shared" si="11"/>
        <v>-10.027046</v>
      </c>
      <c r="U69" s="44">
        <f t="shared" si="12"/>
        <v>-10.446388000000001</v>
      </c>
      <c r="V69" s="44">
        <f t="shared" si="13"/>
        <v>0</v>
      </c>
      <c r="W69" s="44">
        <f t="shared" si="14"/>
        <v>0</v>
      </c>
      <c r="X69" s="44">
        <f t="shared" si="15"/>
        <v>0</v>
      </c>
    </row>
    <row r="70" spans="2:24" x14ac:dyDescent="0.25">
      <c r="B70" s="89">
        <v>5012745000</v>
      </c>
      <c r="C70" s="89">
        <v>-7.5356708000000001</v>
      </c>
      <c r="E70" s="6">
        <f t="shared" si="16"/>
        <v>5.3289249999999999</v>
      </c>
      <c r="F70" s="6">
        <f t="shared" si="17"/>
        <v>-7.7109299</v>
      </c>
      <c r="G70" s="44">
        <f t="shared" si="18"/>
        <v>-8.0623807999999997</v>
      </c>
      <c r="H70" s="44">
        <f t="shared" si="19"/>
        <v>-8.9597587999999995</v>
      </c>
      <c r="I70" s="44">
        <f t="shared" si="20"/>
        <v>-10.382937</v>
      </c>
      <c r="J70" s="44">
        <f t="shared" si="21"/>
        <v>0</v>
      </c>
      <c r="K70" s="44">
        <f t="shared" si="22"/>
        <v>0</v>
      </c>
      <c r="L70" s="44">
        <f t="shared" ref="L70:L133" si="23">C1310</f>
        <v>0</v>
      </c>
      <c r="N70" s="89">
        <v>5012745000</v>
      </c>
      <c r="O70" s="89">
        <v>-9.1153841</v>
      </c>
      <c r="Q70" s="6">
        <f t="shared" ref="Q70:Q133" si="24">N74/1000000000</f>
        <v>5.3289249999999999</v>
      </c>
      <c r="R70" s="6">
        <f t="shared" ref="R70:R133" si="25">O74</f>
        <v>-9.2125462999999996</v>
      </c>
      <c r="S70" s="44">
        <f t="shared" ref="S70:S133" si="26">O280</f>
        <v>-9.4500817999999995</v>
      </c>
      <c r="T70" s="44">
        <f t="shared" ref="T70:T133" si="27">O486</f>
        <v>-9.9339169999999992</v>
      </c>
      <c r="U70" s="44">
        <f t="shared" ref="U70:U133" si="28">O692</f>
        <v>-10.402262</v>
      </c>
      <c r="V70" s="44">
        <f t="shared" ref="V70:V133" si="29">O898</f>
        <v>0</v>
      </c>
      <c r="W70" s="44">
        <f t="shared" ref="W70:W133" si="30">O1104</f>
        <v>0</v>
      </c>
      <c r="X70" s="44">
        <f t="shared" ref="X70:X133" si="31">O1310</f>
        <v>0</v>
      </c>
    </row>
    <row r="71" spans="2:24" x14ac:dyDescent="0.25">
      <c r="B71" s="89">
        <v>5091790000</v>
      </c>
      <c r="C71" s="89">
        <v>-7.6627941000000002</v>
      </c>
      <c r="E71" s="6">
        <f t="shared" si="16"/>
        <v>5.4079699999999997</v>
      </c>
      <c r="F71" s="6">
        <f t="shared" si="17"/>
        <v>-7.8368864</v>
      </c>
      <c r="G71" s="44">
        <f t="shared" si="18"/>
        <v>-8.2410507000000006</v>
      </c>
      <c r="H71" s="44">
        <f t="shared" si="19"/>
        <v>-9.1780214000000004</v>
      </c>
      <c r="I71" s="44">
        <f t="shared" si="20"/>
        <v>-10.659964</v>
      </c>
      <c r="J71" s="44">
        <f t="shared" si="21"/>
        <v>0</v>
      </c>
      <c r="K71" s="44">
        <f t="shared" si="22"/>
        <v>0</v>
      </c>
      <c r="L71" s="44">
        <f t="shared" si="23"/>
        <v>0</v>
      </c>
      <c r="N71" s="89">
        <v>5091790000</v>
      </c>
      <c r="O71" s="89">
        <v>-9.3513631999999998</v>
      </c>
      <c r="Q71" s="6">
        <f t="shared" si="24"/>
        <v>5.4079699999999997</v>
      </c>
      <c r="R71" s="6">
        <f t="shared" si="25"/>
        <v>-9.1591053000000002</v>
      </c>
      <c r="S71" s="44">
        <f t="shared" si="26"/>
        <v>-9.3586445000000005</v>
      </c>
      <c r="T71" s="44">
        <f t="shared" si="27"/>
        <v>-9.8753405000000001</v>
      </c>
      <c r="U71" s="44">
        <f t="shared" si="28"/>
        <v>-10.433736</v>
      </c>
      <c r="V71" s="44">
        <f t="shared" si="29"/>
        <v>0</v>
      </c>
      <c r="W71" s="44">
        <f t="shared" si="30"/>
        <v>0</v>
      </c>
      <c r="X71" s="44">
        <f t="shared" si="31"/>
        <v>0</v>
      </c>
    </row>
    <row r="72" spans="2:24" x14ac:dyDescent="0.25">
      <c r="B72" s="89">
        <v>5170835000</v>
      </c>
      <c r="C72" s="89">
        <v>-7.6130656999999999</v>
      </c>
      <c r="E72" s="6">
        <f t="shared" si="16"/>
        <v>5.4870150000000004</v>
      </c>
      <c r="F72" s="6">
        <f t="shared" si="17"/>
        <v>-8.0046500999999992</v>
      </c>
      <c r="G72" s="44">
        <f t="shared" si="18"/>
        <v>-8.4500998999999997</v>
      </c>
      <c r="H72" s="44">
        <f t="shared" si="19"/>
        <v>-9.3909645000000008</v>
      </c>
      <c r="I72" s="44">
        <f t="shared" si="20"/>
        <v>-10.959993000000001</v>
      </c>
      <c r="J72" s="44">
        <f t="shared" si="21"/>
        <v>0</v>
      </c>
      <c r="K72" s="44">
        <f t="shared" si="22"/>
        <v>0</v>
      </c>
      <c r="L72" s="44">
        <f t="shared" si="23"/>
        <v>0</v>
      </c>
      <c r="N72" s="89">
        <v>5170835000</v>
      </c>
      <c r="O72" s="89">
        <v>-9.1960257999999993</v>
      </c>
      <c r="Q72" s="6">
        <f t="shared" si="24"/>
        <v>5.4870150000000004</v>
      </c>
      <c r="R72" s="6">
        <f t="shared" si="25"/>
        <v>-9.2170819999999996</v>
      </c>
      <c r="S72" s="44">
        <f t="shared" si="26"/>
        <v>-9.4229202000000001</v>
      </c>
      <c r="T72" s="44">
        <f t="shared" si="27"/>
        <v>-9.8593081999999992</v>
      </c>
      <c r="U72" s="44">
        <f t="shared" si="28"/>
        <v>-10.49808</v>
      </c>
      <c r="V72" s="44">
        <f t="shared" si="29"/>
        <v>0</v>
      </c>
      <c r="W72" s="44">
        <f t="shared" si="30"/>
        <v>0</v>
      </c>
      <c r="X72" s="44">
        <f t="shared" si="31"/>
        <v>0</v>
      </c>
    </row>
    <row r="73" spans="2:24" x14ac:dyDescent="0.25">
      <c r="B73" s="89">
        <v>5249880000</v>
      </c>
      <c r="C73" s="89">
        <v>-7.5976147999999997</v>
      </c>
      <c r="E73" s="6">
        <f t="shared" si="16"/>
        <v>5.5660600000000002</v>
      </c>
      <c r="F73" s="6">
        <f t="shared" si="17"/>
        <v>-7.9941367999999997</v>
      </c>
      <c r="G73" s="44">
        <f t="shared" si="18"/>
        <v>-8.5173615999999992</v>
      </c>
      <c r="H73" s="44">
        <f t="shared" si="19"/>
        <v>-9.5654038999999997</v>
      </c>
      <c r="I73" s="44">
        <f t="shared" si="20"/>
        <v>-11.223119000000001</v>
      </c>
      <c r="J73" s="44">
        <f t="shared" si="21"/>
        <v>0</v>
      </c>
      <c r="K73" s="44">
        <f t="shared" si="22"/>
        <v>0</v>
      </c>
      <c r="L73" s="44">
        <f t="shared" si="23"/>
        <v>0</v>
      </c>
      <c r="N73" s="89">
        <v>5249880000</v>
      </c>
      <c r="O73" s="89">
        <v>-9.1997432999999997</v>
      </c>
      <c r="Q73" s="6">
        <f t="shared" si="24"/>
        <v>5.5660600000000002</v>
      </c>
      <c r="R73" s="6">
        <f t="shared" si="25"/>
        <v>-9.2041807000000002</v>
      </c>
      <c r="S73" s="44">
        <f t="shared" si="26"/>
        <v>-9.4075041000000006</v>
      </c>
      <c r="T73" s="44">
        <f t="shared" si="27"/>
        <v>-9.8828650000000007</v>
      </c>
      <c r="U73" s="44">
        <f t="shared" si="28"/>
        <v>-10.586097000000001</v>
      </c>
      <c r="V73" s="44">
        <f t="shared" si="29"/>
        <v>0</v>
      </c>
      <c r="W73" s="44">
        <f t="shared" si="30"/>
        <v>0</v>
      </c>
      <c r="X73" s="44">
        <f t="shared" si="31"/>
        <v>0</v>
      </c>
    </row>
    <row r="74" spans="2:24" x14ac:dyDescent="0.25">
      <c r="B74" s="89">
        <v>5328925000</v>
      </c>
      <c r="C74" s="89">
        <v>-7.7109299</v>
      </c>
      <c r="E74" s="6">
        <f t="shared" si="16"/>
        <v>5.645105</v>
      </c>
      <c r="F74" s="6">
        <f t="shared" si="17"/>
        <v>-8.0946368999999994</v>
      </c>
      <c r="G74" s="44">
        <f t="shared" si="18"/>
        <v>-8.6384153000000001</v>
      </c>
      <c r="H74" s="44">
        <f t="shared" si="19"/>
        <v>-9.7301292000000004</v>
      </c>
      <c r="I74" s="44">
        <f t="shared" si="20"/>
        <v>-11.317717999999999</v>
      </c>
      <c r="J74" s="44">
        <f t="shared" si="21"/>
        <v>0</v>
      </c>
      <c r="K74" s="44">
        <f t="shared" si="22"/>
        <v>0</v>
      </c>
      <c r="L74" s="44">
        <f t="shared" si="23"/>
        <v>0</v>
      </c>
      <c r="N74" s="89">
        <v>5328925000</v>
      </c>
      <c r="O74" s="89">
        <v>-9.2125462999999996</v>
      </c>
      <c r="Q74" s="6">
        <f t="shared" si="24"/>
        <v>5.645105</v>
      </c>
      <c r="R74" s="6">
        <f t="shared" si="25"/>
        <v>-9.2833033</v>
      </c>
      <c r="S74" s="44">
        <f t="shared" si="26"/>
        <v>-9.5024014000000001</v>
      </c>
      <c r="T74" s="44">
        <f t="shared" si="27"/>
        <v>-9.9467735000000008</v>
      </c>
      <c r="U74" s="44">
        <f t="shared" si="28"/>
        <v>-10.759399999999999</v>
      </c>
      <c r="V74" s="44">
        <f t="shared" si="29"/>
        <v>0</v>
      </c>
      <c r="W74" s="44">
        <f t="shared" si="30"/>
        <v>0</v>
      </c>
      <c r="X74" s="44">
        <f t="shared" si="31"/>
        <v>0</v>
      </c>
    </row>
    <row r="75" spans="2:24" x14ac:dyDescent="0.25">
      <c r="B75" s="89">
        <v>5407970000</v>
      </c>
      <c r="C75" s="89">
        <v>-7.8368864</v>
      </c>
      <c r="E75" s="6">
        <f t="shared" si="16"/>
        <v>5.7241499999999998</v>
      </c>
      <c r="F75" s="6">
        <f t="shared" si="17"/>
        <v>-8.2333087999999996</v>
      </c>
      <c r="G75" s="44">
        <f t="shared" si="18"/>
        <v>-8.7732963999999996</v>
      </c>
      <c r="H75" s="44">
        <f t="shared" si="19"/>
        <v>-9.8830957000000001</v>
      </c>
      <c r="I75" s="44">
        <f t="shared" si="20"/>
        <v>-11.465538</v>
      </c>
      <c r="J75" s="44">
        <f t="shared" si="21"/>
        <v>0</v>
      </c>
      <c r="K75" s="44">
        <f t="shared" si="22"/>
        <v>0</v>
      </c>
      <c r="L75" s="44">
        <f t="shared" si="23"/>
        <v>0</v>
      </c>
      <c r="N75" s="89">
        <v>5407970000</v>
      </c>
      <c r="O75" s="89">
        <v>-9.1591053000000002</v>
      </c>
      <c r="Q75" s="6">
        <f t="shared" si="24"/>
        <v>5.7241499999999998</v>
      </c>
      <c r="R75" s="6">
        <f t="shared" si="25"/>
        <v>-9.3230685999999992</v>
      </c>
      <c r="S75" s="44">
        <f t="shared" si="26"/>
        <v>-9.5463552000000007</v>
      </c>
      <c r="T75" s="44">
        <f t="shared" si="27"/>
        <v>-10.011855000000001</v>
      </c>
      <c r="U75" s="44">
        <f t="shared" si="28"/>
        <v>-10.945855999999999</v>
      </c>
      <c r="V75" s="44">
        <f t="shared" si="29"/>
        <v>0</v>
      </c>
      <c r="W75" s="44">
        <f t="shared" si="30"/>
        <v>0</v>
      </c>
      <c r="X75" s="44">
        <f t="shared" si="31"/>
        <v>0</v>
      </c>
    </row>
    <row r="76" spans="2:24" x14ac:dyDescent="0.25">
      <c r="B76" s="89">
        <v>5487015000</v>
      </c>
      <c r="C76" s="89">
        <v>-8.0046500999999992</v>
      </c>
      <c r="E76" s="6">
        <f t="shared" si="16"/>
        <v>5.8031949999999997</v>
      </c>
      <c r="F76" s="6">
        <f t="shared" si="17"/>
        <v>-8.3926801999999991</v>
      </c>
      <c r="G76" s="44">
        <f t="shared" si="18"/>
        <v>-8.9613762000000001</v>
      </c>
      <c r="H76" s="44">
        <f t="shared" si="19"/>
        <v>-10.010713000000001</v>
      </c>
      <c r="I76" s="44">
        <f t="shared" si="20"/>
        <v>-11.600863</v>
      </c>
      <c r="J76" s="44">
        <f t="shared" si="21"/>
        <v>0</v>
      </c>
      <c r="K76" s="44">
        <f t="shared" si="22"/>
        <v>0</v>
      </c>
      <c r="L76" s="44">
        <f t="shared" si="23"/>
        <v>0</v>
      </c>
      <c r="N76" s="89">
        <v>5487015000</v>
      </c>
      <c r="O76" s="89">
        <v>-9.2170819999999996</v>
      </c>
      <c r="Q76" s="6">
        <f t="shared" si="24"/>
        <v>5.8031949999999997</v>
      </c>
      <c r="R76" s="6">
        <f t="shared" si="25"/>
        <v>-9.300395</v>
      </c>
      <c r="S76" s="44">
        <f t="shared" si="26"/>
        <v>-9.5246390999999999</v>
      </c>
      <c r="T76" s="44">
        <f t="shared" si="27"/>
        <v>-10.09187</v>
      </c>
      <c r="U76" s="44">
        <f t="shared" si="28"/>
        <v>-11.060606999999999</v>
      </c>
      <c r="V76" s="44">
        <f t="shared" si="29"/>
        <v>0</v>
      </c>
      <c r="W76" s="44">
        <f t="shared" si="30"/>
        <v>0</v>
      </c>
      <c r="X76" s="44">
        <f t="shared" si="31"/>
        <v>0</v>
      </c>
    </row>
    <row r="77" spans="2:24" x14ac:dyDescent="0.25">
      <c r="B77" s="89">
        <v>5566060000</v>
      </c>
      <c r="C77" s="89">
        <v>-7.9941367999999997</v>
      </c>
      <c r="E77" s="6">
        <f t="shared" si="16"/>
        <v>5.8822400000000004</v>
      </c>
      <c r="F77" s="6">
        <f t="shared" si="17"/>
        <v>-8.6184349000000005</v>
      </c>
      <c r="G77" s="44">
        <f t="shared" si="18"/>
        <v>-9.1714821000000004</v>
      </c>
      <c r="H77" s="44">
        <f t="shared" si="19"/>
        <v>-10.134715</v>
      </c>
      <c r="I77" s="44">
        <f t="shared" si="20"/>
        <v>-11.548306999999999</v>
      </c>
      <c r="J77" s="44">
        <f t="shared" si="21"/>
        <v>0</v>
      </c>
      <c r="K77" s="44">
        <f t="shared" si="22"/>
        <v>0</v>
      </c>
      <c r="L77" s="44">
        <f t="shared" si="23"/>
        <v>0</v>
      </c>
      <c r="N77" s="89">
        <v>5566060000</v>
      </c>
      <c r="O77" s="89">
        <v>-9.2041807000000002</v>
      </c>
      <c r="Q77" s="6">
        <f t="shared" si="24"/>
        <v>5.8822400000000004</v>
      </c>
      <c r="R77" s="6">
        <f t="shared" si="25"/>
        <v>-9.3275900000000007</v>
      </c>
      <c r="S77" s="44">
        <f t="shared" si="26"/>
        <v>-9.5572443000000007</v>
      </c>
      <c r="T77" s="44">
        <f t="shared" si="27"/>
        <v>-10.151522</v>
      </c>
      <c r="U77" s="44">
        <f t="shared" si="28"/>
        <v>-11.17271</v>
      </c>
      <c r="V77" s="44">
        <f t="shared" si="29"/>
        <v>0</v>
      </c>
      <c r="W77" s="44">
        <f t="shared" si="30"/>
        <v>0</v>
      </c>
      <c r="X77" s="44">
        <f t="shared" si="31"/>
        <v>0</v>
      </c>
    </row>
    <row r="78" spans="2:24" x14ac:dyDescent="0.25">
      <c r="B78" s="89">
        <v>5645105000</v>
      </c>
      <c r="C78" s="89">
        <v>-8.0946368999999994</v>
      </c>
      <c r="E78" s="6">
        <f t="shared" si="16"/>
        <v>5.9612850000000002</v>
      </c>
      <c r="F78" s="6">
        <f t="shared" si="17"/>
        <v>-8.7217417000000008</v>
      </c>
      <c r="G78" s="44">
        <f t="shared" si="18"/>
        <v>-9.2683601000000007</v>
      </c>
      <c r="H78" s="44">
        <f t="shared" si="19"/>
        <v>-10.257863</v>
      </c>
      <c r="I78" s="44">
        <f t="shared" si="20"/>
        <v>-11.76239</v>
      </c>
      <c r="J78" s="44">
        <f t="shared" si="21"/>
        <v>0</v>
      </c>
      <c r="K78" s="44">
        <f t="shared" si="22"/>
        <v>0</v>
      </c>
      <c r="L78" s="44">
        <f t="shared" si="23"/>
        <v>0</v>
      </c>
      <c r="N78" s="89">
        <v>5645105000</v>
      </c>
      <c r="O78" s="89">
        <v>-9.2833033</v>
      </c>
      <c r="Q78" s="6">
        <f t="shared" si="24"/>
        <v>5.9612850000000002</v>
      </c>
      <c r="R78" s="6">
        <f t="shared" si="25"/>
        <v>-9.2618369999999999</v>
      </c>
      <c r="S78" s="44">
        <f t="shared" si="26"/>
        <v>-9.5050488000000009</v>
      </c>
      <c r="T78" s="44">
        <f t="shared" si="27"/>
        <v>-10.220485</v>
      </c>
      <c r="U78" s="44">
        <f t="shared" si="28"/>
        <v>-11.318775</v>
      </c>
      <c r="V78" s="44">
        <f t="shared" si="29"/>
        <v>0</v>
      </c>
      <c r="W78" s="44">
        <f t="shared" si="30"/>
        <v>0</v>
      </c>
      <c r="X78" s="44">
        <f t="shared" si="31"/>
        <v>0</v>
      </c>
    </row>
    <row r="79" spans="2:24" x14ac:dyDescent="0.25">
      <c r="B79" s="89">
        <v>5724150000</v>
      </c>
      <c r="C79" s="89">
        <v>-8.2333087999999996</v>
      </c>
      <c r="E79" s="6">
        <f t="shared" si="16"/>
        <v>6.04033</v>
      </c>
      <c r="F79" s="6">
        <f t="shared" si="17"/>
        <v>-8.6744509000000001</v>
      </c>
      <c r="G79" s="44">
        <f t="shared" si="18"/>
        <v>-9.2277670000000001</v>
      </c>
      <c r="H79" s="44">
        <f t="shared" si="19"/>
        <v>-10.339665</v>
      </c>
      <c r="I79" s="44">
        <f t="shared" si="20"/>
        <v>-12.322803</v>
      </c>
      <c r="J79" s="44">
        <f t="shared" si="21"/>
        <v>0</v>
      </c>
      <c r="K79" s="44">
        <f t="shared" si="22"/>
        <v>0</v>
      </c>
      <c r="L79" s="44">
        <f t="shared" si="23"/>
        <v>0</v>
      </c>
      <c r="N79" s="89">
        <v>5724150000</v>
      </c>
      <c r="O79" s="89">
        <v>-9.3230685999999992</v>
      </c>
      <c r="Q79" s="6">
        <f t="shared" si="24"/>
        <v>6.04033</v>
      </c>
      <c r="R79" s="6">
        <f t="shared" si="25"/>
        <v>-9.2112941999999993</v>
      </c>
      <c r="S79" s="44">
        <f t="shared" si="26"/>
        <v>-9.4799719000000007</v>
      </c>
      <c r="T79" s="44">
        <f t="shared" si="27"/>
        <v>-10.309085</v>
      </c>
      <c r="U79" s="44">
        <f t="shared" si="28"/>
        <v>-11.369400000000001</v>
      </c>
      <c r="V79" s="44">
        <f t="shared" si="29"/>
        <v>0</v>
      </c>
      <c r="W79" s="44">
        <f t="shared" si="30"/>
        <v>0</v>
      </c>
      <c r="X79" s="44">
        <f t="shared" si="31"/>
        <v>0</v>
      </c>
    </row>
    <row r="80" spans="2:24" x14ac:dyDescent="0.25">
      <c r="B80" s="89">
        <v>5803195000</v>
      </c>
      <c r="C80" s="89">
        <v>-8.3926801999999991</v>
      </c>
      <c r="E80" s="6">
        <f t="shared" si="16"/>
        <v>6.1193749999999998</v>
      </c>
      <c r="F80" s="6">
        <f t="shared" si="17"/>
        <v>-8.7265605999999991</v>
      </c>
      <c r="G80" s="44">
        <f t="shared" si="18"/>
        <v>-9.2976121999999997</v>
      </c>
      <c r="H80" s="44">
        <f t="shared" si="19"/>
        <v>-10.380451000000001</v>
      </c>
      <c r="I80" s="44">
        <f t="shared" si="20"/>
        <v>-12.786080999999999</v>
      </c>
      <c r="J80" s="44">
        <f t="shared" si="21"/>
        <v>0</v>
      </c>
      <c r="K80" s="44">
        <f t="shared" si="22"/>
        <v>0</v>
      </c>
      <c r="L80" s="44">
        <f t="shared" si="23"/>
        <v>0</v>
      </c>
      <c r="N80" s="89">
        <v>5803195000</v>
      </c>
      <c r="O80" s="89">
        <v>-9.300395</v>
      </c>
      <c r="Q80" s="6">
        <f t="shared" si="24"/>
        <v>6.1193749999999998</v>
      </c>
      <c r="R80" s="6">
        <f t="shared" si="25"/>
        <v>-9.3087090999999997</v>
      </c>
      <c r="S80" s="44">
        <f t="shared" si="26"/>
        <v>-9.6505594000000006</v>
      </c>
      <c r="T80" s="44">
        <f t="shared" si="27"/>
        <v>-10.385794000000001</v>
      </c>
      <c r="U80" s="44">
        <f t="shared" si="28"/>
        <v>-11.369751000000001</v>
      </c>
      <c r="V80" s="44">
        <f t="shared" si="29"/>
        <v>0</v>
      </c>
      <c r="W80" s="44">
        <f t="shared" si="30"/>
        <v>0</v>
      </c>
      <c r="X80" s="44">
        <f t="shared" si="31"/>
        <v>0</v>
      </c>
    </row>
    <row r="81" spans="2:24" x14ac:dyDescent="0.25">
      <c r="B81" s="89">
        <v>5882240000</v>
      </c>
      <c r="C81" s="89">
        <v>-8.6184349000000005</v>
      </c>
      <c r="E81" s="6">
        <f t="shared" si="16"/>
        <v>6.1984199999999996</v>
      </c>
      <c r="F81" s="6">
        <f t="shared" si="17"/>
        <v>-8.8797482999999993</v>
      </c>
      <c r="G81" s="44">
        <f t="shared" si="18"/>
        <v>-9.4460277999999995</v>
      </c>
      <c r="H81" s="44">
        <f t="shared" si="19"/>
        <v>-10.413527</v>
      </c>
      <c r="I81" s="44">
        <f t="shared" si="20"/>
        <v>-13.129462</v>
      </c>
      <c r="J81" s="44">
        <f t="shared" si="21"/>
        <v>0</v>
      </c>
      <c r="K81" s="44">
        <f t="shared" si="22"/>
        <v>0</v>
      </c>
      <c r="L81" s="44">
        <f t="shared" si="23"/>
        <v>0</v>
      </c>
      <c r="N81" s="89">
        <v>5882240000</v>
      </c>
      <c r="O81" s="89">
        <v>-9.3275900000000007</v>
      </c>
      <c r="Q81" s="6">
        <f t="shared" si="24"/>
        <v>6.1984199999999996</v>
      </c>
      <c r="R81" s="6">
        <f t="shared" si="25"/>
        <v>-9.4376754999999992</v>
      </c>
      <c r="S81" s="44">
        <f t="shared" si="26"/>
        <v>-9.8945179000000003</v>
      </c>
      <c r="T81" s="44">
        <f t="shared" si="27"/>
        <v>-10.440412</v>
      </c>
      <c r="U81" s="44">
        <f t="shared" si="28"/>
        <v>-11.388268</v>
      </c>
      <c r="V81" s="44">
        <f t="shared" si="29"/>
        <v>0</v>
      </c>
      <c r="W81" s="44">
        <f t="shared" si="30"/>
        <v>0</v>
      </c>
      <c r="X81" s="44">
        <f t="shared" si="31"/>
        <v>0</v>
      </c>
    </row>
    <row r="82" spans="2:24" x14ac:dyDescent="0.25">
      <c r="B82" s="89">
        <v>5961285000</v>
      </c>
      <c r="C82" s="89">
        <v>-8.7217417000000008</v>
      </c>
      <c r="E82" s="6">
        <f t="shared" si="16"/>
        <v>6.2774650000000003</v>
      </c>
      <c r="F82" s="6">
        <f t="shared" si="17"/>
        <v>-9.0185223000000008</v>
      </c>
      <c r="G82" s="44">
        <f t="shared" si="18"/>
        <v>-9.5844840999999992</v>
      </c>
      <c r="H82" s="44">
        <f t="shared" si="19"/>
        <v>-10.446434999999999</v>
      </c>
      <c r="I82" s="44">
        <f t="shared" si="20"/>
        <v>-13.587607</v>
      </c>
      <c r="J82" s="44">
        <f t="shared" si="21"/>
        <v>0</v>
      </c>
      <c r="K82" s="44">
        <f t="shared" si="22"/>
        <v>0</v>
      </c>
      <c r="L82" s="44">
        <f t="shared" si="23"/>
        <v>0</v>
      </c>
      <c r="N82" s="89">
        <v>5961285000</v>
      </c>
      <c r="O82" s="89">
        <v>-9.2618369999999999</v>
      </c>
      <c r="Q82" s="6">
        <f t="shared" si="24"/>
        <v>6.2774650000000003</v>
      </c>
      <c r="R82" s="6">
        <f t="shared" si="25"/>
        <v>-9.5069447</v>
      </c>
      <c r="S82" s="44">
        <f t="shared" si="26"/>
        <v>-9.9842700999999998</v>
      </c>
      <c r="T82" s="44">
        <f t="shared" si="27"/>
        <v>-10.486397999999999</v>
      </c>
      <c r="U82" s="44">
        <f t="shared" si="28"/>
        <v>-11.427663000000001</v>
      </c>
      <c r="V82" s="44">
        <f t="shared" si="29"/>
        <v>0</v>
      </c>
      <c r="W82" s="44">
        <f t="shared" si="30"/>
        <v>0</v>
      </c>
      <c r="X82" s="44">
        <f t="shared" si="31"/>
        <v>0</v>
      </c>
    </row>
    <row r="83" spans="2:24" x14ac:dyDescent="0.25">
      <c r="B83" s="89">
        <v>6040330000</v>
      </c>
      <c r="C83" s="89">
        <v>-8.6744509000000001</v>
      </c>
      <c r="E83" s="6">
        <f t="shared" si="16"/>
        <v>6.3565100000000001</v>
      </c>
      <c r="F83" s="6">
        <f t="shared" si="17"/>
        <v>-9.0980606000000002</v>
      </c>
      <c r="G83" s="44">
        <f t="shared" si="18"/>
        <v>-9.6086998000000001</v>
      </c>
      <c r="H83" s="44">
        <f t="shared" si="19"/>
        <v>-10.43149</v>
      </c>
      <c r="I83" s="44">
        <f t="shared" si="20"/>
        <v>-14.476426999999999</v>
      </c>
      <c r="J83" s="44">
        <f t="shared" si="21"/>
        <v>0</v>
      </c>
      <c r="K83" s="44">
        <f t="shared" si="22"/>
        <v>0</v>
      </c>
      <c r="L83" s="44">
        <f t="shared" si="23"/>
        <v>0</v>
      </c>
      <c r="N83" s="89">
        <v>6040330000</v>
      </c>
      <c r="O83" s="89">
        <v>-9.2112941999999993</v>
      </c>
      <c r="Q83" s="6">
        <f t="shared" si="24"/>
        <v>6.3565100000000001</v>
      </c>
      <c r="R83" s="6">
        <f t="shared" si="25"/>
        <v>-9.5551595999999996</v>
      </c>
      <c r="S83" s="44">
        <f t="shared" si="26"/>
        <v>-9.9464892999999996</v>
      </c>
      <c r="T83" s="44">
        <f t="shared" si="27"/>
        <v>-10.495979999999999</v>
      </c>
      <c r="U83" s="44">
        <f t="shared" si="28"/>
        <v>-11.455296000000001</v>
      </c>
      <c r="V83" s="44">
        <f t="shared" si="29"/>
        <v>0</v>
      </c>
      <c r="W83" s="44">
        <f t="shared" si="30"/>
        <v>0</v>
      </c>
      <c r="X83" s="44">
        <f t="shared" si="31"/>
        <v>0</v>
      </c>
    </row>
    <row r="84" spans="2:24" x14ac:dyDescent="0.25">
      <c r="B84" s="89">
        <v>6119375000</v>
      </c>
      <c r="C84" s="89">
        <v>-8.7265605999999991</v>
      </c>
      <c r="E84" s="6">
        <f t="shared" si="16"/>
        <v>6.4355549999999999</v>
      </c>
      <c r="F84" s="6">
        <f t="shared" si="17"/>
        <v>-9.1232786000000008</v>
      </c>
      <c r="G84" s="44">
        <f t="shared" si="18"/>
        <v>-9.6303406000000003</v>
      </c>
      <c r="H84" s="44">
        <f t="shared" si="19"/>
        <v>-10.370976000000001</v>
      </c>
      <c r="I84" s="44">
        <f t="shared" si="20"/>
        <v>-15.144062999999999</v>
      </c>
      <c r="J84" s="44">
        <f t="shared" si="21"/>
        <v>0</v>
      </c>
      <c r="K84" s="44">
        <f t="shared" si="22"/>
        <v>0</v>
      </c>
      <c r="L84" s="44">
        <f t="shared" si="23"/>
        <v>0</v>
      </c>
      <c r="N84" s="89">
        <v>6119375000</v>
      </c>
      <c r="O84" s="89">
        <v>-9.3087090999999997</v>
      </c>
      <c r="Q84" s="6">
        <f t="shared" si="24"/>
        <v>6.4355549999999999</v>
      </c>
      <c r="R84" s="6">
        <f t="shared" si="25"/>
        <v>-9.5920792000000006</v>
      </c>
      <c r="S84" s="44">
        <f t="shared" si="26"/>
        <v>-9.9308872000000008</v>
      </c>
      <c r="T84" s="44">
        <f t="shared" si="27"/>
        <v>-10.507410999999999</v>
      </c>
      <c r="U84" s="44">
        <f t="shared" si="28"/>
        <v>-11.498017000000001</v>
      </c>
      <c r="V84" s="44">
        <f t="shared" si="29"/>
        <v>0</v>
      </c>
      <c r="W84" s="44">
        <f t="shared" si="30"/>
        <v>0</v>
      </c>
      <c r="X84" s="44">
        <f t="shared" si="31"/>
        <v>0</v>
      </c>
    </row>
    <row r="85" spans="2:24" x14ac:dyDescent="0.25">
      <c r="B85" s="89">
        <v>6198420000</v>
      </c>
      <c r="C85" s="89">
        <v>-8.8797482999999993</v>
      </c>
      <c r="E85" s="6">
        <f t="shared" si="16"/>
        <v>6.5145999999999997</v>
      </c>
      <c r="F85" s="6">
        <f t="shared" si="17"/>
        <v>-8.9784965999999997</v>
      </c>
      <c r="G85" s="44">
        <f t="shared" si="18"/>
        <v>-9.4688815999999996</v>
      </c>
      <c r="H85" s="44">
        <f t="shared" si="19"/>
        <v>-10.330344999999999</v>
      </c>
      <c r="I85" s="44">
        <f t="shared" si="20"/>
        <v>-16.169547999999999</v>
      </c>
      <c r="J85" s="44">
        <f t="shared" si="21"/>
        <v>0</v>
      </c>
      <c r="K85" s="44">
        <f t="shared" si="22"/>
        <v>0</v>
      </c>
      <c r="L85" s="44">
        <f t="shared" si="23"/>
        <v>0</v>
      </c>
      <c r="N85" s="89">
        <v>6198420000</v>
      </c>
      <c r="O85" s="89">
        <v>-9.4376754999999992</v>
      </c>
      <c r="Q85" s="6">
        <f t="shared" si="24"/>
        <v>6.5145999999999997</v>
      </c>
      <c r="R85" s="6">
        <f t="shared" si="25"/>
        <v>-9.6096801999999997</v>
      </c>
      <c r="S85" s="44">
        <f t="shared" si="26"/>
        <v>-9.9334173000000003</v>
      </c>
      <c r="T85" s="44">
        <f t="shared" si="27"/>
        <v>-10.589907</v>
      </c>
      <c r="U85" s="44">
        <f t="shared" si="28"/>
        <v>-11.559758</v>
      </c>
      <c r="V85" s="44">
        <f t="shared" si="29"/>
        <v>0</v>
      </c>
      <c r="W85" s="44">
        <f t="shared" si="30"/>
        <v>0</v>
      </c>
      <c r="X85" s="44">
        <f t="shared" si="31"/>
        <v>0</v>
      </c>
    </row>
    <row r="86" spans="2:24" x14ac:dyDescent="0.25">
      <c r="B86" s="89">
        <v>6277465000</v>
      </c>
      <c r="C86" s="89">
        <v>-9.0185223000000008</v>
      </c>
      <c r="E86" s="6">
        <f t="shared" si="16"/>
        <v>6.5936450000000004</v>
      </c>
      <c r="F86" s="6">
        <f t="shared" si="17"/>
        <v>-8.8166388999999992</v>
      </c>
      <c r="G86" s="44">
        <f t="shared" si="18"/>
        <v>-9.2536535000000004</v>
      </c>
      <c r="H86" s="44">
        <f t="shared" si="19"/>
        <v>-10.337732000000001</v>
      </c>
      <c r="I86" s="44">
        <f t="shared" si="20"/>
        <v>-17.090857</v>
      </c>
      <c r="J86" s="44">
        <f t="shared" si="21"/>
        <v>0</v>
      </c>
      <c r="K86" s="44">
        <f t="shared" si="22"/>
        <v>0</v>
      </c>
      <c r="L86" s="44">
        <f t="shared" si="23"/>
        <v>0</v>
      </c>
      <c r="N86" s="89">
        <v>6277465000</v>
      </c>
      <c r="O86" s="89">
        <v>-9.5069447</v>
      </c>
      <c r="Q86" s="6">
        <f t="shared" si="24"/>
        <v>6.5936450000000004</v>
      </c>
      <c r="R86" s="6">
        <f t="shared" si="25"/>
        <v>-9.7084683999999992</v>
      </c>
      <c r="S86" s="44">
        <f t="shared" si="26"/>
        <v>-10.025128</v>
      </c>
      <c r="T86" s="44">
        <f t="shared" si="27"/>
        <v>-10.709485000000001</v>
      </c>
      <c r="U86" s="44">
        <f t="shared" si="28"/>
        <v>-11.57375</v>
      </c>
      <c r="V86" s="44">
        <f t="shared" si="29"/>
        <v>0</v>
      </c>
      <c r="W86" s="44">
        <f t="shared" si="30"/>
        <v>0</v>
      </c>
      <c r="X86" s="44">
        <f t="shared" si="31"/>
        <v>0</v>
      </c>
    </row>
    <row r="87" spans="2:24" x14ac:dyDescent="0.25">
      <c r="B87" s="89">
        <v>6356510000</v>
      </c>
      <c r="C87" s="89">
        <v>-9.0980606000000002</v>
      </c>
      <c r="E87" s="6">
        <f t="shared" si="16"/>
        <v>6.6726900000000002</v>
      </c>
      <c r="F87" s="6">
        <f t="shared" si="17"/>
        <v>-8.9515858000000001</v>
      </c>
      <c r="G87" s="44">
        <f t="shared" si="18"/>
        <v>-9.3838395999999999</v>
      </c>
      <c r="H87" s="44">
        <f t="shared" si="19"/>
        <v>-10.383819000000001</v>
      </c>
      <c r="I87" s="44">
        <f t="shared" si="20"/>
        <v>-17.264303000000002</v>
      </c>
      <c r="J87" s="44">
        <f t="shared" si="21"/>
        <v>0</v>
      </c>
      <c r="K87" s="44">
        <f t="shared" si="22"/>
        <v>0</v>
      </c>
      <c r="L87" s="44">
        <f t="shared" si="23"/>
        <v>0</v>
      </c>
      <c r="N87" s="89">
        <v>6356510000</v>
      </c>
      <c r="O87" s="89">
        <v>-9.5551595999999996</v>
      </c>
      <c r="Q87" s="6">
        <f t="shared" si="24"/>
        <v>6.6726900000000002</v>
      </c>
      <c r="R87" s="6">
        <f t="shared" si="25"/>
        <v>-9.9491539000000007</v>
      </c>
      <c r="S87" s="44">
        <f t="shared" si="26"/>
        <v>-10.292052</v>
      </c>
      <c r="T87" s="44">
        <f t="shared" si="27"/>
        <v>-10.79837</v>
      </c>
      <c r="U87" s="44">
        <f t="shared" si="28"/>
        <v>-11.582042</v>
      </c>
      <c r="V87" s="44">
        <f t="shared" si="29"/>
        <v>0</v>
      </c>
      <c r="W87" s="44">
        <f t="shared" si="30"/>
        <v>0</v>
      </c>
      <c r="X87" s="44">
        <f t="shared" si="31"/>
        <v>0</v>
      </c>
    </row>
    <row r="88" spans="2:24" x14ac:dyDescent="0.25">
      <c r="B88" s="89">
        <v>6435555000</v>
      </c>
      <c r="C88" s="89">
        <v>-9.1232786000000008</v>
      </c>
      <c r="E88" s="6">
        <f t="shared" si="16"/>
        <v>6.751735</v>
      </c>
      <c r="F88" s="6">
        <f t="shared" si="17"/>
        <v>-9.1171445999999996</v>
      </c>
      <c r="G88" s="44">
        <f t="shared" si="18"/>
        <v>-9.5719261000000007</v>
      </c>
      <c r="H88" s="44">
        <f t="shared" si="19"/>
        <v>-10.393876000000001</v>
      </c>
      <c r="I88" s="44">
        <f t="shared" si="20"/>
        <v>-18.137447000000002</v>
      </c>
      <c r="J88" s="44">
        <f t="shared" si="21"/>
        <v>0</v>
      </c>
      <c r="K88" s="44">
        <f t="shared" si="22"/>
        <v>0</v>
      </c>
      <c r="L88" s="44">
        <f t="shared" si="23"/>
        <v>0</v>
      </c>
      <c r="N88" s="89">
        <v>6435555000</v>
      </c>
      <c r="O88" s="89">
        <v>-9.5920792000000006</v>
      </c>
      <c r="Q88" s="6">
        <f t="shared" si="24"/>
        <v>6.751735</v>
      </c>
      <c r="R88" s="6">
        <f t="shared" si="25"/>
        <v>-9.9242352999999994</v>
      </c>
      <c r="S88" s="44">
        <f t="shared" si="26"/>
        <v>-10.28008</v>
      </c>
      <c r="T88" s="44">
        <f t="shared" si="27"/>
        <v>-10.877113</v>
      </c>
      <c r="U88" s="44">
        <f t="shared" si="28"/>
        <v>-11.660691999999999</v>
      </c>
      <c r="V88" s="44">
        <f t="shared" si="29"/>
        <v>0</v>
      </c>
      <c r="W88" s="44">
        <f t="shared" si="30"/>
        <v>0</v>
      </c>
      <c r="X88" s="44">
        <f t="shared" si="31"/>
        <v>0</v>
      </c>
    </row>
    <row r="89" spans="2:24" x14ac:dyDescent="0.25">
      <c r="B89" s="89">
        <v>6514600000</v>
      </c>
      <c r="C89" s="89">
        <v>-8.9784965999999997</v>
      </c>
      <c r="E89" s="6">
        <f t="shared" si="16"/>
        <v>6.8307799999999999</v>
      </c>
      <c r="F89" s="6">
        <f t="shared" si="17"/>
        <v>-9.0651617000000009</v>
      </c>
      <c r="G89" s="44">
        <f t="shared" si="18"/>
        <v>-9.5767498</v>
      </c>
      <c r="H89" s="44">
        <f t="shared" si="19"/>
        <v>-10.418984</v>
      </c>
      <c r="I89" s="44">
        <f t="shared" si="20"/>
        <v>-19.362373000000002</v>
      </c>
      <c r="J89" s="44">
        <f t="shared" si="21"/>
        <v>0</v>
      </c>
      <c r="K89" s="44">
        <f t="shared" si="22"/>
        <v>0</v>
      </c>
      <c r="L89" s="44">
        <f t="shared" si="23"/>
        <v>0</v>
      </c>
      <c r="N89" s="89">
        <v>6514600000</v>
      </c>
      <c r="O89" s="89">
        <v>-9.6096801999999997</v>
      </c>
      <c r="Q89" s="6">
        <f t="shared" si="24"/>
        <v>6.8307799999999999</v>
      </c>
      <c r="R89" s="6">
        <f t="shared" si="25"/>
        <v>-9.8634757999999998</v>
      </c>
      <c r="S89" s="44">
        <f t="shared" si="26"/>
        <v>-10.162554999999999</v>
      </c>
      <c r="T89" s="44">
        <f t="shared" si="27"/>
        <v>-10.997451</v>
      </c>
      <c r="U89" s="44">
        <f t="shared" si="28"/>
        <v>-11.644232000000001</v>
      </c>
      <c r="V89" s="44">
        <f t="shared" si="29"/>
        <v>0</v>
      </c>
      <c r="W89" s="44">
        <f t="shared" si="30"/>
        <v>0</v>
      </c>
      <c r="X89" s="44">
        <f t="shared" si="31"/>
        <v>0</v>
      </c>
    </row>
    <row r="90" spans="2:24" x14ac:dyDescent="0.25">
      <c r="B90" s="89">
        <v>6593645000</v>
      </c>
      <c r="C90" s="89">
        <v>-8.8166388999999992</v>
      </c>
      <c r="E90" s="6">
        <f t="shared" si="16"/>
        <v>6.9098249999999997</v>
      </c>
      <c r="F90" s="6">
        <f t="shared" si="17"/>
        <v>-8.8994330999999995</v>
      </c>
      <c r="G90" s="44">
        <f t="shared" si="18"/>
        <v>-9.3496512999999997</v>
      </c>
      <c r="H90" s="44">
        <f t="shared" si="19"/>
        <v>-10.513959</v>
      </c>
      <c r="I90" s="44">
        <f t="shared" si="20"/>
        <v>-18.967666999999999</v>
      </c>
      <c r="J90" s="44">
        <f t="shared" si="21"/>
        <v>0</v>
      </c>
      <c r="K90" s="44">
        <f t="shared" si="22"/>
        <v>0</v>
      </c>
      <c r="L90" s="44">
        <f t="shared" si="23"/>
        <v>0</v>
      </c>
      <c r="N90" s="89">
        <v>6593645000</v>
      </c>
      <c r="O90" s="89">
        <v>-9.7084683999999992</v>
      </c>
      <c r="Q90" s="6">
        <f t="shared" si="24"/>
        <v>6.9098249999999997</v>
      </c>
      <c r="R90" s="6">
        <f t="shared" si="25"/>
        <v>-9.8696135999999992</v>
      </c>
      <c r="S90" s="44">
        <f t="shared" si="26"/>
        <v>-10.162753</v>
      </c>
      <c r="T90" s="44">
        <f t="shared" si="27"/>
        <v>-11.080284000000001</v>
      </c>
      <c r="U90" s="44">
        <f t="shared" si="28"/>
        <v>-11.636768999999999</v>
      </c>
      <c r="V90" s="44">
        <f t="shared" si="29"/>
        <v>0</v>
      </c>
      <c r="W90" s="44">
        <f t="shared" si="30"/>
        <v>0</v>
      </c>
      <c r="X90" s="44">
        <f t="shared" si="31"/>
        <v>0</v>
      </c>
    </row>
    <row r="91" spans="2:24" x14ac:dyDescent="0.25">
      <c r="B91" s="89">
        <v>6672690000</v>
      </c>
      <c r="C91" s="89">
        <v>-8.9515858000000001</v>
      </c>
      <c r="E91" s="6">
        <f t="shared" si="16"/>
        <v>6.9888700000000004</v>
      </c>
      <c r="F91" s="6">
        <f t="shared" si="17"/>
        <v>-8.7877978999999993</v>
      </c>
      <c r="G91" s="44">
        <f t="shared" si="18"/>
        <v>-9.2347145000000008</v>
      </c>
      <c r="H91" s="44">
        <f t="shared" si="19"/>
        <v>-10.577529</v>
      </c>
      <c r="I91" s="44">
        <f t="shared" si="20"/>
        <v>-19.37574</v>
      </c>
      <c r="J91" s="44">
        <f t="shared" si="21"/>
        <v>0</v>
      </c>
      <c r="K91" s="44">
        <f t="shared" si="22"/>
        <v>0</v>
      </c>
      <c r="L91" s="44">
        <f t="shared" si="23"/>
        <v>0</v>
      </c>
      <c r="N91" s="89">
        <v>6672690000</v>
      </c>
      <c r="O91" s="89">
        <v>-9.9491539000000007</v>
      </c>
      <c r="Q91" s="6">
        <f t="shared" si="24"/>
        <v>6.9888700000000004</v>
      </c>
      <c r="R91" s="6">
        <f t="shared" si="25"/>
        <v>-9.9953833000000003</v>
      </c>
      <c r="S91" s="44">
        <f t="shared" si="26"/>
        <v>-10.405666</v>
      </c>
      <c r="T91" s="44">
        <f t="shared" si="27"/>
        <v>-11.118042000000001</v>
      </c>
      <c r="U91" s="44">
        <f t="shared" si="28"/>
        <v>-11.753809</v>
      </c>
      <c r="V91" s="44">
        <f t="shared" si="29"/>
        <v>0</v>
      </c>
      <c r="W91" s="44">
        <f t="shared" si="30"/>
        <v>0</v>
      </c>
      <c r="X91" s="44">
        <f t="shared" si="31"/>
        <v>0</v>
      </c>
    </row>
    <row r="92" spans="2:24" x14ac:dyDescent="0.25">
      <c r="B92" s="89">
        <v>6751735000</v>
      </c>
      <c r="C92" s="89">
        <v>-9.1171445999999996</v>
      </c>
      <c r="E92" s="6">
        <f t="shared" si="16"/>
        <v>7.0679150000000002</v>
      </c>
      <c r="F92" s="6">
        <f t="shared" si="17"/>
        <v>-8.8360395</v>
      </c>
      <c r="G92" s="44">
        <f t="shared" si="18"/>
        <v>-9.3745518000000008</v>
      </c>
      <c r="H92" s="44">
        <f t="shared" si="19"/>
        <v>-10.593824</v>
      </c>
      <c r="I92" s="44">
        <f t="shared" si="20"/>
        <v>-21.098403999999999</v>
      </c>
      <c r="J92" s="44">
        <f t="shared" si="21"/>
        <v>0</v>
      </c>
      <c r="K92" s="44">
        <f t="shared" si="22"/>
        <v>0</v>
      </c>
      <c r="L92" s="44">
        <f t="shared" si="23"/>
        <v>0</v>
      </c>
      <c r="N92" s="89">
        <v>6751735000</v>
      </c>
      <c r="O92" s="89">
        <v>-9.9242352999999994</v>
      </c>
      <c r="Q92" s="6">
        <f t="shared" si="24"/>
        <v>7.0679150000000002</v>
      </c>
      <c r="R92" s="6">
        <f t="shared" si="25"/>
        <v>-10.057836999999999</v>
      </c>
      <c r="S92" s="44">
        <f t="shared" si="26"/>
        <v>-10.507362000000001</v>
      </c>
      <c r="T92" s="44">
        <f t="shared" si="27"/>
        <v>-11.198411999999999</v>
      </c>
      <c r="U92" s="44">
        <f t="shared" si="28"/>
        <v>-11.763903000000001</v>
      </c>
      <c r="V92" s="44">
        <f t="shared" si="29"/>
        <v>0</v>
      </c>
      <c r="W92" s="44">
        <f t="shared" si="30"/>
        <v>0</v>
      </c>
      <c r="X92" s="44">
        <f t="shared" si="31"/>
        <v>0</v>
      </c>
    </row>
    <row r="93" spans="2:24" x14ac:dyDescent="0.25">
      <c r="B93" s="89">
        <v>6830780000</v>
      </c>
      <c r="C93" s="89">
        <v>-9.0651617000000009</v>
      </c>
      <c r="E93" s="6">
        <f t="shared" si="16"/>
        <v>7.14696</v>
      </c>
      <c r="F93" s="6">
        <f t="shared" si="17"/>
        <v>-8.9334182999999996</v>
      </c>
      <c r="G93" s="44">
        <f t="shared" si="18"/>
        <v>-9.4504023000000004</v>
      </c>
      <c r="H93" s="44">
        <f t="shared" si="19"/>
        <v>-10.754291</v>
      </c>
      <c r="I93" s="44">
        <f t="shared" si="20"/>
        <v>-21.374314999999999</v>
      </c>
      <c r="J93" s="44">
        <f t="shared" si="21"/>
        <v>0</v>
      </c>
      <c r="K93" s="44">
        <f t="shared" si="22"/>
        <v>0</v>
      </c>
      <c r="L93" s="44">
        <f t="shared" si="23"/>
        <v>0</v>
      </c>
      <c r="N93" s="89">
        <v>6830780000</v>
      </c>
      <c r="O93" s="89">
        <v>-9.8634757999999998</v>
      </c>
      <c r="Q93" s="6">
        <f t="shared" si="24"/>
        <v>7.14696</v>
      </c>
      <c r="R93" s="6">
        <f t="shared" si="25"/>
        <v>-10.172010999999999</v>
      </c>
      <c r="S93" s="44">
        <f t="shared" si="26"/>
        <v>-10.573304</v>
      </c>
      <c r="T93" s="44">
        <f t="shared" si="27"/>
        <v>-11.294715</v>
      </c>
      <c r="U93" s="44">
        <f t="shared" si="28"/>
        <v>-11.706986000000001</v>
      </c>
      <c r="V93" s="44">
        <f t="shared" si="29"/>
        <v>0</v>
      </c>
      <c r="W93" s="44">
        <f t="shared" si="30"/>
        <v>0</v>
      </c>
      <c r="X93" s="44">
        <f t="shared" si="31"/>
        <v>0</v>
      </c>
    </row>
    <row r="94" spans="2:24" x14ac:dyDescent="0.25">
      <c r="B94" s="89">
        <v>6909825000</v>
      </c>
      <c r="C94" s="89">
        <v>-8.8994330999999995</v>
      </c>
      <c r="E94" s="6">
        <f t="shared" si="16"/>
        <v>7.2260049999999998</v>
      </c>
      <c r="F94" s="6">
        <f t="shared" si="17"/>
        <v>-8.9978762000000003</v>
      </c>
      <c r="G94" s="44">
        <f t="shared" si="18"/>
        <v>-9.5209016999999996</v>
      </c>
      <c r="H94" s="44">
        <f t="shared" si="19"/>
        <v>-10.91818</v>
      </c>
      <c r="I94" s="44">
        <f t="shared" si="20"/>
        <v>-21.736687</v>
      </c>
      <c r="J94" s="44">
        <f t="shared" si="21"/>
        <v>0</v>
      </c>
      <c r="K94" s="44">
        <f t="shared" si="22"/>
        <v>0</v>
      </c>
      <c r="L94" s="44">
        <f t="shared" si="23"/>
        <v>0</v>
      </c>
      <c r="N94" s="89">
        <v>6909825000</v>
      </c>
      <c r="O94" s="89">
        <v>-9.8696135999999992</v>
      </c>
      <c r="Q94" s="6">
        <f t="shared" si="24"/>
        <v>7.2260049999999998</v>
      </c>
      <c r="R94" s="6">
        <f t="shared" si="25"/>
        <v>-10.137079999999999</v>
      </c>
      <c r="S94" s="44">
        <f t="shared" si="26"/>
        <v>-10.548966</v>
      </c>
      <c r="T94" s="44">
        <f t="shared" si="27"/>
        <v>-11.30002</v>
      </c>
      <c r="U94" s="44">
        <f t="shared" si="28"/>
        <v>-11.776906</v>
      </c>
      <c r="V94" s="44">
        <f t="shared" si="29"/>
        <v>0</v>
      </c>
      <c r="W94" s="44">
        <f t="shared" si="30"/>
        <v>0</v>
      </c>
      <c r="X94" s="44">
        <f t="shared" si="31"/>
        <v>0</v>
      </c>
    </row>
    <row r="95" spans="2:24" x14ac:dyDescent="0.25">
      <c r="B95" s="89">
        <v>6988870000</v>
      </c>
      <c r="C95" s="89">
        <v>-8.7877978999999993</v>
      </c>
      <c r="E95" s="6">
        <f t="shared" si="16"/>
        <v>7.3050499999999996</v>
      </c>
      <c r="F95" s="6">
        <f t="shared" si="17"/>
        <v>-9.0287123000000005</v>
      </c>
      <c r="G95" s="44">
        <f t="shared" si="18"/>
        <v>-9.5491151999999992</v>
      </c>
      <c r="H95" s="44">
        <f t="shared" si="19"/>
        <v>-11.076957</v>
      </c>
      <c r="I95" s="44">
        <f t="shared" si="20"/>
        <v>-23.103024000000001</v>
      </c>
      <c r="J95" s="44">
        <f t="shared" si="21"/>
        <v>0</v>
      </c>
      <c r="K95" s="44">
        <f t="shared" si="22"/>
        <v>0</v>
      </c>
      <c r="L95" s="44">
        <f t="shared" si="23"/>
        <v>0</v>
      </c>
      <c r="N95" s="89">
        <v>6988870000</v>
      </c>
      <c r="O95" s="89">
        <v>-9.9953833000000003</v>
      </c>
      <c r="Q95" s="6">
        <f t="shared" si="24"/>
        <v>7.3050499999999996</v>
      </c>
      <c r="R95" s="6">
        <f t="shared" si="25"/>
        <v>-10.149998999999999</v>
      </c>
      <c r="S95" s="44">
        <f t="shared" si="26"/>
        <v>-10.568299</v>
      </c>
      <c r="T95" s="44">
        <f t="shared" si="27"/>
        <v>-11.335063</v>
      </c>
      <c r="U95" s="44">
        <f t="shared" si="28"/>
        <v>-11.78651</v>
      </c>
      <c r="V95" s="44">
        <f t="shared" si="29"/>
        <v>0</v>
      </c>
      <c r="W95" s="44">
        <f t="shared" si="30"/>
        <v>0</v>
      </c>
      <c r="X95" s="44">
        <f t="shared" si="31"/>
        <v>0</v>
      </c>
    </row>
    <row r="96" spans="2:24" x14ac:dyDescent="0.25">
      <c r="B96" s="89">
        <v>7067915000</v>
      </c>
      <c r="C96" s="89">
        <v>-8.8360395</v>
      </c>
      <c r="E96" s="6">
        <f t="shared" si="16"/>
        <v>7.3840950000000003</v>
      </c>
      <c r="F96" s="6">
        <f t="shared" si="17"/>
        <v>-8.8210659000000007</v>
      </c>
      <c r="G96" s="44">
        <f t="shared" si="18"/>
        <v>-9.3432549999999992</v>
      </c>
      <c r="H96" s="44">
        <f t="shared" si="19"/>
        <v>-11.442311</v>
      </c>
      <c r="I96" s="44">
        <f t="shared" si="20"/>
        <v>-23.506564999999998</v>
      </c>
      <c r="J96" s="44">
        <f t="shared" si="21"/>
        <v>0</v>
      </c>
      <c r="K96" s="44">
        <f t="shared" si="22"/>
        <v>0</v>
      </c>
      <c r="L96" s="44">
        <f t="shared" si="23"/>
        <v>0</v>
      </c>
      <c r="N96" s="89">
        <v>7067915000</v>
      </c>
      <c r="O96" s="89">
        <v>-10.057836999999999</v>
      </c>
      <c r="Q96" s="6">
        <f t="shared" si="24"/>
        <v>7.3840950000000003</v>
      </c>
      <c r="R96" s="6">
        <f t="shared" si="25"/>
        <v>-10.121302999999999</v>
      </c>
      <c r="S96" s="44">
        <f t="shared" si="26"/>
        <v>-10.525155</v>
      </c>
      <c r="T96" s="44">
        <f t="shared" si="27"/>
        <v>-11.392521</v>
      </c>
      <c r="U96" s="44">
        <f t="shared" si="28"/>
        <v>-11.784551</v>
      </c>
      <c r="V96" s="44">
        <f t="shared" si="29"/>
        <v>0</v>
      </c>
      <c r="W96" s="44">
        <f t="shared" si="30"/>
        <v>0</v>
      </c>
      <c r="X96" s="44">
        <f t="shared" si="31"/>
        <v>0</v>
      </c>
    </row>
    <row r="97" spans="2:24" x14ac:dyDescent="0.25">
      <c r="B97" s="89">
        <v>7146960000</v>
      </c>
      <c r="C97" s="89">
        <v>-8.9334182999999996</v>
      </c>
      <c r="E97" s="6">
        <f t="shared" si="16"/>
        <v>7.4631400000000001</v>
      </c>
      <c r="F97" s="6">
        <f t="shared" si="17"/>
        <v>-8.8537482999999995</v>
      </c>
      <c r="G97" s="44">
        <f t="shared" si="18"/>
        <v>-9.3812674999999999</v>
      </c>
      <c r="H97" s="44">
        <f t="shared" si="19"/>
        <v>-11.642371000000001</v>
      </c>
      <c r="I97" s="44">
        <f t="shared" si="20"/>
        <v>-24.441155999999999</v>
      </c>
      <c r="J97" s="44">
        <f t="shared" si="21"/>
        <v>0</v>
      </c>
      <c r="K97" s="44">
        <f t="shared" si="22"/>
        <v>0</v>
      </c>
      <c r="L97" s="44">
        <f t="shared" si="23"/>
        <v>0</v>
      </c>
      <c r="N97" s="89">
        <v>7146960000</v>
      </c>
      <c r="O97" s="89">
        <v>-10.172010999999999</v>
      </c>
      <c r="Q97" s="6">
        <f t="shared" si="24"/>
        <v>7.4631400000000001</v>
      </c>
      <c r="R97" s="6">
        <f t="shared" si="25"/>
        <v>-10.248787</v>
      </c>
      <c r="S97" s="44">
        <f t="shared" si="26"/>
        <v>-10.723678</v>
      </c>
      <c r="T97" s="44">
        <f t="shared" si="27"/>
        <v>-11.396610000000001</v>
      </c>
      <c r="U97" s="44">
        <f t="shared" si="28"/>
        <v>-11.94323</v>
      </c>
      <c r="V97" s="44">
        <f t="shared" si="29"/>
        <v>0</v>
      </c>
      <c r="W97" s="44">
        <f t="shared" si="30"/>
        <v>0</v>
      </c>
      <c r="X97" s="44">
        <f t="shared" si="31"/>
        <v>0</v>
      </c>
    </row>
    <row r="98" spans="2:24" x14ac:dyDescent="0.25">
      <c r="B98" s="89">
        <v>7226005000</v>
      </c>
      <c r="C98" s="89">
        <v>-8.9978762000000003</v>
      </c>
      <c r="E98" s="6">
        <f t="shared" si="16"/>
        <v>7.5421849999999999</v>
      </c>
      <c r="F98" s="6">
        <f t="shared" si="17"/>
        <v>-8.9204892999999998</v>
      </c>
      <c r="G98" s="44">
        <f t="shared" si="18"/>
        <v>-9.5598907000000004</v>
      </c>
      <c r="H98" s="44">
        <f t="shared" si="19"/>
        <v>-11.828253</v>
      </c>
      <c r="I98" s="44">
        <f t="shared" si="20"/>
        <v>-26.104500000000002</v>
      </c>
      <c r="J98" s="44">
        <f t="shared" si="21"/>
        <v>0</v>
      </c>
      <c r="K98" s="44">
        <f t="shared" si="22"/>
        <v>0</v>
      </c>
      <c r="L98" s="44">
        <f t="shared" si="23"/>
        <v>0</v>
      </c>
      <c r="N98" s="89">
        <v>7226005000</v>
      </c>
      <c r="O98" s="89">
        <v>-10.137079999999999</v>
      </c>
      <c r="Q98" s="6">
        <f t="shared" si="24"/>
        <v>7.5421849999999999</v>
      </c>
      <c r="R98" s="6">
        <f t="shared" si="25"/>
        <v>-10.337580000000001</v>
      </c>
      <c r="S98" s="44">
        <f t="shared" si="26"/>
        <v>-10.802528000000001</v>
      </c>
      <c r="T98" s="44">
        <f t="shared" si="27"/>
        <v>-11.446982</v>
      </c>
      <c r="U98" s="44">
        <f t="shared" si="28"/>
        <v>-11.991070000000001</v>
      </c>
      <c r="V98" s="44">
        <f t="shared" si="29"/>
        <v>0</v>
      </c>
      <c r="W98" s="44">
        <f t="shared" si="30"/>
        <v>0</v>
      </c>
      <c r="X98" s="44">
        <f t="shared" si="31"/>
        <v>0</v>
      </c>
    </row>
    <row r="99" spans="2:24" x14ac:dyDescent="0.25">
      <c r="B99" s="89">
        <v>7305050000</v>
      </c>
      <c r="C99" s="89">
        <v>-9.0287123000000005</v>
      </c>
      <c r="E99" s="6">
        <f t="shared" si="16"/>
        <v>7.6212299999999997</v>
      </c>
      <c r="F99" s="6">
        <f t="shared" si="17"/>
        <v>-8.9694967000000005</v>
      </c>
      <c r="G99" s="44">
        <f t="shared" si="18"/>
        <v>-9.5644168999999994</v>
      </c>
      <c r="H99" s="44">
        <f t="shared" si="19"/>
        <v>-12.478132</v>
      </c>
      <c r="I99" s="44">
        <f t="shared" si="20"/>
        <v>-26.334114</v>
      </c>
      <c r="J99" s="44">
        <f t="shared" si="21"/>
        <v>0</v>
      </c>
      <c r="K99" s="44">
        <f t="shared" si="22"/>
        <v>0</v>
      </c>
      <c r="L99" s="44">
        <f t="shared" si="23"/>
        <v>0</v>
      </c>
      <c r="N99" s="89">
        <v>7305050000</v>
      </c>
      <c r="O99" s="89">
        <v>-10.149998999999999</v>
      </c>
      <c r="Q99" s="6">
        <f t="shared" si="24"/>
        <v>7.6212299999999997</v>
      </c>
      <c r="R99" s="6">
        <f t="shared" si="25"/>
        <v>-10.278534000000001</v>
      </c>
      <c r="S99" s="44">
        <f t="shared" si="26"/>
        <v>-10.663042000000001</v>
      </c>
      <c r="T99" s="44">
        <f t="shared" si="27"/>
        <v>-11.550240000000001</v>
      </c>
      <c r="U99" s="44">
        <f t="shared" si="28"/>
        <v>-11.954950999999999</v>
      </c>
      <c r="V99" s="44">
        <f t="shared" si="29"/>
        <v>0</v>
      </c>
      <c r="W99" s="44">
        <f t="shared" si="30"/>
        <v>0</v>
      </c>
      <c r="X99" s="44">
        <f t="shared" si="31"/>
        <v>0</v>
      </c>
    </row>
    <row r="100" spans="2:24" x14ac:dyDescent="0.25">
      <c r="B100" s="89">
        <v>7384095000</v>
      </c>
      <c r="C100" s="89">
        <v>-8.8210659000000007</v>
      </c>
      <c r="E100" s="6">
        <f t="shared" si="16"/>
        <v>7.7002750000000004</v>
      </c>
      <c r="F100" s="6">
        <f t="shared" si="17"/>
        <v>-9.1291112999999999</v>
      </c>
      <c r="G100" s="44">
        <f t="shared" si="18"/>
        <v>-9.7298106999999998</v>
      </c>
      <c r="H100" s="44">
        <f t="shared" si="19"/>
        <v>-13.176175000000001</v>
      </c>
      <c r="I100" s="44">
        <f t="shared" si="20"/>
        <v>-26.466152000000001</v>
      </c>
      <c r="J100" s="44">
        <f t="shared" si="21"/>
        <v>0</v>
      </c>
      <c r="K100" s="44">
        <f t="shared" si="22"/>
        <v>0</v>
      </c>
      <c r="L100" s="44">
        <f t="shared" si="23"/>
        <v>0</v>
      </c>
      <c r="N100" s="89">
        <v>7384095000</v>
      </c>
      <c r="O100" s="89">
        <v>-10.121302999999999</v>
      </c>
      <c r="Q100" s="6">
        <f t="shared" si="24"/>
        <v>7.7002750000000004</v>
      </c>
      <c r="R100" s="6">
        <f t="shared" si="25"/>
        <v>-10.367483</v>
      </c>
      <c r="S100" s="44">
        <f t="shared" si="26"/>
        <v>-10.777412</v>
      </c>
      <c r="T100" s="44">
        <f t="shared" si="27"/>
        <v>-11.525937000000001</v>
      </c>
      <c r="U100" s="44">
        <f t="shared" si="28"/>
        <v>-12.074052999999999</v>
      </c>
      <c r="V100" s="44">
        <f t="shared" si="29"/>
        <v>0</v>
      </c>
      <c r="W100" s="44">
        <f t="shared" si="30"/>
        <v>0</v>
      </c>
      <c r="X100" s="44">
        <f t="shared" si="31"/>
        <v>0</v>
      </c>
    </row>
    <row r="101" spans="2:24" x14ac:dyDescent="0.25">
      <c r="B101" s="89">
        <v>7463140000</v>
      </c>
      <c r="C101" s="89">
        <v>-8.8537482999999995</v>
      </c>
      <c r="E101" s="6">
        <f t="shared" si="16"/>
        <v>7.7793200000000002</v>
      </c>
      <c r="F101" s="6">
        <f t="shared" si="17"/>
        <v>-9.1608161999999993</v>
      </c>
      <c r="G101" s="44">
        <f t="shared" si="18"/>
        <v>-9.9684410000000003</v>
      </c>
      <c r="H101" s="44">
        <f t="shared" si="19"/>
        <v>-13.288257</v>
      </c>
      <c r="I101" s="44">
        <f t="shared" si="20"/>
        <v>-28.445606000000002</v>
      </c>
      <c r="J101" s="44">
        <f t="shared" si="21"/>
        <v>0</v>
      </c>
      <c r="K101" s="44">
        <f t="shared" si="22"/>
        <v>0</v>
      </c>
      <c r="L101" s="44">
        <f t="shared" si="23"/>
        <v>0</v>
      </c>
      <c r="N101" s="89">
        <v>7463140000</v>
      </c>
      <c r="O101" s="89">
        <v>-10.248787</v>
      </c>
      <c r="Q101" s="6">
        <f t="shared" si="24"/>
        <v>7.7793200000000002</v>
      </c>
      <c r="R101" s="6">
        <f t="shared" si="25"/>
        <v>-10.283875999999999</v>
      </c>
      <c r="S101" s="44">
        <f t="shared" si="26"/>
        <v>-10.685122</v>
      </c>
      <c r="T101" s="44">
        <f t="shared" si="27"/>
        <v>-11.459044</v>
      </c>
      <c r="U101" s="44">
        <f t="shared" si="28"/>
        <v>-12.325763</v>
      </c>
      <c r="V101" s="44">
        <f t="shared" si="29"/>
        <v>0</v>
      </c>
      <c r="W101" s="44">
        <f t="shared" si="30"/>
        <v>0</v>
      </c>
      <c r="X101" s="44">
        <f t="shared" si="31"/>
        <v>0</v>
      </c>
    </row>
    <row r="102" spans="2:24" x14ac:dyDescent="0.25">
      <c r="B102" s="89">
        <v>7542185000</v>
      </c>
      <c r="C102" s="89">
        <v>-8.9204892999999998</v>
      </c>
      <c r="E102" s="6">
        <f t="shared" si="16"/>
        <v>7.858365</v>
      </c>
      <c r="F102" s="6">
        <f t="shared" si="17"/>
        <v>-9.0006371000000005</v>
      </c>
      <c r="G102" s="44">
        <f t="shared" si="18"/>
        <v>-9.8112992999999999</v>
      </c>
      <c r="H102" s="44">
        <f t="shared" si="19"/>
        <v>-13.621361</v>
      </c>
      <c r="I102" s="44">
        <f t="shared" si="20"/>
        <v>-29.610043000000001</v>
      </c>
      <c r="J102" s="44">
        <f t="shared" si="21"/>
        <v>0</v>
      </c>
      <c r="K102" s="44">
        <f t="shared" si="22"/>
        <v>0</v>
      </c>
      <c r="L102" s="44">
        <f t="shared" si="23"/>
        <v>0</v>
      </c>
      <c r="N102" s="89">
        <v>7542185000</v>
      </c>
      <c r="O102" s="89">
        <v>-10.337580000000001</v>
      </c>
      <c r="Q102" s="6">
        <f t="shared" si="24"/>
        <v>7.858365</v>
      </c>
      <c r="R102" s="6">
        <f t="shared" si="25"/>
        <v>-10.167187999999999</v>
      </c>
      <c r="S102" s="44">
        <f t="shared" si="26"/>
        <v>-10.545</v>
      </c>
      <c r="T102" s="44">
        <f t="shared" si="27"/>
        <v>-11.515794</v>
      </c>
      <c r="U102" s="44">
        <f t="shared" si="28"/>
        <v>-12.271628</v>
      </c>
      <c r="V102" s="44">
        <f t="shared" si="29"/>
        <v>0</v>
      </c>
      <c r="W102" s="44">
        <f t="shared" si="30"/>
        <v>0</v>
      </c>
      <c r="X102" s="44">
        <f t="shared" si="31"/>
        <v>0</v>
      </c>
    </row>
    <row r="103" spans="2:24" x14ac:dyDescent="0.25">
      <c r="B103" s="89">
        <v>7621230000</v>
      </c>
      <c r="C103" s="89">
        <v>-8.9694967000000005</v>
      </c>
      <c r="E103" s="6">
        <f t="shared" si="16"/>
        <v>7.9374099999999999</v>
      </c>
      <c r="F103" s="6">
        <f t="shared" si="17"/>
        <v>-8.8787365000000005</v>
      </c>
      <c r="G103" s="44">
        <f t="shared" si="18"/>
        <v>-9.5705794999999991</v>
      </c>
      <c r="H103" s="44">
        <f t="shared" si="19"/>
        <v>-14.560632</v>
      </c>
      <c r="I103" s="44">
        <f t="shared" si="20"/>
        <v>-29.141162999999999</v>
      </c>
      <c r="J103" s="44">
        <f t="shared" si="21"/>
        <v>0</v>
      </c>
      <c r="K103" s="44">
        <f t="shared" si="22"/>
        <v>0</v>
      </c>
      <c r="L103" s="44">
        <f t="shared" si="23"/>
        <v>0</v>
      </c>
      <c r="N103" s="89">
        <v>7621230000</v>
      </c>
      <c r="O103" s="89">
        <v>-10.278534000000001</v>
      </c>
      <c r="Q103" s="6">
        <f t="shared" si="24"/>
        <v>7.9374099999999999</v>
      </c>
      <c r="R103" s="6">
        <f t="shared" si="25"/>
        <v>-10.179683000000001</v>
      </c>
      <c r="S103" s="44">
        <f t="shared" si="26"/>
        <v>-10.516173</v>
      </c>
      <c r="T103" s="44">
        <f t="shared" si="27"/>
        <v>-11.614489000000001</v>
      </c>
      <c r="U103" s="44">
        <f t="shared" si="28"/>
        <v>-12.265082</v>
      </c>
      <c r="V103" s="44">
        <f t="shared" si="29"/>
        <v>0</v>
      </c>
      <c r="W103" s="44">
        <f t="shared" si="30"/>
        <v>0</v>
      </c>
      <c r="X103" s="44">
        <f t="shared" si="31"/>
        <v>0</v>
      </c>
    </row>
    <row r="104" spans="2:24" x14ac:dyDescent="0.25">
      <c r="B104" s="89">
        <v>7700275000</v>
      </c>
      <c r="C104" s="89">
        <v>-9.1291112999999999</v>
      </c>
      <c r="E104" s="6">
        <f t="shared" si="16"/>
        <v>8.0164550000000006</v>
      </c>
      <c r="F104" s="6">
        <f t="shared" si="17"/>
        <v>-9.0216683999999994</v>
      </c>
      <c r="G104" s="44">
        <f t="shared" si="18"/>
        <v>-9.7841176999999995</v>
      </c>
      <c r="H104" s="44">
        <f t="shared" si="19"/>
        <v>-14.979139999999999</v>
      </c>
      <c r="I104" s="44">
        <f t="shared" si="20"/>
        <v>-30.000043999999999</v>
      </c>
      <c r="J104" s="44">
        <f t="shared" si="21"/>
        <v>0</v>
      </c>
      <c r="K104" s="44">
        <f t="shared" si="22"/>
        <v>0</v>
      </c>
      <c r="L104" s="44">
        <f t="shared" si="23"/>
        <v>0</v>
      </c>
      <c r="N104" s="89">
        <v>7700275000</v>
      </c>
      <c r="O104" s="89">
        <v>-10.367483</v>
      </c>
      <c r="Q104" s="6">
        <f t="shared" si="24"/>
        <v>8.0164550000000006</v>
      </c>
      <c r="R104" s="6">
        <f t="shared" si="25"/>
        <v>-10.247127000000001</v>
      </c>
      <c r="S104" s="44">
        <f t="shared" si="26"/>
        <v>-10.631149000000001</v>
      </c>
      <c r="T104" s="44">
        <f t="shared" si="27"/>
        <v>-11.606633</v>
      </c>
      <c r="U104" s="44">
        <f t="shared" si="28"/>
        <v>-12.454859000000001</v>
      </c>
      <c r="V104" s="44">
        <f t="shared" si="29"/>
        <v>0</v>
      </c>
      <c r="W104" s="44">
        <f t="shared" si="30"/>
        <v>0</v>
      </c>
      <c r="X104" s="44">
        <f t="shared" si="31"/>
        <v>0</v>
      </c>
    </row>
    <row r="105" spans="2:24" x14ac:dyDescent="0.25">
      <c r="B105" s="89">
        <v>7779320000</v>
      </c>
      <c r="C105" s="89">
        <v>-9.1608161999999993</v>
      </c>
      <c r="E105" s="6">
        <f t="shared" si="16"/>
        <v>8.0954999999999995</v>
      </c>
      <c r="F105" s="6">
        <f t="shared" si="17"/>
        <v>-9.2705134999999999</v>
      </c>
      <c r="G105" s="44">
        <f t="shared" si="18"/>
        <v>-10.324802999999999</v>
      </c>
      <c r="H105" s="44">
        <f t="shared" si="19"/>
        <v>-15.313165</v>
      </c>
      <c r="I105" s="44">
        <f t="shared" si="20"/>
        <v>-31.435368</v>
      </c>
      <c r="J105" s="44">
        <f t="shared" si="21"/>
        <v>0</v>
      </c>
      <c r="K105" s="44">
        <f t="shared" si="22"/>
        <v>0</v>
      </c>
      <c r="L105" s="44">
        <f t="shared" si="23"/>
        <v>0</v>
      </c>
      <c r="N105" s="89">
        <v>7779320000</v>
      </c>
      <c r="O105" s="89">
        <v>-10.283875999999999</v>
      </c>
      <c r="Q105" s="6">
        <f t="shared" si="24"/>
        <v>8.0954999999999995</v>
      </c>
      <c r="R105" s="6">
        <f t="shared" si="25"/>
        <v>-10.452527999999999</v>
      </c>
      <c r="S105" s="44">
        <f t="shared" si="26"/>
        <v>-10.87152</v>
      </c>
      <c r="T105" s="44">
        <f t="shared" si="27"/>
        <v>-11.720598000000001</v>
      </c>
      <c r="U105" s="44">
        <f t="shared" si="28"/>
        <v>-12.542337</v>
      </c>
      <c r="V105" s="44">
        <f t="shared" si="29"/>
        <v>0</v>
      </c>
      <c r="W105" s="44">
        <f t="shared" si="30"/>
        <v>0</v>
      </c>
      <c r="X105" s="44">
        <f t="shared" si="31"/>
        <v>0</v>
      </c>
    </row>
    <row r="106" spans="2:24" x14ac:dyDescent="0.25">
      <c r="B106" s="89">
        <v>7858365000</v>
      </c>
      <c r="C106" s="89">
        <v>-9.0006371000000005</v>
      </c>
      <c r="E106" s="6">
        <f t="shared" si="16"/>
        <v>8.1745450000000002</v>
      </c>
      <c r="F106" s="6">
        <f t="shared" si="17"/>
        <v>-9.2270898999999993</v>
      </c>
      <c r="G106" s="44">
        <f t="shared" si="18"/>
        <v>-10.279607</v>
      </c>
      <c r="H106" s="44">
        <f t="shared" si="19"/>
        <v>-16.340729</v>
      </c>
      <c r="I106" s="44">
        <f t="shared" si="20"/>
        <v>-31.401653</v>
      </c>
      <c r="J106" s="44">
        <f t="shared" si="21"/>
        <v>0</v>
      </c>
      <c r="K106" s="44">
        <f t="shared" si="22"/>
        <v>0</v>
      </c>
      <c r="L106" s="44">
        <f t="shared" si="23"/>
        <v>0</v>
      </c>
      <c r="N106" s="89">
        <v>7858365000</v>
      </c>
      <c r="O106" s="89">
        <v>-10.167187999999999</v>
      </c>
      <c r="Q106" s="6">
        <f t="shared" si="24"/>
        <v>8.1745450000000002</v>
      </c>
      <c r="R106" s="6">
        <f t="shared" si="25"/>
        <v>-10.263745999999999</v>
      </c>
      <c r="S106" s="44">
        <f t="shared" si="26"/>
        <v>-10.653555000000001</v>
      </c>
      <c r="T106" s="44">
        <f t="shared" si="27"/>
        <v>-11.897281</v>
      </c>
      <c r="U106" s="44">
        <f t="shared" si="28"/>
        <v>-12.543032999999999</v>
      </c>
      <c r="V106" s="44">
        <f t="shared" si="29"/>
        <v>0</v>
      </c>
      <c r="W106" s="44">
        <f t="shared" si="30"/>
        <v>0</v>
      </c>
      <c r="X106" s="44">
        <f t="shared" si="31"/>
        <v>0</v>
      </c>
    </row>
    <row r="107" spans="2:24" x14ac:dyDescent="0.25">
      <c r="B107" s="89">
        <v>7937410000</v>
      </c>
      <c r="C107" s="89">
        <v>-8.8787365000000005</v>
      </c>
      <c r="E107" s="6">
        <f t="shared" si="16"/>
        <v>8.2535900000000009</v>
      </c>
      <c r="F107" s="6">
        <f t="shared" si="17"/>
        <v>-9.2775879000000003</v>
      </c>
      <c r="G107" s="44">
        <f t="shared" si="18"/>
        <v>-10.353697</v>
      </c>
      <c r="H107" s="44">
        <f t="shared" si="19"/>
        <v>-16.951384000000001</v>
      </c>
      <c r="I107" s="44">
        <f t="shared" si="20"/>
        <v>-32.095837000000003</v>
      </c>
      <c r="J107" s="44">
        <f t="shared" si="21"/>
        <v>0</v>
      </c>
      <c r="K107" s="44">
        <f t="shared" si="22"/>
        <v>0</v>
      </c>
      <c r="L107" s="44">
        <f t="shared" si="23"/>
        <v>0</v>
      </c>
      <c r="N107" s="89">
        <v>7937410000</v>
      </c>
      <c r="O107" s="89">
        <v>-10.179683000000001</v>
      </c>
      <c r="Q107" s="6">
        <f t="shared" si="24"/>
        <v>8.2535900000000009</v>
      </c>
      <c r="R107" s="6">
        <f t="shared" si="25"/>
        <v>-10.390841</v>
      </c>
      <c r="S107" s="44">
        <f t="shared" si="26"/>
        <v>-10.842673</v>
      </c>
      <c r="T107" s="44">
        <f t="shared" si="27"/>
        <v>-12.016031</v>
      </c>
      <c r="U107" s="44">
        <f t="shared" si="28"/>
        <v>-12.905794</v>
      </c>
      <c r="V107" s="44">
        <f t="shared" si="29"/>
        <v>0</v>
      </c>
      <c r="W107" s="44">
        <f t="shared" si="30"/>
        <v>0</v>
      </c>
      <c r="X107" s="44">
        <f t="shared" si="31"/>
        <v>0</v>
      </c>
    </row>
    <row r="108" spans="2:24" x14ac:dyDescent="0.25">
      <c r="B108" s="89">
        <v>8016455000</v>
      </c>
      <c r="C108" s="89">
        <v>-9.0216683999999994</v>
      </c>
      <c r="E108" s="6">
        <f t="shared" si="16"/>
        <v>8.3326349999999998</v>
      </c>
      <c r="F108" s="6">
        <f t="shared" si="17"/>
        <v>-9.2886895999999997</v>
      </c>
      <c r="G108" s="44">
        <f t="shared" si="18"/>
        <v>-10.524642999999999</v>
      </c>
      <c r="H108" s="44">
        <f t="shared" si="19"/>
        <v>-17.291363</v>
      </c>
      <c r="I108" s="44">
        <f t="shared" si="20"/>
        <v>-33.377780999999999</v>
      </c>
      <c r="J108" s="44">
        <f t="shared" si="21"/>
        <v>0</v>
      </c>
      <c r="K108" s="44">
        <f t="shared" si="22"/>
        <v>0</v>
      </c>
      <c r="L108" s="44">
        <f t="shared" si="23"/>
        <v>0</v>
      </c>
      <c r="N108" s="89">
        <v>8016455000</v>
      </c>
      <c r="O108" s="89">
        <v>-10.247127000000001</v>
      </c>
      <c r="Q108" s="6">
        <f t="shared" si="24"/>
        <v>8.3326349999999998</v>
      </c>
      <c r="R108" s="6">
        <f t="shared" si="25"/>
        <v>-10.452807999999999</v>
      </c>
      <c r="S108" s="44">
        <f t="shared" si="26"/>
        <v>-10.92033</v>
      </c>
      <c r="T108" s="44">
        <f t="shared" si="27"/>
        <v>-12.213635</v>
      </c>
      <c r="U108" s="44">
        <f t="shared" si="28"/>
        <v>-13.179724</v>
      </c>
      <c r="V108" s="44">
        <f t="shared" si="29"/>
        <v>0</v>
      </c>
      <c r="W108" s="44">
        <f t="shared" si="30"/>
        <v>0</v>
      </c>
      <c r="X108" s="44">
        <f t="shared" si="31"/>
        <v>0</v>
      </c>
    </row>
    <row r="109" spans="2:24" x14ac:dyDescent="0.25">
      <c r="B109" s="89">
        <v>8095500000</v>
      </c>
      <c r="C109" s="89">
        <v>-9.2705134999999999</v>
      </c>
      <c r="E109" s="6">
        <f t="shared" si="16"/>
        <v>8.4116800000000005</v>
      </c>
      <c r="F109" s="6">
        <f t="shared" si="17"/>
        <v>-9.3470849999999999</v>
      </c>
      <c r="G109" s="44">
        <f t="shared" si="18"/>
        <v>-10.451354</v>
      </c>
      <c r="H109" s="44">
        <f t="shared" si="19"/>
        <v>-18.352207</v>
      </c>
      <c r="I109" s="44">
        <f t="shared" si="20"/>
        <v>-33.591785000000002</v>
      </c>
      <c r="J109" s="44">
        <f t="shared" si="21"/>
        <v>0</v>
      </c>
      <c r="K109" s="44">
        <f t="shared" si="22"/>
        <v>0</v>
      </c>
      <c r="L109" s="44">
        <f t="shared" si="23"/>
        <v>0</v>
      </c>
      <c r="N109" s="89">
        <v>8095500000</v>
      </c>
      <c r="O109" s="89">
        <v>-10.452527999999999</v>
      </c>
      <c r="Q109" s="6">
        <f t="shared" si="24"/>
        <v>8.4116800000000005</v>
      </c>
      <c r="R109" s="6">
        <f t="shared" si="25"/>
        <v>-10.537413000000001</v>
      </c>
      <c r="S109" s="44">
        <f t="shared" si="26"/>
        <v>-11.043837999999999</v>
      </c>
      <c r="T109" s="44">
        <f t="shared" si="27"/>
        <v>-12.491282999999999</v>
      </c>
      <c r="U109" s="44">
        <f t="shared" si="28"/>
        <v>-13.321873</v>
      </c>
      <c r="V109" s="44">
        <f t="shared" si="29"/>
        <v>0</v>
      </c>
      <c r="W109" s="44">
        <f t="shared" si="30"/>
        <v>0</v>
      </c>
      <c r="X109" s="44">
        <f t="shared" si="31"/>
        <v>0</v>
      </c>
    </row>
    <row r="110" spans="2:24" x14ac:dyDescent="0.25">
      <c r="B110" s="89">
        <v>8174545000</v>
      </c>
      <c r="C110" s="89">
        <v>-9.2270898999999993</v>
      </c>
      <c r="E110" s="6">
        <f t="shared" si="16"/>
        <v>8.4907249999999994</v>
      </c>
      <c r="F110" s="6">
        <f t="shared" si="17"/>
        <v>-9.7803068</v>
      </c>
      <c r="G110" s="44">
        <f t="shared" si="18"/>
        <v>-11.077728</v>
      </c>
      <c r="H110" s="44">
        <f t="shared" si="19"/>
        <v>-18.965515</v>
      </c>
      <c r="I110" s="44">
        <f t="shared" si="20"/>
        <v>-34.601807000000001</v>
      </c>
      <c r="J110" s="44">
        <f t="shared" si="21"/>
        <v>0</v>
      </c>
      <c r="K110" s="44">
        <f t="shared" si="22"/>
        <v>0</v>
      </c>
      <c r="L110" s="44">
        <f t="shared" si="23"/>
        <v>0</v>
      </c>
      <c r="N110" s="89">
        <v>8174545000</v>
      </c>
      <c r="O110" s="89">
        <v>-10.263745999999999</v>
      </c>
      <c r="Q110" s="6">
        <f t="shared" si="24"/>
        <v>8.4907249999999994</v>
      </c>
      <c r="R110" s="6">
        <f t="shared" si="25"/>
        <v>-11.035875000000001</v>
      </c>
      <c r="S110" s="44">
        <f t="shared" si="26"/>
        <v>-11.647192</v>
      </c>
      <c r="T110" s="44">
        <f t="shared" si="27"/>
        <v>-12.695238</v>
      </c>
      <c r="U110" s="44">
        <f t="shared" si="28"/>
        <v>-13.701309</v>
      </c>
      <c r="V110" s="44">
        <f t="shared" si="29"/>
        <v>0</v>
      </c>
      <c r="W110" s="44">
        <f t="shared" si="30"/>
        <v>0</v>
      </c>
      <c r="X110" s="44">
        <f t="shared" si="31"/>
        <v>0</v>
      </c>
    </row>
    <row r="111" spans="2:24" x14ac:dyDescent="0.25">
      <c r="B111" s="89">
        <v>8253590000</v>
      </c>
      <c r="C111" s="89">
        <v>-9.2775879000000003</v>
      </c>
      <c r="E111" s="6">
        <f t="shared" si="16"/>
        <v>8.5697700000000001</v>
      </c>
      <c r="F111" s="6">
        <f t="shared" si="17"/>
        <v>-9.8669910000000005</v>
      </c>
      <c r="G111" s="44">
        <f t="shared" si="18"/>
        <v>-11.464686</v>
      </c>
      <c r="H111" s="44">
        <f t="shared" si="19"/>
        <v>-19.128702000000001</v>
      </c>
      <c r="I111" s="44">
        <f t="shared" si="20"/>
        <v>-35.968463999999997</v>
      </c>
      <c r="J111" s="44">
        <f t="shared" si="21"/>
        <v>0</v>
      </c>
      <c r="K111" s="44">
        <f t="shared" si="22"/>
        <v>0</v>
      </c>
      <c r="L111" s="44">
        <f t="shared" si="23"/>
        <v>0</v>
      </c>
      <c r="N111" s="89">
        <v>8253590000</v>
      </c>
      <c r="O111" s="89">
        <v>-10.390841</v>
      </c>
      <c r="Q111" s="6">
        <f t="shared" si="24"/>
        <v>8.5697700000000001</v>
      </c>
      <c r="R111" s="6">
        <f t="shared" si="25"/>
        <v>-10.881012</v>
      </c>
      <c r="S111" s="44">
        <f t="shared" si="26"/>
        <v>-11.565557</v>
      </c>
      <c r="T111" s="44">
        <f t="shared" si="27"/>
        <v>-12.861929999999999</v>
      </c>
      <c r="U111" s="44">
        <f t="shared" si="28"/>
        <v>-13.898694000000001</v>
      </c>
      <c r="V111" s="44">
        <f t="shared" si="29"/>
        <v>0</v>
      </c>
      <c r="W111" s="44">
        <f t="shared" si="30"/>
        <v>0</v>
      </c>
      <c r="X111" s="44">
        <f t="shared" si="31"/>
        <v>0</v>
      </c>
    </row>
    <row r="112" spans="2:24" x14ac:dyDescent="0.25">
      <c r="B112" s="89">
        <v>8332635000</v>
      </c>
      <c r="C112" s="89">
        <v>-9.2886895999999997</v>
      </c>
      <c r="E112" s="6">
        <f t="shared" si="16"/>
        <v>8.6488150000000008</v>
      </c>
      <c r="F112" s="6">
        <f t="shared" si="17"/>
        <v>-9.9866171000000001</v>
      </c>
      <c r="G112" s="44">
        <f t="shared" si="18"/>
        <v>-11.432858</v>
      </c>
      <c r="H112" s="44">
        <f t="shared" si="19"/>
        <v>-20.019922000000001</v>
      </c>
      <c r="I112" s="44">
        <f t="shared" si="20"/>
        <v>-35.746422000000003</v>
      </c>
      <c r="J112" s="44">
        <f t="shared" si="21"/>
        <v>0</v>
      </c>
      <c r="K112" s="44">
        <f t="shared" si="22"/>
        <v>0</v>
      </c>
      <c r="L112" s="44">
        <f t="shared" si="23"/>
        <v>0</v>
      </c>
      <c r="N112" s="89">
        <v>8332635000</v>
      </c>
      <c r="O112" s="89">
        <v>-10.452807999999999</v>
      </c>
      <c r="Q112" s="6">
        <f t="shared" si="24"/>
        <v>8.6488150000000008</v>
      </c>
      <c r="R112" s="6">
        <f t="shared" si="25"/>
        <v>-11.134748999999999</v>
      </c>
      <c r="S112" s="44">
        <f t="shared" si="26"/>
        <v>-11.763572999999999</v>
      </c>
      <c r="T112" s="44">
        <f t="shared" si="27"/>
        <v>-13.036796000000001</v>
      </c>
      <c r="U112" s="44">
        <f t="shared" si="28"/>
        <v>-13.834054999999999</v>
      </c>
      <c r="V112" s="44">
        <f t="shared" si="29"/>
        <v>0</v>
      </c>
      <c r="W112" s="44">
        <f t="shared" si="30"/>
        <v>0</v>
      </c>
      <c r="X112" s="44">
        <f t="shared" si="31"/>
        <v>0</v>
      </c>
    </row>
    <row r="113" spans="2:24" x14ac:dyDescent="0.25">
      <c r="B113" s="89">
        <v>8411680000</v>
      </c>
      <c r="C113" s="89">
        <v>-9.3470849999999999</v>
      </c>
      <c r="E113" s="6">
        <f t="shared" si="16"/>
        <v>8.7278599999999997</v>
      </c>
      <c r="F113" s="6">
        <f t="shared" si="17"/>
        <v>-9.9364366999999998</v>
      </c>
      <c r="G113" s="44">
        <f t="shared" si="18"/>
        <v>-11.298489999999999</v>
      </c>
      <c r="H113" s="44">
        <f t="shared" si="19"/>
        <v>-20.186883999999999</v>
      </c>
      <c r="I113" s="44">
        <f t="shared" si="20"/>
        <v>-36.378166</v>
      </c>
      <c r="J113" s="44">
        <f t="shared" si="21"/>
        <v>0</v>
      </c>
      <c r="K113" s="44">
        <f t="shared" si="22"/>
        <v>0</v>
      </c>
      <c r="L113" s="44">
        <f t="shared" si="23"/>
        <v>0</v>
      </c>
      <c r="N113" s="89">
        <v>8411680000</v>
      </c>
      <c r="O113" s="89">
        <v>-10.537413000000001</v>
      </c>
      <c r="Q113" s="6">
        <f t="shared" si="24"/>
        <v>8.7278599999999997</v>
      </c>
      <c r="R113" s="6">
        <f t="shared" si="25"/>
        <v>-11.059475000000001</v>
      </c>
      <c r="S113" s="44">
        <f t="shared" si="26"/>
        <v>-11.696974000000001</v>
      </c>
      <c r="T113" s="44">
        <f t="shared" si="27"/>
        <v>-12.999089</v>
      </c>
      <c r="U113" s="44">
        <f t="shared" si="28"/>
        <v>-14.100258</v>
      </c>
      <c r="V113" s="44">
        <f t="shared" si="29"/>
        <v>0</v>
      </c>
      <c r="W113" s="44">
        <f t="shared" si="30"/>
        <v>0</v>
      </c>
      <c r="X113" s="44">
        <f t="shared" si="31"/>
        <v>0</v>
      </c>
    </row>
    <row r="114" spans="2:24" x14ac:dyDescent="0.25">
      <c r="B114" s="89">
        <v>8490725000</v>
      </c>
      <c r="C114" s="89">
        <v>-9.7803068</v>
      </c>
      <c r="E114" s="6">
        <f t="shared" si="16"/>
        <v>8.8069050000000004</v>
      </c>
      <c r="F114" s="6">
        <f t="shared" si="17"/>
        <v>-9.7525653999999999</v>
      </c>
      <c r="G114" s="44">
        <f t="shared" si="18"/>
        <v>-11.214804000000001</v>
      </c>
      <c r="H114" s="44">
        <f t="shared" si="19"/>
        <v>-19.428170999999999</v>
      </c>
      <c r="I114" s="44">
        <f t="shared" si="20"/>
        <v>-38.44717</v>
      </c>
      <c r="J114" s="44">
        <f t="shared" si="21"/>
        <v>0</v>
      </c>
      <c r="K114" s="44">
        <f t="shared" si="22"/>
        <v>0</v>
      </c>
      <c r="L114" s="44">
        <f t="shared" si="23"/>
        <v>0</v>
      </c>
      <c r="N114" s="89">
        <v>8490725000</v>
      </c>
      <c r="O114" s="89">
        <v>-11.035875000000001</v>
      </c>
      <c r="Q114" s="6">
        <f t="shared" si="24"/>
        <v>8.8069050000000004</v>
      </c>
      <c r="R114" s="6">
        <f t="shared" si="25"/>
        <v>-11.055104</v>
      </c>
      <c r="S114" s="44">
        <f t="shared" si="26"/>
        <v>-11.724976</v>
      </c>
      <c r="T114" s="44">
        <f t="shared" si="27"/>
        <v>-12.962083</v>
      </c>
      <c r="U114" s="44">
        <f t="shared" si="28"/>
        <v>-14.456818999999999</v>
      </c>
      <c r="V114" s="44">
        <f t="shared" si="29"/>
        <v>0</v>
      </c>
      <c r="W114" s="44">
        <f t="shared" si="30"/>
        <v>0</v>
      </c>
      <c r="X114" s="44">
        <f t="shared" si="31"/>
        <v>0</v>
      </c>
    </row>
    <row r="115" spans="2:24" x14ac:dyDescent="0.25">
      <c r="B115" s="89">
        <v>8569770000</v>
      </c>
      <c r="C115" s="89">
        <v>-9.8669910000000005</v>
      </c>
      <c r="E115" s="6">
        <f t="shared" si="16"/>
        <v>8.8859499999999993</v>
      </c>
      <c r="F115" s="6">
        <f t="shared" si="17"/>
        <v>-9.8634844000000008</v>
      </c>
      <c r="G115" s="44">
        <f t="shared" si="18"/>
        <v>-11.179551999999999</v>
      </c>
      <c r="H115" s="44">
        <f t="shared" si="19"/>
        <v>-19.596867</v>
      </c>
      <c r="I115" s="44">
        <f t="shared" si="20"/>
        <v>-38.660125999999998</v>
      </c>
      <c r="J115" s="44">
        <f t="shared" si="21"/>
        <v>0</v>
      </c>
      <c r="K115" s="44">
        <f t="shared" si="22"/>
        <v>0</v>
      </c>
      <c r="L115" s="44">
        <f t="shared" si="23"/>
        <v>0</v>
      </c>
      <c r="N115" s="89">
        <v>8569770000</v>
      </c>
      <c r="O115" s="89">
        <v>-10.881012</v>
      </c>
      <c r="Q115" s="6">
        <f t="shared" si="24"/>
        <v>8.8859499999999993</v>
      </c>
      <c r="R115" s="6">
        <f t="shared" si="25"/>
        <v>-11.089207</v>
      </c>
      <c r="S115" s="44">
        <f t="shared" si="26"/>
        <v>-11.71749</v>
      </c>
      <c r="T115" s="44">
        <f t="shared" si="27"/>
        <v>-12.981923999999999</v>
      </c>
      <c r="U115" s="44">
        <f t="shared" si="28"/>
        <v>-14.292578000000001</v>
      </c>
      <c r="V115" s="44">
        <f t="shared" si="29"/>
        <v>0</v>
      </c>
      <c r="W115" s="44">
        <f t="shared" si="30"/>
        <v>0</v>
      </c>
      <c r="X115" s="44">
        <f t="shared" si="31"/>
        <v>0</v>
      </c>
    </row>
    <row r="116" spans="2:24" x14ac:dyDescent="0.25">
      <c r="B116" s="89">
        <v>8648815000</v>
      </c>
      <c r="C116" s="89">
        <v>-9.9866171000000001</v>
      </c>
      <c r="E116" s="6">
        <f t="shared" si="16"/>
        <v>8.964995</v>
      </c>
      <c r="F116" s="6">
        <f t="shared" si="17"/>
        <v>-9.9333533999999997</v>
      </c>
      <c r="G116" s="44">
        <f t="shared" si="18"/>
        <v>-11.135356</v>
      </c>
      <c r="H116" s="44">
        <f t="shared" si="19"/>
        <v>-19.907046999999999</v>
      </c>
      <c r="I116" s="44">
        <f t="shared" si="20"/>
        <v>-38.117576999999997</v>
      </c>
      <c r="J116" s="44">
        <f t="shared" si="21"/>
        <v>0</v>
      </c>
      <c r="K116" s="44">
        <f t="shared" si="22"/>
        <v>0</v>
      </c>
      <c r="L116" s="44">
        <f t="shared" si="23"/>
        <v>0</v>
      </c>
      <c r="N116" s="89">
        <v>8648815000</v>
      </c>
      <c r="O116" s="89">
        <v>-11.134748999999999</v>
      </c>
      <c r="Q116" s="6">
        <f t="shared" si="24"/>
        <v>8.964995</v>
      </c>
      <c r="R116" s="6">
        <f t="shared" si="25"/>
        <v>-11.190128</v>
      </c>
      <c r="S116" s="44">
        <f t="shared" si="26"/>
        <v>-11.818702</v>
      </c>
      <c r="T116" s="44">
        <f t="shared" si="27"/>
        <v>-12.939477</v>
      </c>
      <c r="U116" s="44">
        <f t="shared" si="28"/>
        <v>-14.199083</v>
      </c>
      <c r="V116" s="44">
        <f t="shared" si="29"/>
        <v>0</v>
      </c>
      <c r="W116" s="44">
        <f t="shared" si="30"/>
        <v>0</v>
      </c>
      <c r="X116" s="44">
        <f t="shared" si="31"/>
        <v>0</v>
      </c>
    </row>
    <row r="117" spans="2:24" x14ac:dyDescent="0.25">
      <c r="B117" s="89">
        <v>8727860000</v>
      </c>
      <c r="C117" s="89">
        <v>-9.9364366999999998</v>
      </c>
      <c r="E117" s="6">
        <f t="shared" si="16"/>
        <v>9.0440400000000007</v>
      </c>
      <c r="F117" s="6">
        <f t="shared" si="17"/>
        <v>-10.021022</v>
      </c>
      <c r="G117" s="44">
        <f t="shared" si="18"/>
        <v>-11.298429</v>
      </c>
      <c r="H117" s="44">
        <f t="shared" si="19"/>
        <v>-19.16037</v>
      </c>
      <c r="I117" s="44">
        <f t="shared" si="20"/>
        <v>-39.552906</v>
      </c>
      <c r="J117" s="44">
        <f t="shared" si="21"/>
        <v>0</v>
      </c>
      <c r="K117" s="44">
        <f t="shared" si="22"/>
        <v>0</v>
      </c>
      <c r="L117" s="44">
        <f t="shared" si="23"/>
        <v>0</v>
      </c>
      <c r="N117" s="89">
        <v>8727860000</v>
      </c>
      <c r="O117" s="89">
        <v>-11.059475000000001</v>
      </c>
      <c r="Q117" s="6">
        <f t="shared" si="24"/>
        <v>9.0440400000000007</v>
      </c>
      <c r="R117" s="6">
        <f t="shared" si="25"/>
        <v>-11.290151</v>
      </c>
      <c r="S117" s="44">
        <f t="shared" si="26"/>
        <v>-11.950006999999999</v>
      </c>
      <c r="T117" s="44">
        <f t="shared" si="27"/>
        <v>-12.810816000000001</v>
      </c>
      <c r="U117" s="44">
        <f t="shared" si="28"/>
        <v>-14.625501999999999</v>
      </c>
      <c r="V117" s="44">
        <f t="shared" si="29"/>
        <v>0</v>
      </c>
      <c r="W117" s="44">
        <f t="shared" si="30"/>
        <v>0</v>
      </c>
      <c r="X117" s="44">
        <f t="shared" si="31"/>
        <v>0</v>
      </c>
    </row>
    <row r="118" spans="2:24" x14ac:dyDescent="0.25">
      <c r="B118" s="89">
        <v>8806905000</v>
      </c>
      <c r="C118" s="89">
        <v>-9.7525653999999999</v>
      </c>
      <c r="E118" s="6">
        <f t="shared" si="16"/>
        <v>9.1230849999999997</v>
      </c>
      <c r="F118" s="6">
        <f t="shared" si="17"/>
        <v>-9.8087625999999997</v>
      </c>
      <c r="G118" s="44">
        <f t="shared" si="18"/>
        <v>-11.063283999999999</v>
      </c>
      <c r="H118" s="44">
        <f t="shared" si="19"/>
        <v>-18.866689999999998</v>
      </c>
      <c r="I118" s="44">
        <f t="shared" si="20"/>
        <v>-40.534163999999997</v>
      </c>
      <c r="J118" s="44">
        <f t="shared" si="21"/>
        <v>0</v>
      </c>
      <c r="K118" s="44">
        <f t="shared" si="22"/>
        <v>0</v>
      </c>
      <c r="L118" s="44">
        <f t="shared" si="23"/>
        <v>0</v>
      </c>
      <c r="N118" s="89">
        <v>8806905000</v>
      </c>
      <c r="O118" s="89">
        <v>-11.055104</v>
      </c>
      <c r="Q118" s="6">
        <f t="shared" si="24"/>
        <v>9.1230849999999997</v>
      </c>
      <c r="R118" s="6">
        <f t="shared" si="25"/>
        <v>-11.048278</v>
      </c>
      <c r="S118" s="44">
        <f t="shared" si="26"/>
        <v>-11.686540000000001</v>
      </c>
      <c r="T118" s="44">
        <f t="shared" si="27"/>
        <v>-12.765993999999999</v>
      </c>
      <c r="U118" s="44">
        <f t="shared" si="28"/>
        <v>-14.754185</v>
      </c>
      <c r="V118" s="44">
        <f t="shared" si="29"/>
        <v>0</v>
      </c>
      <c r="W118" s="44">
        <f t="shared" si="30"/>
        <v>0</v>
      </c>
      <c r="X118" s="44">
        <f t="shared" si="31"/>
        <v>0</v>
      </c>
    </row>
    <row r="119" spans="2:24" x14ac:dyDescent="0.25">
      <c r="B119" s="89">
        <v>8885950000</v>
      </c>
      <c r="C119" s="89">
        <v>-9.8634844000000008</v>
      </c>
      <c r="E119" s="6">
        <f t="shared" si="16"/>
        <v>9.2021300000000004</v>
      </c>
      <c r="F119" s="6">
        <f t="shared" si="17"/>
        <v>-9.5942421000000007</v>
      </c>
      <c r="G119" s="44">
        <f t="shared" si="18"/>
        <v>-10.643487</v>
      </c>
      <c r="H119" s="44">
        <f t="shared" si="19"/>
        <v>-19.101224999999999</v>
      </c>
      <c r="I119" s="44">
        <f t="shared" si="20"/>
        <v>-40.004803000000003</v>
      </c>
      <c r="J119" s="44">
        <f t="shared" si="21"/>
        <v>0</v>
      </c>
      <c r="K119" s="44">
        <f t="shared" si="22"/>
        <v>0</v>
      </c>
      <c r="L119" s="44">
        <f t="shared" si="23"/>
        <v>0</v>
      </c>
      <c r="N119" s="89">
        <v>8885950000</v>
      </c>
      <c r="O119" s="89">
        <v>-11.089207</v>
      </c>
      <c r="Q119" s="6">
        <f t="shared" si="24"/>
        <v>9.2021300000000004</v>
      </c>
      <c r="R119" s="6">
        <f t="shared" si="25"/>
        <v>-11.021909000000001</v>
      </c>
      <c r="S119" s="44">
        <f t="shared" si="26"/>
        <v>-11.565246</v>
      </c>
      <c r="T119" s="44">
        <f t="shared" si="27"/>
        <v>-12.662627000000001</v>
      </c>
      <c r="U119" s="44">
        <f t="shared" si="28"/>
        <v>-14.579694999999999</v>
      </c>
      <c r="V119" s="44">
        <f t="shared" si="29"/>
        <v>0</v>
      </c>
      <c r="W119" s="44">
        <f t="shared" si="30"/>
        <v>0</v>
      </c>
      <c r="X119" s="44">
        <f t="shared" si="31"/>
        <v>0</v>
      </c>
    </row>
    <row r="120" spans="2:24" x14ac:dyDescent="0.25">
      <c r="B120" s="89">
        <v>8964995000</v>
      </c>
      <c r="C120" s="89">
        <v>-9.9333533999999997</v>
      </c>
      <c r="E120" s="6">
        <f t="shared" si="16"/>
        <v>9.2811749999999993</v>
      </c>
      <c r="F120" s="6">
        <f t="shared" si="17"/>
        <v>-9.6130800000000001</v>
      </c>
      <c r="G120" s="44">
        <f t="shared" si="18"/>
        <v>-10.623889999999999</v>
      </c>
      <c r="H120" s="44">
        <f t="shared" si="19"/>
        <v>-18.298110999999999</v>
      </c>
      <c r="I120" s="44">
        <f t="shared" si="20"/>
        <v>-41.144221999999999</v>
      </c>
      <c r="J120" s="44">
        <f t="shared" si="21"/>
        <v>0</v>
      </c>
      <c r="K120" s="44">
        <f t="shared" si="22"/>
        <v>0</v>
      </c>
      <c r="L120" s="44">
        <f t="shared" si="23"/>
        <v>0</v>
      </c>
      <c r="N120" s="89">
        <v>8964995000</v>
      </c>
      <c r="O120" s="89">
        <v>-11.190128</v>
      </c>
      <c r="Q120" s="6">
        <f t="shared" si="24"/>
        <v>9.2811749999999993</v>
      </c>
      <c r="R120" s="6">
        <f t="shared" si="25"/>
        <v>-11.219877</v>
      </c>
      <c r="S120" s="44">
        <f t="shared" si="26"/>
        <v>-11.740974</v>
      </c>
      <c r="T120" s="44">
        <f t="shared" si="27"/>
        <v>-12.493247</v>
      </c>
      <c r="U120" s="44">
        <f t="shared" si="28"/>
        <v>-14.990168000000001</v>
      </c>
      <c r="V120" s="44">
        <f t="shared" si="29"/>
        <v>0</v>
      </c>
      <c r="W120" s="44">
        <f t="shared" si="30"/>
        <v>0</v>
      </c>
      <c r="X120" s="44">
        <f t="shared" si="31"/>
        <v>0</v>
      </c>
    </row>
    <row r="121" spans="2:24" x14ac:dyDescent="0.25">
      <c r="B121" s="89">
        <v>9044040000</v>
      </c>
      <c r="C121" s="89">
        <v>-10.021022</v>
      </c>
      <c r="E121" s="6">
        <f t="shared" si="16"/>
        <v>9.36022</v>
      </c>
      <c r="F121" s="6">
        <f t="shared" si="17"/>
        <v>-9.3613280999999997</v>
      </c>
      <c r="G121" s="44">
        <f t="shared" si="18"/>
        <v>-10.437763</v>
      </c>
      <c r="H121" s="44">
        <f t="shared" si="19"/>
        <v>-17.461183999999999</v>
      </c>
      <c r="I121" s="44">
        <f t="shared" si="20"/>
        <v>-42.852581000000001</v>
      </c>
      <c r="J121" s="44">
        <f t="shared" si="21"/>
        <v>0</v>
      </c>
      <c r="K121" s="44">
        <f t="shared" si="22"/>
        <v>0</v>
      </c>
      <c r="L121" s="44">
        <f t="shared" si="23"/>
        <v>0</v>
      </c>
      <c r="N121" s="89">
        <v>9044040000</v>
      </c>
      <c r="O121" s="89">
        <v>-11.290151</v>
      </c>
      <c r="Q121" s="6">
        <f t="shared" si="24"/>
        <v>9.36022</v>
      </c>
      <c r="R121" s="6">
        <f t="shared" si="25"/>
        <v>-10.962422999999999</v>
      </c>
      <c r="S121" s="44">
        <f t="shared" si="26"/>
        <v>-11.463293999999999</v>
      </c>
      <c r="T121" s="44">
        <f t="shared" si="27"/>
        <v>-12.38222</v>
      </c>
      <c r="U121" s="44">
        <f t="shared" si="28"/>
        <v>-15.345706</v>
      </c>
      <c r="V121" s="44">
        <f t="shared" si="29"/>
        <v>0</v>
      </c>
      <c r="W121" s="44">
        <f t="shared" si="30"/>
        <v>0</v>
      </c>
      <c r="X121" s="44">
        <f t="shared" si="31"/>
        <v>0</v>
      </c>
    </row>
    <row r="122" spans="2:24" x14ac:dyDescent="0.25">
      <c r="B122" s="89">
        <v>9123085000</v>
      </c>
      <c r="C122" s="89">
        <v>-9.8087625999999997</v>
      </c>
      <c r="E122" s="6">
        <f t="shared" si="16"/>
        <v>9.4392650000000007</v>
      </c>
      <c r="F122" s="6">
        <f t="shared" si="17"/>
        <v>-9.3820762999999996</v>
      </c>
      <c r="G122" s="44">
        <f t="shared" si="18"/>
        <v>-10.305202</v>
      </c>
      <c r="H122" s="44">
        <f t="shared" si="19"/>
        <v>-17.679687999999999</v>
      </c>
      <c r="I122" s="44">
        <f t="shared" si="20"/>
        <v>-42.394801999999999</v>
      </c>
      <c r="J122" s="44">
        <f t="shared" si="21"/>
        <v>0</v>
      </c>
      <c r="K122" s="44">
        <f t="shared" si="22"/>
        <v>0</v>
      </c>
      <c r="L122" s="44">
        <f t="shared" si="23"/>
        <v>0</v>
      </c>
      <c r="N122" s="89">
        <v>9123085000</v>
      </c>
      <c r="O122" s="89">
        <v>-11.048278</v>
      </c>
      <c r="Q122" s="6">
        <f t="shared" si="24"/>
        <v>9.4392650000000007</v>
      </c>
      <c r="R122" s="6">
        <f t="shared" si="25"/>
        <v>-11.060802000000001</v>
      </c>
      <c r="S122" s="44">
        <f t="shared" si="26"/>
        <v>-11.505082</v>
      </c>
      <c r="T122" s="44">
        <f t="shared" si="27"/>
        <v>-12.316352999999999</v>
      </c>
      <c r="U122" s="44">
        <f t="shared" si="28"/>
        <v>-15.023363</v>
      </c>
      <c r="V122" s="44">
        <f t="shared" si="29"/>
        <v>0</v>
      </c>
      <c r="W122" s="44">
        <f t="shared" si="30"/>
        <v>0</v>
      </c>
      <c r="X122" s="44">
        <f t="shared" si="31"/>
        <v>0</v>
      </c>
    </row>
    <row r="123" spans="2:24" x14ac:dyDescent="0.25">
      <c r="B123" s="89">
        <v>9202130000</v>
      </c>
      <c r="C123" s="89">
        <v>-9.5942421000000007</v>
      </c>
      <c r="E123" s="6">
        <f t="shared" si="16"/>
        <v>9.5183099999999996</v>
      </c>
      <c r="F123" s="6">
        <f t="shared" si="17"/>
        <v>-9.2610434999999995</v>
      </c>
      <c r="G123" s="44">
        <f t="shared" si="18"/>
        <v>-10.185544</v>
      </c>
      <c r="H123" s="44">
        <f t="shared" si="19"/>
        <v>-17.140771999999998</v>
      </c>
      <c r="I123" s="44">
        <f t="shared" si="20"/>
        <v>-42.684291999999999</v>
      </c>
      <c r="J123" s="44">
        <f t="shared" si="21"/>
        <v>0</v>
      </c>
      <c r="K123" s="44">
        <f t="shared" si="22"/>
        <v>0</v>
      </c>
      <c r="L123" s="44">
        <f t="shared" si="23"/>
        <v>0</v>
      </c>
      <c r="N123" s="89">
        <v>9202130000</v>
      </c>
      <c r="O123" s="89">
        <v>-11.021909000000001</v>
      </c>
      <c r="Q123" s="6">
        <f t="shared" si="24"/>
        <v>9.5183099999999996</v>
      </c>
      <c r="R123" s="6">
        <f t="shared" si="25"/>
        <v>-10.995199</v>
      </c>
      <c r="S123" s="44">
        <f t="shared" si="26"/>
        <v>-11.416323999999999</v>
      </c>
      <c r="T123" s="44">
        <f t="shared" si="27"/>
        <v>-12.161462999999999</v>
      </c>
      <c r="U123" s="44">
        <f t="shared" si="28"/>
        <v>-15.195247999999999</v>
      </c>
      <c r="V123" s="44">
        <f t="shared" si="29"/>
        <v>0</v>
      </c>
      <c r="W123" s="44">
        <f t="shared" si="30"/>
        <v>0</v>
      </c>
      <c r="X123" s="44">
        <f t="shared" si="31"/>
        <v>0</v>
      </c>
    </row>
    <row r="124" spans="2:24" x14ac:dyDescent="0.25">
      <c r="B124" s="89">
        <v>9281175000</v>
      </c>
      <c r="C124" s="89">
        <v>-9.6130800000000001</v>
      </c>
      <c r="E124" s="6">
        <f t="shared" si="16"/>
        <v>9.5973550000000003</v>
      </c>
      <c r="F124" s="6">
        <f t="shared" si="17"/>
        <v>-9.0489119999999996</v>
      </c>
      <c r="G124" s="44">
        <f t="shared" si="18"/>
        <v>-10.014056999999999</v>
      </c>
      <c r="H124" s="44">
        <f t="shared" si="19"/>
        <v>-16.313697999999999</v>
      </c>
      <c r="I124" s="44">
        <f t="shared" si="20"/>
        <v>-44.059131999999998</v>
      </c>
      <c r="J124" s="44">
        <f t="shared" si="21"/>
        <v>0</v>
      </c>
      <c r="K124" s="44">
        <f t="shared" si="22"/>
        <v>0</v>
      </c>
      <c r="L124" s="44">
        <f t="shared" si="23"/>
        <v>0</v>
      </c>
      <c r="N124" s="89">
        <v>9281175000</v>
      </c>
      <c r="O124" s="89">
        <v>-11.219877</v>
      </c>
      <c r="Q124" s="6">
        <f t="shared" si="24"/>
        <v>9.5973550000000003</v>
      </c>
      <c r="R124" s="6">
        <f t="shared" si="25"/>
        <v>-10.830742000000001</v>
      </c>
      <c r="S124" s="44">
        <f t="shared" si="26"/>
        <v>-11.258912</v>
      </c>
      <c r="T124" s="44">
        <f t="shared" si="27"/>
        <v>-12.042392</v>
      </c>
      <c r="U124" s="44">
        <f t="shared" si="28"/>
        <v>-15.704947000000001</v>
      </c>
      <c r="V124" s="44">
        <f t="shared" si="29"/>
        <v>0</v>
      </c>
      <c r="W124" s="44">
        <f t="shared" si="30"/>
        <v>0</v>
      </c>
      <c r="X124" s="44">
        <f t="shared" si="31"/>
        <v>0</v>
      </c>
    </row>
    <row r="125" spans="2:24" x14ac:dyDescent="0.25">
      <c r="B125" s="89">
        <v>9360220000</v>
      </c>
      <c r="C125" s="89">
        <v>-9.3613280999999997</v>
      </c>
      <c r="E125" s="6">
        <f t="shared" si="16"/>
        <v>9.6763999999999992</v>
      </c>
      <c r="F125" s="6">
        <f t="shared" si="17"/>
        <v>-8.9045248000000008</v>
      </c>
      <c r="G125" s="44">
        <f t="shared" si="18"/>
        <v>-9.6639365999999995</v>
      </c>
      <c r="H125" s="44">
        <f t="shared" si="19"/>
        <v>-16.374238999999999</v>
      </c>
      <c r="I125" s="44">
        <f t="shared" si="20"/>
        <v>-43.812637000000002</v>
      </c>
      <c r="J125" s="44">
        <f t="shared" si="21"/>
        <v>0</v>
      </c>
      <c r="K125" s="44">
        <f t="shared" si="22"/>
        <v>0</v>
      </c>
      <c r="L125" s="44">
        <f t="shared" si="23"/>
        <v>0</v>
      </c>
      <c r="N125" s="89">
        <v>9360220000</v>
      </c>
      <c r="O125" s="89">
        <v>-10.962422999999999</v>
      </c>
      <c r="Q125" s="6">
        <f t="shared" si="24"/>
        <v>9.6763999999999992</v>
      </c>
      <c r="R125" s="6">
        <f t="shared" si="25"/>
        <v>-10.80771</v>
      </c>
      <c r="S125" s="44">
        <f t="shared" si="26"/>
        <v>-11.171638</v>
      </c>
      <c r="T125" s="44">
        <f t="shared" si="27"/>
        <v>-11.987532</v>
      </c>
      <c r="U125" s="44">
        <f t="shared" si="28"/>
        <v>-15.488507</v>
      </c>
      <c r="V125" s="44">
        <f t="shared" si="29"/>
        <v>0</v>
      </c>
      <c r="W125" s="44">
        <f t="shared" si="30"/>
        <v>0</v>
      </c>
      <c r="X125" s="44">
        <f t="shared" si="31"/>
        <v>0</v>
      </c>
    </row>
    <row r="126" spans="2:24" x14ac:dyDescent="0.25">
      <c r="B126" s="89">
        <v>9439265000</v>
      </c>
      <c r="C126" s="89">
        <v>-9.3820762999999996</v>
      </c>
      <c r="E126" s="6">
        <f t="shared" si="16"/>
        <v>9.7554449999999999</v>
      </c>
      <c r="F126" s="6">
        <f t="shared" si="17"/>
        <v>-8.9030275000000003</v>
      </c>
      <c r="G126" s="44">
        <f t="shared" si="18"/>
        <v>-9.6647920999999997</v>
      </c>
      <c r="H126" s="44">
        <f t="shared" si="19"/>
        <v>-16.021540000000002</v>
      </c>
      <c r="I126" s="44">
        <f t="shared" si="20"/>
        <v>-43.807448999999998</v>
      </c>
      <c r="J126" s="44">
        <f t="shared" si="21"/>
        <v>0</v>
      </c>
      <c r="K126" s="44">
        <f t="shared" si="22"/>
        <v>0</v>
      </c>
      <c r="L126" s="44">
        <f t="shared" si="23"/>
        <v>0</v>
      </c>
      <c r="N126" s="89">
        <v>9439265000</v>
      </c>
      <c r="O126" s="89">
        <v>-11.060802000000001</v>
      </c>
      <c r="Q126" s="6">
        <f t="shared" si="24"/>
        <v>9.7554449999999999</v>
      </c>
      <c r="R126" s="6">
        <f t="shared" si="25"/>
        <v>-10.725163</v>
      </c>
      <c r="S126" s="44">
        <f t="shared" si="26"/>
        <v>-11.0945</v>
      </c>
      <c r="T126" s="44">
        <f t="shared" si="27"/>
        <v>-11.892500999999999</v>
      </c>
      <c r="U126" s="44">
        <f t="shared" si="28"/>
        <v>-15.49799</v>
      </c>
      <c r="V126" s="44">
        <f t="shared" si="29"/>
        <v>0</v>
      </c>
      <c r="W126" s="44">
        <f t="shared" si="30"/>
        <v>0</v>
      </c>
      <c r="X126" s="44">
        <f t="shared" si="31"/>
        <v>0</v>
      </c>
    </row>
    <row r="127" spans="2:24" x14ac:dyDescent="0.25">
      <c r="B127" s="89">
        <v>9518310000</v>
      </c>
      <c r="C127" s="89">
        <v>-9.2610434999999995</v>
      </c>
      <c r="E127" s="6">
        <f t="shared" si="16"/>
        <v>9.8344900000000006</v>
      </c>
      <c r="F127" s="6">
        <f t="shared" si="17"/>
        <v>-9.0854234999999992</v>
      </c>
      <c r="G127" s="44">
        <f t="shared" si="18"/>
        <v>-9.9300698999999994</v>
      </c>
      <c r="H127" s="44">
        <f t="shared" si="19"/>
        <v>-15.199025000000001</v>
      </c>
      <c r="I127" s="44">
        <f t="shared" si="20"/>
        <v>-45.140777999999997</v>
      </c>
      <c r="J127" s="44">
        <f t="shared" si="21"/>
        <v>0</v>
      </c>
      <c r="K127" s="44">
        <f t="shared" si="22"/>
        <v>0</v>
      </c>
      <c r="L127" s="44">
        <f t="shared" si="23"/>
        <v>0</v>
      </c>
      <c r="N127" s="89">
        <v>9518310000</v>
      </c>
      <c r="O127" s="89">
        <v>-10.995199</v>
      </c>
      <c r="Q127" s="6">
        <f t="shared" si="24"/>
        <v>9.8344900000000006</v>
      </c>
      <c r="R127" s="6">
        <f t="shared" si="25"/>
        <v>-10.864508000000001</v>
      </c>
      <c r="S127" s="44">
        <f t="shared" si="26"/>
        <v>-11.258089999999999</v>
      </c>
      <c r="T127" s="44">
        <f t="shared" si="27"/>
        <v>-11.810623</v>
      </c>
      <c r="U127" s="44">
        <f t="shared" si="28"/>
        <v>-15.958442</v>
      </c>
      <c r="V127" s="44">
        <f t="shared" si="29"/>
        <v>0</v>
      </c>
      <c r="W127" s="44">
        <f t="shared" si="30"/>
        <v>0</v>
      </c>
      <c r="X127" s="44">
        <f t="shared" si="31"/>
        <v>0</v>
      </c>
    </row>
    <row r="128" spans="2:24" x14ac:dyDescent="0.25">
      <c r="B128" s="89">
        <v>9597355000</v>
      </c>
      <c r="C128" s="89">
        <v>-9.0489119999999996</v>
      </c>
      <c r="E128" s="6">
        <f t="shared" si="16"/>
        <v>9.9135349999999995</v>
      </c>
      <c r="F128" s="6">
        <f t="shared" si="17"/>
        <v>-9.0086308000000006</v>
      </c>
      <c r="G128" s="44">
        <f t="shared" si="18"/>
        <v>-9.7129621999999998</v>
      </c>
      <c r="H128" s="44">
        <f t="shared" si="19"/>
        <v>-15.496229</v>
      </c>
      <c r="I128" s="44">
        <f t="shared" si="20"/>
        <v>-44.410263</v>
      </c>
      <c r="J128" s="44">
        <f t="shared" si="21"/>
        <v>0</v>
      </c>
      <c r="K128" s="44">
        <f t="shared" si="22"/>
        <v>0</v>
      </c>
      <c r="L128" s="44">
        <f t="shared" si="23"/>
        <v>0</v>
      </c>
      <c r="N128" s="89">
        <v>9597355000</v>
      </c>
      <c r="O128" s="89">
        <v>-10.830742000000001</v>
      </c>
      <c r="Q128" s="6">
        <f t="shared" si="24"/>
        <v>9.9135349999999995</v>
      </c>
      <c r="R128" s="6">
        <f t="shared" si="25"/>
        <v>-10.680448999999999</v>
      </c>
      <c r="S128" s="44">
        <f t="shared" si="26"/>
        <v>-11.041319</v>
      </c>
      <c r="T128" s="44">
        <f t="shared" si="27"/>
        <v>-11.793194</v>
      </c>
      <c r="U128" s="44">
        <f t="shared" si="28"/>
        <v>-15.582231</v>
      </c>
      <c r="V128" s="44">
        <f t="shared" si="29"/>
        <v>0</v>
      </c>
      <c r="W128" s="44">
        <f t="shared" si="30"/>
        <v>0</v>
      </c>
      <c r="X128" s="44">
        <f t="shared" si="31"/>
        <v>0</v>
      </c>
    </row>
    <row r="129" spans="2:24" x14ac:dyDescent="0.25">
      <c r="B129" s="89">
        <v>9676400000</v>
      </c>
      <c r="C129" s="89">
        <v>-8.9045248000000008</v>
      </c>
      <c r="E129" s="6">
        <f t="shared" si="16"/>
        <v>9.9925800000000002</v>
      </c>
      <c r="F129" s="6">
        <f t="shared" si="17"/>
        <v>-9.0312280999999999</v>
      </c>
      <c r="G129" s="44">
        <f t="shared" si="18"/>
        <v>-9.7074546999999995</v>
      </c>
      <c r="H129" s="44">
        <f t="shared" si="19"/>
        <v>-15.465615</v>
      </c>
      <c r="I129" s="44">
        <f t="shared" si="20"/>
        <v>-43.229897000000001</v>
      </c>
      <c r="J129" s="44">
        <f t="shared" si="21"/>
        <v>0</v>
      </c>
      <c r="K129" s="44">
        <f t="shared" si="22"/>
        <v>0</v>
      </c>
      <c r="L129" s="44">
        <f t="shared" si="23"/>
        <v>0</v>
      </c>
      <c r="N129" s="89">
        <v>9676400000</v>
      </c>
      <c r="O129" s="89">
        <v>-10.80771</v>
      </c>
      <c r="Q129" s="6">
        <f t="shared" si="24"/>
        <v>9.9925800000000002</v>
      </c>
      <c r="R129" s="6">
        <f t="shared" si="25"/>
        <v>-10.636286</v>
      </c>
      <c r="S129" s="44">
        <f t="shared" si="26"/>
        <v>-11.017803000000001</v>
      </c>
      <c r="T129" s="44">
        <f t="shared" si="27"/>
        <v>-11.740403000000001</v>
      </c>
      <c r="U129" s="44">
        <f t="shared" si="28"/>
        <v>-15.104799999999999</v>
      </c>
      <c r="V129" s="44">
        <f t="shared" si="29"/>
        <v>0</v>
      </c>
      <c r="W129" s="44">
        <f t="shared" si="30"/>
        <v>0</v>
      </c>
      <c r="X129" s="44">
        <f t="shared" si="31"/>
        <v>0</v>
      </c>
    </row>
    <row r="130" spans="2:24" x14ac:dyDescent="0.25">
      <c r="B130" s="89">
        <v>9755445000</v>
      </c>
      <c r="C130" s="89">
        <v>-8.9030275000000003</v>
      </c>
      <c r="E130" s="6">
        <f t="shared" si="16"/>
        <v>10.071624999999999</v>
      </c>
      <c r="F130" s="6">
        <f t="shared" si="17"/>
        <v>-9.0871840000000006</v>
      </c>
      <c r="G130" s="44">
        <f t="shared" si="18"/>
        <v>-9.8740597000000001</v>
      </c>
      <c r="H130" s="44">
        <f t="shared" si="19"/>
        <v>-14.766441</v>
      </c>
      <c r="I130" s="44">
        <f t="shared" si="20"/>
        <v>-44.129776</v>
      </c>
      <c r="J130" s="44">
        <f t="shared" si="21"/>
        <v>0</v>
      </c>
      <c r="K130" s="44">
        <f t="shared" si="22"/>
        <v>0</v>
      </c>
      <c r="L130" s="44">
        <f t="shared" si="23"/>
        <v>0</v>
      </c>
      <c r="N130" s="89">
        <v>9755445000</v>
      </c>
      <c r="O130" s="89">
        <v>-10.725163</v>
      </c>
      <c r="Q130" s="6">
        <f t="shared" si="24"/>
        <v>10.071624999999999</v>
      </c>
      <c r="R130" s="6">
        <f t="shared" si="25"/>
        <v>-10.578583</v>
      </c>
      <c r="S130" s="44">
        <f t="shared" si="26"/>
        <v>-10.996916000000001</v>
      </c>
      <c r="T130" s="44">
        <f t="shared" si="27"/>
        <v>-11.654767</v>
      </c>
      <c r="U130" s="44">
        <f t="shared" si="28"/>
        <v>-15.555106</v>
      </c>
      <c r="V130" s="44">
        <f t="shared" si="29"/>
        <v>0</v>
      </c>
      <c r="W130" s="44">
        <f t="shared" si="30"/>
        <v>0</v>
      </c>
      <c r="X130" s="44">
        <f t="shared" si="31"/>
        <v>0</v>
      </c>
    </row>
    <row r="131" spans="2:24" x14ac:dyDescent="0.25">
      <c r="B131" s="89">
        <v>9834490000</v>
      </c>
      <c r="C131" s="89">
        <v>-9.0854234999999992</v>
      </c>
      <c r="E131" s="6">
        <f t="shared" si="16"/>
        <v>10.15067</v>
      </c>
      <c r="F131" s="6">
        <f t="shared" si="17"/>
        <v>-9.0225638999999997</v>
      </c>
      <c r="G131" s="44">
        <f t="shared" si="18"/>
        <v>-9.7083960000000005</v>
      </c>
      <c r="H131" s="44">
        <f t="shared" si="19"/>
        <v>-14.962724</v>
      </c>
      <c r="I131" s="44">
        <f t="shared" si="20"/>
        <v>-43.751784999999998</v>
      </c>
      <c r="J131" s="44">
        <f t="shared" si="21"/>
        <v>0</v>
      </c>
      <c r="K131" s="44">
        <f t="shared" si="22"/>
        <v>0</v>
      </c>
      <c r="L131" s="44">
        <f t="shared" si="23"/>
        <v>0</v>
      </c>
      <c r="N131" s="89">
        <v>9834490000</v>
      </c>
      <c r="O131" s="89">
        <v>-10.864508000000001</v>
      </c>
      <c r="Q131" s="6">
        <f t="shared" si="24"/>
        <v>10.15067</v>
      </c>
      <c r="R131" s="6">
        <f t="shared" si="25"/>
        <v>-10.36159</v>
      </c>
      <c r="S131" s="44">
        <f t="shared" si="26"/>
        <v>-10.790184999999999</v>
      </c>
      <c r="T131" s="44">
        <f t="shared" si="27"/>
        <v>-11.648793</v>
      </c>
      <c r="U131" s="44">
        <f t="shared" si="28"/>
        <v>-15.480971</v>
      </c>
      <c r="V131" s="44">
        <f t="shared" si="29"/>
        <v>0</v>
      </c>
      <c r="W131" s="44">
        <f t="shared" si="30"/>
        <v>0</v>
      </c>
      <c r="X131" s="44">
        <f t="shared" si="31"/>
        <v>0</v>
      </c>
    </row>
    <row r="132" spans="2:24" x14ac:dyDescent="0.25">
      <c r="B132" s="89">
        <v>9913535000</v>
      </c>
      <c r="C132" s="89">
        <v>-9.0086308000000006</v>
      </c>
      <c r="E132" s="6">
        <f t="shared" si="16"/>
        <v>10.229715000000001</v>
      </c>
      <c r="F132" s="6">
        <f t="shared" si="17"/>
        <v>-9.1993197999999996</v>
      </c>
      <c r="G132" s="44">
        <f t="shared" si="18"/>
        <v>-9.8293990999999998</v>
      </c>
      <c r="H132" s="44">
        <f t="shared" si="19"/>
        <v>-15.307406</v>
      </c>
      <c r="I132" s="44">
        <f t="shared" si="20"/>
        <v>-41.347712999999999</v>
      </c>
      <c r="J132" s="44">
        <f t="shared" si="21"/>
        <v>0</v>
      </c>
      <c r="K132" s="44">
        <f t="shared" si="22"/>
        <v>0</v>
      </c>
      <c r="L132" s="44">
        <f t="shared" si="23"/>
        <v>0</v>
      </c>
      <c r="N132" s="89">
        <v>9913535000</v>
      </c>
      <c r="O132" s="89">
        <v>-10.680448999999999</v>
      </c>
      <c r="Q132" s="6">
        <f t="shared" si="24"/>
        <v>10.229715000000001</v>
      </c>
      <c r="R132" s="6">
        <f t="shared" si="25"/>
        <v>-10.442645000000001</v>
      </c>
      <c r="S132" s="44">
        <f t="shared" si="26"/>
        <v>-10.851266000000001</v>
      </c>
      <c r="T132" s="44">
        <f t="shared" si="27"/>
        <v>-11.655217</v>
      </c>
      <c r="U132" s="44">
        <f t="shared" si="28"/>
        <v>-14.919566</v>
      </c>
      <c r="V132" s="44">
        <f t="shared" si="29"/>
        <v>0</v>
      </c>
      <c r="W132" s="44">
        <f t="shared" si="30"/>
        <v>0</v>
      </c>
      <c r="X132" s="44">
        <f t="shared" si="31"/>
        <v>0</v>
      </c>
    </row>
    <row r="133" spans="2:24" x14ac:dyDescent="0.25">
      <c r="B133" s="89">
        <v>9992580000</v>
      </c>
      <c r="C133" s="89">
        <v>-9.0312280999999999</v>
      </c>
      <c r="E133" s="6">
        <f t="shared" ref="E133:E196" si="32">B137/1000000000</f>
        <v>10.308759999999999</v>
      </c>
      <c r="F133" s="6">
        <f t="shared" ref="F133:F196" si="33">C137</f>
        <v>-9.3604249999999993</v>
      </c>
      <c r="G133" s="44">
        <f t="shared" ref="G133:G196" si="34">C343</f>
        <v>-10.164186000000001</v>
      </c>
      <c r="H133" s="44">
        <f t="shared" ref="H133:H196" si="35">C549</f>
        <v>-14.689078</v>
      </c>
      <c r="I133" s="44">
        <f t="shared" ref="I133:I196" si="36">C755</f>
        <v>-41.454329999999999</v>
      </c>
      <c r="J133" s="44">
        <f t="shared" ref="J133:J196" si="37">C961</f>
        <v>0</v>
      </c>
      <c r="K133" s="44">
        <f t="shared" ref="K133:K196" si="38">C1167</f>
        <v>0</v>
      </c>
      <c r="L133" s="44">
        <f t="shared" si="23"/>
        <v>0</v>
      </c>
      <c r="N133" s="89">
        <v>9992580000</v>
      </c>
      <c r="O133" s="89">
        <v>-10.636286</v>
      </c>
      <c r="Q133" s="6">
        <f t="shared" si="24"/>
        <v>10.308759999999999</v>
      </c>
      <c r="R133" s="6">
        <f t="shared" si="25"/>
        <v>-10.394574</v>
      </c>
      <c r="S133" s="44">
        <f t="shared" si="26"/>
        <v>-10.793476999999999</v>
      </c>
      <c r="T133" s="44">
        <f t="shared" si="27"/>
        <v>-11.589332000000001</v>
      </c>
      <c r="U133" s="44">
        <f t="shared" si="28"/>
        <v>-15.215790999999999</v>
      </c>
      <c r="V133" s="44">
        <f t="shared" si="29"/>
        <v>0</v>
      </c>
      <c r="W133" s="44">
        <f t="shared" si="30"/>
        <v>0</v>
      </c>
      <c r="X133" s="44">
        <f t="shared" si="31"/>
        <v>0</v>
      </c>
    </row>
    <row r="134" spans="2:24" x14ac:dyDescent="0.25">
      <c r="B134" s="89">
        <v>10071625000</v>
      </c>
      <c r="C134" s="89">
        <v>-9.0871840000000006</v>
      </c>
      <c r="E134" s="6">
        <f t="shared" si="32"/>
        <v>10.387805</v>
      </c>
      <c r="F134" s="6">
        <f t="shared" si="33"/>
        <v>-9.5218390999999993</v>
      </c>
      <c r="G134" s="44">
        <f t="shared" si="34"/>
        <v>-10.372901000000001</v>
      </c>
      <c r="H134" s="44">
        <f t="shared" si="35"/>
        <v>-14.677365999999999</v>
      </c>
      <c r="I134" s="44">
        <f t="shared" si="36"/>
        <v>-41.687953999999998</v>
      </c>
      <c r="J134" s="44">
        <f t="shared" si="37"/>
        <v>0</v>
      </c>
      <c r="K134" s="44">
        <f t="shared" si="38"/>
        <v>0</v>
      </c>
      <c r="L134" s="44">
        <f t="shared" ref="L134:L197" si="39">C1374</f>
        <v>0</v>
      </c>
      <c r="N134" s="89">
        <v>10071625000</v>
      </c>
      <c r="O134" s="89">
        <v>-10.578583</v>
      </c>
      <c r="Q134" s="6">
        <f t="shared" ref="Q134:Q197" si="40">N138/1000000000</f>
        <v>10.387805</v>
      </c>
      <c r="R134" s="6">
        <f t="shared" ref="R134:R197" si="41">O138</f>
        <v>-10.407804</v>
      </c>
      <c r="S134" s="44">
        <f t="shared" ref="S134:S197" si="42">O344</f>
        <v>-10.78227</v>
      </c>
      <c r="T134" s="44">
        <f t="shared" ref="T134:T197" si="43">O550</f>
        <v>-11.586904000000001</v>
      </c>
      <c r="U134" s="44">
        <f t="shared" ref="U134:U197" si="44">O756</f>
        <v>-15.604175</v>
      </c>
      <c r="V134" s="44">
        <f t="shared" ref="V134:V197" si="45">O962</f>
        <v>0</v>
      </c>
      <c r="W134" s="44">
        <f t="shared" ref="W134:W197" si="46">O1168</f>
        <v>0</v>
      </c>
      <c r="X134" s="44">
        <f t="shared" ref="X134:X197" si="47">O1374</f>
        <v>0</v>
      </c>
    </row>
    <row r="135" spans="2:24" x14ac:dyDescent="0.25">
      <c r="B135" s="89">
        <v>10150670000</v>
      </c>
      <c r="C135" s="89">
        <v>-9.0225638999999997</v>
      </c>
      <c r="E135" s="6">
        <f t="shared" si="32"/>
        <v>10.466850000000001</v>
      </c>
      <c r="F135" s="6">
        <f t="shared" si="33"/>
        <v>-9.4949531999999994</v>
      </c>
      <c r="G135" s="44">
        <f t="shared" si="34"/>
        <v>-10.223898</v>
      </c>
      <c r="H135" s="44">
        <f t="shared" si="35"/>
        <v>-15.083246000000001</v>
      </c>
      <c r="I135" s="44">
        <f t="shared" si="36"/>
        <v>-38.999901000000001</v>
      </c>
      <c r="J135" s="44">
        <f t="shared" si="37"/>
        <v>0</v>
      </c>
      <c r="K135" s="44">
        <f t="shared" si="38"/>
        <v>0</v>
      </c>
      <c r="L135" s="44">
        <f t="shared" si="39"/>
        <v>0</v>
      </c>
      <c r="N135" s="89">
        <v>10150670000</v>
      </c>
      <c r="O135" s="89">
        <v>-10.36159</v>
      </c>
      <c r="Q135" s="6">
        <f t="shared" si="40"/>
        <v>10.466850000000001</v>
      </c>
      <c r="R135" s="6">
        <f t="shared" si="41"/>
        <v>-10.386637</v>
      </c>
      <c r="S135" s="44">
        <f t="shared" si="42"/>
        <v>-10.675701</v>
      </c>
      <c r="T135" s="44">
        <f t="shared" si="43"/>
        <v>-11.590585000000001</v>
      </c>
      <c r="U135" s="44">
        <f t="shared" si="44"/>
        <v>-15.027303</v>
      </c>
      <c r="V135" s="44">
        <f t="shared" si="45"/>
        <v>0</v>
      </c>
      <c r="W135" s="44">
        <f t="shared" si="46"/>
        <v>0</v>
      </c>
      <c r="X135" s="44">
        <f t="shared" si="47"/>
        <v>0</v>
      </c>
    </row>
    <row r="136" spans="2:24" x14ac:dyDescent="0.25">
      <c r="B136" s="89">
        <v>10229715000</v>
      </c>
      <c r="C136" s="89">
        <v>-9.1993197999999996</v>
      </c>
      <c r="E136" s="6">
        <f t="shared" si="32"/>
        <v>10.545895</v>
      </c>
      <c r="F136" s="6">
        <f t="shared" si="33"/>
        <v>-9.5586251999999998</v>
      </c>
      <c r="G136" s="44">
        <f t="shared" si="34"/>
        <v>-10.384662000000001</v>
      </c>
      <c r="H136" s="44">
        <f t="shared" si="35"/>
        <v>-14.674675000000001</v>
      </c>
      <c r="I136" s="44">
        <f t="shared" si="36"/>
        <v>-37.726044000000002</v>
      </c>
      <c r="J136" s="44">
        <f t="shared" si="37"/>
        <v>0</v>
      </c>
      <c r="K136" s="44">
        <f t="shared" si="38"/>
        <v>0</v>
      </c>
      <c r="L136" s="44">
        <f t="shared" si="39"/>
        <v>0</v>
      </c>
      <c r="N136" s="89">
        <v>10229715000</v>
      </c>
      <c r="O136" s="89">
        <v>-10.442645000000001</v>
      </c>
      <c r="Q136" s="6">
        <f t="shared" si="40"/>
        <v>10.545895</v>
      </c>
      <c r="R136" s="6">
        <f t="shared" si="41"/>
        <v>-10.317822</v>
      </c>
      <c r="S136" s="44">
        <f t="shared" si="42"/>
        <v>-10.659494</v>
      </c>
      <c r="T136" s="44">
        <f t="shared" si="43"/>
        <v>-11.576257</v>
      </c>
      <c r="U136" s="44">
        <f t="shared" si="44"/>
        <v>-14.963832</v>
      </c>
      <c r="V136" s="44">
        <f t="shared" si="45"/>
        <v>0</v>
      </c>
      <c r="W136" s="44">
        <f t="shared" si="46"/>
        <v>0</v>
      </c>
      <c r="X136" s="44">
        <f t="shared" si="47"/>
        <v>0</v>
      </c>
    </row>
    <row r="137" spans="2:24" x14ac:dyDescent="0.25">
      <c r="B137" s="89">
        <v>10308760000</v>
      </c>
      <c r="C137" s="89">
        <v>-9.3604249999999993</v>
      </c>
      <c r="E137" s="6">
        <f t="shared" si="32"/>
        <v>10.62494</v>
      </c>
      <c r="F137" s="6">
        <f t="shared" si="33"/>
        <v>-9.6953373000000003</v>
      </c>
      <c r="G137" s="44">
        <f t="shared" si="34"/>
        <v>-10.570008</v>
      </c>
      <c r="H137" s="44">
        <f t="shared" si="35"/>
        <v>-14.266813000000001</v>
      </c>
      <c r="I137" s="44">
        <f t="shared" si="36"/>
        <v>-38.003394999999998</v>
      </c>
      <c r="J137" s="44">
        <f t="shared" si="37"/>
        <v>0</v>
      </c>
      <c r="K137" s="44">
        <f t="shared" si="38"/>
        <v>0</v>
      </c>
      <c r="L137" s="44">
        <f t="shared" si="39"/>
        <v>0</v>
      </c>
      <c r="N137" s="89">
        <v>10308760000</v>
      </c>
      <c r="O137" s="89">
        <v>-10.394574</v>
      </c>
      <c r="Q137" s="6">
        <f t="shared" si="40"/>
        <v>10.62494</v>
      </c>
      <c r="R137" s="6">
        <f t="shared" si="41"/>
        <v>-10.346074</v>
      </c>
      <c r="S137" s="44">
        <f t="shared" si="42"/>
        <v>-10.699185</v>
      </c>
      <c r="T137" s="44">
        <f t="shared" si="43"/>
        <v>-11.558275999999999</v>
      </c>
      <c r="U137" s="44">
        <f t="shared" si="44"/>
        <v>-15.294193</v>
      </c>
      <c r="V137" s="44">
        <f t="shared" si="45"/>
        <v>0</v>
      </c>
      <c r="W137" s="44">
        <f t="shared" si="46"/>
        <v>0</v>
      </c>
      <c r="X137" s="44">
        <f t="shared" si="47"/>
        <v>0</v>
      </c>
    </row>
    <row r="138" spans="2:24" x14ac:dyDescent="0.25">
      <c r="B138" s="89">
        <v>10387805000</v>
      </c>
      <c r="C138" s="89">
        <v>-9.5218390999999993</v>
      </c>
      <c r="E138" s="6">
        <f t="shared" si="32"/>
        <v>10.703984999999999</v>
      </c>
      <c r="F138" s="6">
        <f t="shared" si="33"/>
        <v>-9.8572044000000005</v>
      </c>
      <c r="G138" s="44">
        <f t="shared" si="34"/>
        <v>-10.622525</v>
      </c>
      <c r="H138" s="44">
        <f t="shared" si="35"/>
        <v>-14.379682000000001</v>
      </c>
      <c r="I138" s="44">
        <f t="shared" si="36"/>
        <v>-36.032753</v>
      </c>
      <c r="J138" s="44">
        <f t="shared" si="37"/>
        <v>0</v>
      </c>
      <c r="K138" s="44">
        <f t="shared" si="38"/>
        <v>0</v>
      </c>
      <c r="L138" s="44">
        <f t="shared" si="39"/>
        <v>0</v>
      </c>
      <c r="N138" s="89">
        <v>10387805000</v>
      </c>
      <c r="O138" s="89">
        <v>-10.407804</v>
      </c>
      <c r="Q138" s="6">
        <f t="shared" si="40"/>
        <v>10.703984999999999</v>
      </c>
      <c r="R138" s="6">
        <f t="shared" si="41"/>
        <v>-10.468933</v>
      </c>
      <c r="S138" s="44">
        <f t="shared" si="42"/>
        <v>-10.822506000000001</v>
      </c>
      <c r="T138" s="44">
        <f t="shared" si="43"/>
        <v>-11.611178000000001</v>
      </c>
      <c r="U138" s="44">
        <f t="shared" si="44"/>
        <v>-14.975559000000001</v>
      </c>
      <c r="V138" s="44">
        <f t="shared" si="45"/>
        <v>0</v>
      </c>
      <c r="W138" s="44">
        <f t="shared" si="46"/>
        <v>0</v>
      </c>
      <c r="X138" s="44">
        <f t="shared" si="47"/>
        <v>0</v>
      </c>
    </row>
    <row r="139" spans="2:24" x14ac:dyDescent="0.25">
      <c r="B139" s="89">
        <v>10466850000</v>
      </c>
      <c r="C139" s="89">
        <v>-9.4949531999999994</v>
      </c>
      <c r="E139" s="6">
        <f t="shared" si="32"/>
        <v>10.78303</v>
      </c>
      <c r="F139" s="6">
        <f t="shared" si="33"/>
        <v>-9.8854275000000005</v>
      </c>
      <c r="G139" s="44">
        <f t="shared" si="34"/>
        <v>-10.65047</v>
      </c>
      <c r="H139" s="44">
        <f t="shared" si="35"/>
        <v>-14.089985</v>
      </c>
      <c r="I139" s="44">
        <f t="shared" si="36"/>
        <v>-34.225273000000001</v>
      </c>
      <c r="J139" s="44">
        <f t="shared" si="37"/>
        <v>0</v>
      </c>
      <c r="K139" s="44">
        <f t="shared" si="38"/>
        <v>0</v>
      </c>
      <c r="L139" s="44">
        <f t="shared" si="39"/>
        <v>0</v>
      </c>
      <c r="N139" s="89">
        <v>10466850000</v>
      </c>
      <c r="O139" s="89">
        <v>-10.386637</v>
      </c>
      <c r="Q139" s="6">
        <f t="shared" si="40"/>
        <v>10.78303</v>
      </c>
      <c r="R139" s="6">
        <f t="shared" si="41"/>
        <v>-10.428826000000001</v>
      </c>
      <c r="S139" s="44">
        <f t="shared" si="42"/>
        <v>-10.810086</v>
      </c>
      <c r="T139" s="44">
        <f t="shared" si="43"/>
        <v>-11.619142</v>
      </c>
      <c r="U139" s="44">
        <f t="shared" si="44"/>
        <v>-14.631754000000001</v>
      </c>
      <c r="V139" s="44">
        <f t="shared" si="45"/>
        <v>0</v>
      </c>
      <c r="W139" s="44">
        <f t="shared" si="46"/>
        <v>0</v>
      </c>
      <c r="X139" s="44">
        <f t="shared" si="47"/>
        <v>0</v>
      </c>
    </row>
    <row r="140" spans="2:24" x14ac:dyDescent="0.25">
      <c r="B140" s="89">
        <v>10545895000</v>
      </c>
      <c r="C140" s="89">
        <v>-9.5586251999999998</v>
      </c>
      <c r="E140" s="6">
        <f t="shared" si="32"/>
        <v>10.862075000000001</v>
      </c>
      <c r="F140" s="6">
        <f t="shared" si="33"/>
        <v>-9.9402761000000002</v>
      </c>
      <c r="G140" s="44">
        <f t="shared" si="34"/>
        <v>-10.719835</v>
      </c>
      <c r="H140" s="44">
        <f t="shared" si="35"/>
        <v>-13.709491</v>
      </c>
      <c r="I140" s="44">
        <f t="shared" si="36"/>
        <v>-33.855339000000001</v>
      </c>
      <c r="J140" s="44">
        <f t="shared" si="37"/>
        <v>0</v>
      </c>
      <c r="K140" s="44">
        <f t="shared" si="38"/>
        <v>0</v>
      </c>
      <c r="L140" s="44">
        <f t="shared" si="39"/>
        <v>0</v>
      </c>
      <c r="N140" s="89">
        <v>10545895000</v>
      </c>
      <c r="O140" s="89">
        <v>-10.317822</v>
      </c>
      <c r="Q140" s="6">
        <f t="shared" si="40"/>
        <v>10.862075000000001</v>
      </c>
      <c r="R140" s="6">
        <f t="shared" si="41"/>
        <v>-10.49455</v>
      </c>
      <c r="S140" s="44">
        <f t="shared" si="42"/>
        <v>-10.900242</v>
      </c>
      <c r="T140" s="44">
        <f t="shared" si="43"/>
        <v>-11.611425000000001</v>
      </c>
      <c r="U140" s="44">
        <f t="shared" si="44"/>
        <v>-14.714293</v>
      </c>
      <c r="V140" s="44">
        <f t="shared" si="45"/>
        <v>0</v>
      </c>
      <c r="W140" s="44">
        <f t="shared" si="46"/>
        <v>0</v>
      </c>
      <c r="X140" s="44">
        <f t="shared" si="47"/>
        <v>0</v>
      </c>
    </row>
    <row r="141" spans="2:24" x14ac:dyDescent="0.25">
      <c r="B141" s="89">
        <v>10624940000</v>
      </c>
      <c r="C141" s="89">
        <v>-9.6953373000000003</v>
      </c>
      <c r="E141" s="6">
        <f t="shared" si="32"/>
        <v>10.94112</v>
      </c>
      <c r="F141" s="6">
        <f t="shared" si="33"/>
        <v>-9.8143367999999995</v>
      </c>
      <c r="G141" s="44">
        <f t="shared" si="34"/>
        <v>-10.529897999999999</v>
      </c>
      <c r="H141" s="44">
        <f t="shared" si="35"/>
        <v>-13.705403</v>
      </c>
      <c r="I141" s="44">
        <f t="shared" si="36"/>
        <v>-31.946522000000002</v>
      </c>
      <c r="J141" s="44">
        <f t="shared" si="37"/>
        <v>0</v>
      </c>
      <c r="K141" s="44">
        <f t="shared" si="38"/>
        <v>0</v>
      </c>
      <c r="L141" s="44">
        <f t="shared" si="39"/>
        <v>0</v>
      </c>
      <c r="N141" s="89">
        <v>10624940000</v>
      </c>
      <c r="O141" s="89">
        <v>-10.346074</v>
      </c>
      <c r="Q141" s="6">
        <f t="shared" si="40"/>
        <v>10.94112</v>
      </c>
      <c r="R141" s="6">
        <f t="shared" si="41"/>
        <v>-10.429106000000001</v>
      </c>
      <c r="S141" s="44">
        <f t="shared" si="42"/>
        <v>-10.828144999999999</v>
      </c>
      <c r="T141" s="44">
        <f t="shared" si="43"/>
        <v>-11.645338000000001</v>
      </c>
      <c r="U141" s="44">
        <f t="shared" si="44"/>
        <v>-14.465704000000001</v>
      </c>
      <c r="V141" s="44">
        <f t="shared" si="45"/>
        <v>0</v>
      </c>
      <c r="W141" s="44">
        <f t="shared" si="46"/>
        <v>0</v>
      </c>
      <c r="X141" s="44">
        <f t="shared" si="47"/>
        <v>0</v>
      </c>
    </row>
    <row r="142" spans="2:24" x14ac:dyDescent="0.25">
      <c r="B142" s="89">
        <v>10703985000</v>
      </c>
      <c r="C142" s="89">
        <v>-9.8572044000000005</v>
      </c>
      <c r="E142" s="6">
        <f t="shared" si="32"/>
        <v>11.020165</v>
      </c>
      <c r="F142" s="6">
        <f t="shared" si="33"/>
        <v>-9.8005504999999999</v>
      </c>
      <c r="G142" s="44">
        <f t="shared" si="34"/>
        <v>-10.5145</v>
      </c>
      <c r="H142" s="44">
        <f t="shared" si="35"/>
        <v>-13.416181999999999</v>
      </c>
      <c r="I142" s="44">
        <f t="shared" si="36"/>
        <v>-30.090268999999999</v>
      </c>
      <c r="J142" s="44">
        <f t="shared" si="37"/>
        <v>0</v>
      </c>
      <c r="K142" s="44">
        <f t="shared" si="38"/>
        <v>0</v>
      </c>
      <c r="L142" s="44">
        <f t="shared" si="39"/>
        <v>0</v>
      </c>
      <c r="N142" s="89">
        <v>10703985000</v>
      </c>
      <c r="O142" s="89">
        <v>-10.468933</v>
      </c>
      <c r="Q142" s="6">
        <f t="shared" si="40"/>
        <v>11.020165</v>
      </c>
      <c r="R142" s="6">
        <f t="shared" si="41"/>
        <v>-10.397819999999999</v>
      </c>
      <c r="S142" s="44">
        <f t="shared" si="42"/>
        <v>-10.795956</v>
      </c>
      <c r="T142" s="44">
        <f t="shared" si="43"/>
        <v>-11.609156</v>
      </c>
      <c r="U142" s="44">
        <f t="shared" si="44"/>
        <v>-14.172879999999999</v>
      </c>
      <c r="V142" s="44">
        <f t="shared" si="45"/>
        <v>0</v>
      </c>
      <c r="W142" s="44">
        <f t="shared" si="46"/>
        <v>0</v>
      </c>
      <c r="X142" s="44">
        <f t="shared" si="47"/>
        <v>0</v>
      </c>
    </row>
    <row r="143" spans="2:24" x14ac:dyDescent="0.25">
      <c r="B143" s="89">
        <v>10783030000</v>
      </c>
      <c r="C143" s="89">
        <v>-9.8854275000000005</v>
      </c>
      <c r="E143" s="6">
        <f t="shared" si="32"/>
        <v>11.099209999999999</v>
      </c>
      <c r="F143" s="6">
        <f t="shared" si="33"/>
        <v>-10.045959999999999</v>
      </c>
      <c r="G143" s="44">
        <f t="shared" si="34"/>
        <v>-10.759320000000001</v>
      </c>
      <c r="H143" s="44">
        <f t="shared" si="35"/>
        <v>-13.080676</v>
      </c>
      <c r="I143" s="44">
        <f t="shared" si="36"/>
        <v>-29.653561</v>
      </c>
      <c r="J143" s="44">
        <f t="shared" si="37"/>
        <v>0</v>
      </c>
      <c r="K143" s="44">
        <f t="shared" si="38"/>
        <v>0</v>
      </c>
      <c r="L143" s="44">
        <f t="shared" si="39"/>
        <v>0</v>
      </c>
      <c r="N143" s="89">
        <v>10783030000</v>
      </c>
      <c r="O143" s="89">
        <v>-10.428826000000001</v>
      </c>
      <c r="Q143" s="6">
        <f t="shared" si="40"/>
        <v>11.099209999999999</v>
      </c>
      <c r="R143" s="6">
        <f t="shared" si="41"/>
        <v>-10.608584</v>
      </c>
      <c r="S143" s="44">
        <f t="shared" si="42"/>
        <v>-11.017823</v>
      </c>
      <c r="T143" s="44">
        <f t="shared" si="43"/>
        <v>-11.570519000000001</v>
      </c>
      <c r="U143" s="44">
        <f t="shared" si="44"/>
        <v>-14.251467</v>
      </c>
      <c r="V143" s="44">
        <f t="shared" si="45"/>
        <v>0</v>
      </c>
      <c r="W143" s="44">
        <f t="shared" si="46"/>
        <v>0</v>
      </c>
      <c r="X143" s="44">
        <f t="shared" si="47"/>
        <v>0</v>
      </c>
    </row>
    <row r="144" spans="2:24" x14ac:dyDescent="0.25">
      <c r="B144" s="89">
        <v>10862075000</v>
      </c>
      <c r="C144" s="89">
        <v>-9.9402761000000002</v>
      </c>
      <c r="E144" s="6">
        <f t="shared" si="32"/>
        <v>11.178255</v>
      </c>
      <c r="F144" s="6">
        <f t="shared" si="33"/>
        <v>-9.8208026999999998</v>
      </c>
      <c r="G144" s="44">
        <f t="shared" si="34"/>
        <v>-10.449598999999999</v>
      </c>
      <c r="H144" s="44">
        <f t="shared" si="35"/>
        <v>-13.011258</v>
      </c>
      <c r="I144" s="44">
        <f t="shared" si="36"/>
        <v>-28.213695999999999</v>
      </c>
      <c r="J144" s="44">
        <f t="shared" si="37"/>
        <v>0</v>
      </c>
      <c r="K144" s="44">
        <f t="shared" si="38"/>
        <v>0</v>
      </c>
      <c r="L144" s="44">
        <f t="shared" si="39"/>
        <v>0</v>
      </c>
      <c r="N144" s="89">
        <v>10862075000</v>
      </c>
      <c r="O144" s="89">
        <v>-10.49455</v>
      </c>
      <c r="Q144" s="6">
        <f t="shared" si="40"/>
        <v>11.178255</v>
      </c>
      <c r="R144" s="6">
        <f t="shared" si="41"/>
        <v>-10.355375</v>
      </c>
      <c r="S144" s="44">
        <f t="shared" si="42"/>
        <v>-10.728807</v>
      </c>
      <c r="T144" s="44">
        <f t="shared" si="43"/>
        <v>-11.556668</v>
      </c>
      <c r="U144" s="44">
        <f t="shared" si="44"/>
        <v>-14.142058</v>
      </c>
      <c r="V144" s="44">
        <f t="shared" si="45"/>
        <v>0</v>
      </c>
      <c r="W144" s="44">
        <f t="shared" si="46"/>
        <v>0</v>
      </c>
      <c r="X144" s="44">
        <f t="shared" si="47"/>
        <v>0</v>
      </c>
    </row>
    <row r="145" spans="2:24" x14ac:dyDescent="0.25">
      <c r="B145" s="89">
        <v>10941120000</v>
      </c>
      <c r="C145" s="89">
        <v>-9.8143367999999995</v>
      </c>
      <c r="E145" s="6">
        <f t="shared" si="32"/>
        <v>11.257300000000001</v>
      </c>
      <c r="F145" s="6">
        <f t="shared" si="33"/>
        <v>-9.9330130000000008</v>
      </c>
      <c r="G145" s="44">
        <f t="shared" si="34"/>
        <v>-10.511082999999999</v>
      </c>
      <c r="H145" s="44">
        <f t="shared" si="35"/>
        <v>-12.784318000000001</v>
      </c>
      <c r="I145" s="44">
        <f t="shared" si="36"/>
        <v>-26.199134999999998</v>
      </c>
      <c r="J145" s="44">
        <f t="shared" si="37"/>
        <v>0</v>
      </c>
      <c r="K145" s="44">
        <f t="shared" si="38"/>
        <v>0</v>
      </c>
      <c r="L145" s="44">
        <f t="shared" si="39"/>
        <v>0</v>
      </c>
      <c r="N145" s="89">
        <v>10941120000</v>
      </c>
      <c r="O145" s="89">
        <v>-10.429106000000001</v>
      </c>
      <c r="Q145" s="6">
        <f t="shared" si="40"/>
        <v>11.257300000000001</v>
      </c>
      <c r="R145" s="6">
        <f t="shared" si="41"/>
        <v>-10.418583</v>
      </c>
      <c r="S145" s="44">
        <f t="shared" si="42"/>
        <v>-10.794846</v>
      </c>
      <c r="T145" s="44">
        <f t="shared" si="43"/>
        <v>-11.522447</v>
      </c>
      <c r="U145" s="44">
        <f t="shared" si="44"/>
        <v>-13.981861</v>
      </c>
      <c r="V145" s="44">
        <f t="shared" si="45"/>
        <v>0</v>
      </c>
      <c r="W145" s="44">
        <f t="shared" si="46"/>
        <v>0</v>
      </c>
      <c r="X145" s="44">
        <f t="shared" si="47"/>
        <v>0</v>
      </c>
    </row>
    <row r="146" spans="2:24" x14ac:dyDescent="0.25">
      <c r="B146" s="89">
        <v>11020165000</v>
      </c>
      <c r="C146" s="89">
        <v>-9.8005504999999999</v>
      </c>
      <c r="E146" s="6">
        <f t="shared" si="32"/>
        <v>11.336345</v>
      </c>
      <c r="F146" s="6">
        <f t="shared" si="33"/>
        <v>-9.9898243000000004</v>
      </c>
      <c r="G146" s="44">
        <f t="shared" si="34"/>
        <v>-10.585081000000001</v>
      </c>
      <c r="H146" s="44">
        <f t="shared" si="35"/>
        <v>-12.457694999999999</v>
      </c>
      <c r="I146" s="44">
        <f t="shared" si="36"/>
        <v>-25.748466000000001</v>
      </c>
      <c r="J146" s="44">
        <f t="shared" si="37"/>
        <v>0</v>
      </c>
      <c r="K146" s="44">
        <f t="shared" si="38"/>
        <v>0</v>
      </c>
      <c r="L146" s="44">
        <f t="shared" si="39"/>
        <v>0</v>
      </c>
      <c r="N146" s="89">
        <v>11020165000</v>
      </c>
      <c r="O146" s="89">
        <v>-10.397819999999999</v>
      </c>
      <c r="Q146" s="6">
        <f t="shared" si="40"/>
        <v>11.336345</v>
      </c>
      <c r="R146" s="6">
        <f t="shared" si="41"/>
        <v>-10.339634999999999</v>
      </c>
      <c r="S146" s="44">
        <f t="shared" si="42"/>
        <v>-10.703752</v>
      </c>
      <c r="T146" s="44">
        <f t="shared" si="43"/>
        <v>-11.448843</v>
      </c>
      <c r="U146" s="44">
        <f t="shared" si="44"/>
        <v>-14.163517000000001</v>
      </c>
      <c r="V146" s="44">
        <f t="shared" si="45"/>
        <v>0</v>
      </c>
      <c r="W146" s="44">
        <f t="shared" si="46"/>
        <v>0</v>
      </c>
      <c r="X146" s="44">
        <f t="shared" si="47"/>
        <v>0</v>
      </c>
    </row>
    <row r="147" spans="2:24" x14ac:dyDescent="0.25">
      <c r="B147" s="89">
        <v>11099210000</v>
      </c>
      <c r="C147" s="89">
        <v>-10.045959999999999</v>
      </c>
      <c r="E147" s="6">
        <f t="shared" si="32"/>
        <v>11.41539</v>
      </c>
      <c r="F147" s="6">
        <f t="shared" si="33"/>
        <v>-10.023072000000001</v>
      </c>
      <c r="G147" s="44">
        <f t="shared" si="34"/>
        <v>-10.556303</v>
      </c>
      <c r="H147" s="44">
        <f t="shared" si="35"/>
        <v>-12.433992</v>
      </c>
      <c r="I147" s="44">
        <f t="shared" si="36"/>
        <v>-24.677954</v>
      </c>
      <c r="J147" s="44">
        <f t="shared" si="37"/>
        <v>0</v>
      </c>
      <c r="K147" s="44">
        <f t="shared" si="38"/>
        <v>0</v>
      </c>
      <c r="L147" s="44">
        <f t="shared" si="39"/>
        <v>0</v>
      </c>
      <c r="N147" s="89">
        <v>11099210000</v>
      </c>
      <c r="O147" s="89">
        <v>-10.608584</v>
      </c>
      <c r="Q147" s="6">
        <f t="shared" si="40"/>
        <v>11.41539</v>
      </c>
      <c r="R147" s="6">
        <f t="shared" si="41"/>
        <v>-10.248106999999999</v>
      </c>
      <c r="S147" s="44">
        <f t="shared" si="42"/>
        <v>-10.618988</v>
      </c>
      <c r="T147" s="44">
        <f t="shared" si="43"/>
        <v>-11.427770000000001</v>
      </c>
      <c r="U147" s="44">
        <f t="shared" si="44"/>
        <v>-14.287454</v>
      </c>
      <c r="V147" s="44">
        <f t="shared" si="45"/>
        <v>0</v>
      </c>
      <c r="W147" s="44">
        <f t="shared" si="46"/>
        <v>0</v>
      </c>
      <c r="X147" s="44">
        <f t="shared" si="47"/>
        <v>0</v>
      </c>
    </row>
    <row r="148" spans="2:24" x14ac:dyDescent="0.25">
      <c r="B148" s="89">
        <v>11178255000</v>
      </c>
      <c r="C148" s="89">
        <v>-9.8208026999999998</v>
      </c>
      <c r="E148" s="6">
        <f t="shared" si="32"/>
        <v>11.494434999999999</v>
      </c>
      <c r="F148" s="6">
        <f t="shared" si="33"/>
        <v>-10.171241</v>
      </c>
      <c r="G148" s="44">
        <f t="shared" si="34"/>
        <v>-10.648878</v>
      </c>
      <c r="H148" s="44">
        <f t="shared" si="35"/>
        <v>-12.447877</v>
      </c>
      <c r="I148" s="44">
        <f t="shared" si="36"/>
        <v>-22.280462</v>
      </c>
      <c r="J148" s="44">
        <f t="shared" si="37"/>
        <v>0</v>
      </c>
      <c r="K148" s="44">
        <f t="shared" si="38"/>
        <v>0</v>
      </c>
      <c r="L148" s="44">
        <f t="shared" si="39"/>
        <v>0</v>
      </c>
      <c r="N148" s="89">
        <v>11178255000</v>
      </c>
      <c r="O148" s="89">
        <v>-10.355375</v>
      </c>
      <c r="Q148" s="6">
        <f t="shared" si="40"/>
        <v>11.494434999999999</v>
      </c>
      <c r="R148" s="6">
        <f t="shared" si="41"/>
        <v>-10.270060000000001</v>
      </c>
      <c r="S148" s="44">
        <f t="shared" si="42"/>
        <v>-10.638173</v>
      </c>
      <c r="T148" s="44">
        <f t="shared" si="43"/>
        <v>-11.428762000000001</v>
      </c>
      <c r="U148" s="44">
        <f t="shared" si="44"/>
        <v>-14.231054</v>
      </c>
      <c r="V148" s="44">
        <f t="shared" si="45"/>
        <v>0</v>
      </c>
      <c r="W148" s="44">
        <f t="shared" si="46"/>
        <v>0</v>
      </c>
      <c r="X148" s="44">
        <f t="shared" si="47"/>
        <v>0</v>
      </c>
    </row>
    <row r="149" spans="2:24" x14ac:dyDescent="0.25">
      <c r="B149" s="89">
        <v>11257300000</v>
      </c>
      <c r="C149" s="89">
        <v>-9.9330130000000008</v>
      </c>
      <c r="E149" s="6">
        <f t="shared" si="32"/>
        <v>11.57348</v>
      </c>
      <c r="F149" s="6">
        <f t="shared" si="33"/>
        <v>-10.16081</v>
      </c>
      <c r="G149" s="44">
        <f t="shared" si="34"/>
        <v>-10.668331999999999</v>
      </c>
      <c r="H149" s="44">
        <f t="shared" si="35"/>
        <v>-12.275522</v>
      </c>
      <c r="I149" s="44">
        <f t="shared" si="36"/>
        <v>-21.481677999999999</v>
      </c>
      <c r="J149" s="44">
        <f t="shared" si="37"/>
        <v>0</v>
      </c>
      <c r="K149" s="44">
        <f t="shared" si="38"/>
        <v>0</v>
      </c>
      <c r="L149" s="44">
        <f t="shared" si="39"/>
        <v>0</v>
      </c>
      <c r="N149" s="89">
        <v>11257300000</v>
      </c>
      <c r="O149" s="89">
        <v>-10.418583</v>
      </c>
      <c r="Q149" s="6">
        <f t="shared" si="40"/>
        <v>11.57348</v>
      </c>
      <c r="R149" s="6">
        <f t="shared" si="41"/>
        <v>-10.065898000000001</v>
      </c>
      <c r="S149" s="44">
        <f t="shared" si="42"/>
        <v>-10.443851</v>
      </c>
      <c r="T149" s="44">
        <f t="shared" si="43"/>
        <v>-11.419492</v>
      </c>
      <c r="U149" s="44">
        <f t="shared" si="44"/>
        <v>-14.713516</v>
      </c>
      <c r="V149" s="44">
        <f t="shared" si="45"/>
        <v>0</v>
      </c>
      <c r="W149" s="44">
        <f t="shared" si="46"/>
        <v>0</v>
      </c>
      <c r="X149" s="44">
        <f t="shared" si="47"/>
        <v>0</v>
      </c>
    </row>
    <row r="150" spans="2:24" x14ac:dyDescent="0.25">
      <c r="B150" s="89">
        <v>11336345000</v>
      </c>
      <c r="C150" s="89">
        <v>-9.9898243000000004</v>
      </c>
      <c r="E150" s="6">
        <f t="shared" si="32"/>
        <v>11.652525000000001</v>
      </c>
      <c r="F150" s="6">
        <f t="shared" si="33"/>
        <v>-10.560297</v>
      </c>
      <c r="G150" s="44">
        <f t="shared" si="34"/>
        <v>-11.026975</v>
      </c>
      <c r="H150" s="44">
        <f t="shared" si="35"/>
        <v>-12.295287999999999</v>
      </c>
      <c r="I150" s="44">
        <f t="shared" si="36"/>
        <v>-21.720255000000002</v>
      </c>
      <c r="J150" s="44">
        <f t="shared" si="37"/>
        <v>0</v>
      </c>
      <c r="K150" s="44">
        <f t="shared" si="38"/>
        <v>0</v>
      </c>
      <c r="L150" s="44">
        <f t="shared" si="39"/>
        <v>0</v>
      </c>
      <c r="N150" s="89">
        <v>11336345000</v>
      </c>
      <c r="O150" s="89">
        <v>-10.339634999999999</v>
      </c>
      <c r="Q150" s="6">
        <f t="shared" si="40"/>
        <v>11.652525000000001</v>
      </c>
      <c r="R150" s="6">
        <f t="shared" si="41"/>
        <v>-10.222015000000001</v>
      </c>
      <c r="S150" s="44">
        <f t="shared" si="42"/>
        <v>-10.616847</v>
      </c>
      <c r="T150" s="44">
        <f t="shared" si="43"/>
        <v>-11.477098</v>
      </c>
      <c r="U150" s="44">
        <f t="shared" si="44"/>
        <v>-15.533283000000001</v>
      </c>
      <c r="V150" s="44">
        <f t="shared" si="45"/>
        <v>0</v>
      </c>
      <c r="W150" s="44">
        <f t="shared" si="46"/>
        <v>0</v>
      </c>
      <c r="X150" s="44">
        <f t="shared" si="47"/>
        <v>0</v>
      </c>
    </row>
    <row r="151" spans="2:24" x14ac:dyDescent="0.25">
      <c r="B151" s="89">
        <v>11415390000</v>
      </c>
      <c r="C151" s="89">
        <v>-10.023072000000001</v>
      </c>
      <c r="E151" s="6">
        <f t="shared" si="32"/>
        <v>11.73157</v>
      </c>
      <c r="F151" s="6">
        <f t="shared" si="33"/>
        <v>-10.641859999999999</v>
      </c>
      <c r="G151" s="44">
        <f t="shared" si="34"/>
        <v>-11.034298</v>
      </c>
      <c r="H151" s="44">
        <f t="shared" si="35"/>
        <v>-12.465894</v>
      </c>
      <c r="I151" s="44">
        <f t="shared" si="36"/>
        <v>-20.484188</v>
      </c>
      <c r="J151" s="44">
        <f t="shared" si="37"/>
        <v>0</v>
      </c>
      <c r="K151" s="44">
        <f t="shared" si="38"/>
        <v>0</v>
      </c>
      <c r="L151" s="44">
        <f t="shared" si="39"/>
        <v>0</v>
      </c>
      <c r="N151" s="89">
        <v>11415390000</v>
      </c>
      <c r="O151" s="89">
        <v>-10.248106999999999</v>
      </c>
      <c r="Q151" s="6">
        <f t="shared" si="40"/>
        <v>11.73157</v>
      </c>
      <c r="R151" s="6">
        <f t="shared" si="41"/>
        <v>-10.100277999999999</v>
      </c>
      <c r="S151" s="44">
        <f t="shared" si="42"/>
        <v>-10.497318999999999</v>
      </c>
      <c r="T151" s="44">
        <f t="shared" si="43"/>
        <v>-11.588832999999999</v>
      </c>
      <c r="U151" s="44">
        <f t="shared" si="44"/>
        <v>-16.228441</v>
      </c>
      <c r="V151" s="44">
        <f t="shared" si="45"/>
        <v>0</v>
      </c>
      <c r="W151" s="44">
        <f t="shared" si="46"/>
        <v>0</v>
      </c>
      <c r="X151" s="44">
        <f t="shared" si="47"/>
        <v>0</v>
      </c>
    </row>
    <row r="152" spans="2:24" x14ac:dyDescent="0.25">
      <c r="B152" s="89">
        <v>11494435000</v>
      </c>
      <c r="C152" s="89">
        <v>-10.171241</v>
      </c>
      <c r="E152" s="6">
        <f t="shared" si="32"/>
        <v>11.810615</v>
      </c>
      <c r="F152" s="6">
        <f t="shared" si="33"/>
        <v>-10.865235999999999</v>
      </c>
      <c r="G152" s="44">
        <f t="shared" si="34"/>
        <v>-11.290611</v>
      </c>
      <c r="H152" s="44">
        <f t="shared" si="35"/>
        <v>-12.538708</v>
      </c>
      <c r="I152" s="44">
        <f t="shared" si="36"/>
        <v>-19.793955</v>
      </c>
      <c r="J152" s="44">
        <f t="shared" si="37"/>
        <v>0</v>
      </c>
      <c r="K152" s="44">
        <f t="shared" si="38"/>
        <v>0</v>
      </c>
      <c r="L152" s="44">
        <f t="shared" si="39"/>
        <v>0</v>
      </c>
      <c r="N152" s="89">
        <v>11494435000</v>
      </c>
      <c r="O152" s="89">
        <v>-10.270060000000001</v>
      </c>
      <c r="Q152" s="6">
        <f t="shared" si="40"/>
        <v>11.810615</v>
      </c>
      <c r="R152" s="6">
        <f t="shared" si="41"/>
        <v>-10.078156999999999</v>
      </c>
      <c r="S152" s="44">
        <f t="shared" si="42"/>
        <v>-10.525563999999999</v>
      </c>
      <c r="T152" s="44">
        <f t="shared" si="43"/>
        <v>-11.772717999999999</v>
      </c>
      <c r="U152" s="44">
        <f t="shared" si="44"/>
        <v>-17.684577999999998</v>
      </c>
      <c r="V152" s="44">
        <f t="shared" si="45"/>
        <v>0</v>
      </c>
      <c r="W152" s="44">
        <f t="shared" si="46"/>
        <v>0</v>
      </c>
      <c r="X152" s="44">
        <f t="shared" si="47"/>
        <v>0</v>
      </c>
    </row>
    <row r="153" spans="2:24" x14ac:dyDescent="0.25">
      <c r="B153" s="89">
        <v>11573480000</v>
      </c>
      <c r="C153" s="89">
        <v>-10.16081</v>
      </c>
      <c r="E153" s="6">
        <f t="shared" si="32"/>
        <v>11.889659999999999</v>
      </c>
      <c r="F153" s="6">
        <f t="shared" si="33"/>
        <v>-11.250346</v>
      </c>
      <c r="G153" s="44">
        <f t="shared" si="34"/>
        <v>-11.652381</v>
      </c>
      <c r="H153" s="44">
        <f t="shared" si="35"/>
        <v>-12.646452999999999</v>
      </c>
      <c r="I153" s="44">
        <f t="shared" si="36"/>
        <v>-20.269112</v>
      </c>
      <c r="J153" s="44">
        <f t="shared" si="37"/>
        <v>0</v>
      </c>
      <c r="K153" s="44">
        <f t="shared" si="38"/>
        <v>0</v>
      </c>
      <c r="L153" s="44">
        <f t="shared" si="39"/>
        <v>0</v>
      </c>
      <c r="N153" s="89">
        <v>11573480000</v>
      </c>
      <c r="O153" s="89">
        <v>-10.065898000000001</v>
      </c>
      <c r="Q153" s="6">
        <f t="shared" si="40"/>
        <v>11.889659999999999</v>
      </c>
      <c r="R153" s="6">
        <f t="shared" si="41"/>
        <v>-10.176402</v>
      </c>
      <c r="S153" s="44">
        <f t="shared" si="42"/>
        <v>-10.664880999999999</v>
      </c>
      <c r="T153" s="44">
        <f t="shared" si="43"/>
        <v>-12.090114</v>
      </c>
      <c r="U153" s="44">
        <f t="shared" si="44"/>
        <v>-19.822468000000001</v>
      </c>
      <c r="V153" s="44">
        <f t="shared" si="45"/>
        <v>0</v>
      </c>
      <c r="W153" s="44">
        <f t="shared" si="46"/>
        <v>0</v>
      </c>
      <c r="X153" s="44">
        <f t="shared" si="47"/>
        <v>0</v>
      </c>
    </row>
    <row r="154" spans="2:24" x14ac:dyDescent="0.25">
      <c r="B154" s="89">
        <v>11652525000</v>
      </c>
      <c r="C154" s="89">
        <v>-10.560297</v>
      </c>
      <c r="E154" s="6">
        <f t="shared" si="32"/>
        <v>11.968705</v>
      </c>
      <c r="F154" s="6">
        <f t="shared" si="33"/>
        <v>-11.423387999999999</v>
      </c>
      <c r="G154" s="44">
        <f t="shared" si="34"/>
        <v>-11.791601999999999</v>
      </c>
      <c r="H154" s="44">
        <f t="shared" si="35"/>
        <v>-12.923883</v>
      </c>
      <c r="I154" s="44">
        <f t="shared" si="36"/>
        <v>-19.845065999999999</v>
      </c>
      <c r="J154" s="44">
        <f t="shared" si="37"/>
        <v>0</v>
      </c>
      <c r="K154" s="44">
        <f t="shared" si="38"/>
        <v>0</v>
      </c>
      <c r="L154" s="44">
        <f t="shared" si="39"/>
        <v>0</v>
      </c>
      <c r="N154" s="89">
        <v>11652525000</v>
      </c>
      <c r="O154" s="89">
        <v>-10.222015000000001</v>
      </c>
      <c r="Q154" s="6">
        <f t="shared" si="40"/>
        <v>11.968705</v>
      </c>
      <c r="R154" s="6">
        <f t="shared" si="41"/>
        <v>-10.135751000000001</v>
      </c>
      <c r="S154" s="44">
        <f t="shared" si="42"/>
        <v>-10.666461999999999</v>
      </c>
      <c r="T154" s="44">
        <f t="shared" si="43"/>
        <v>-12.675801</v>
      </c>
      <c r="U154" s="44">
        <f t="shared" si="44"/>
        <v>-22.404520000000002</v>
      </c>
      <c r="V154" s="44">
        <f t="shared" si="45"/>
        <v>0</v>
      </c>
      <c r="W154" s="44">
        <f t="shared" si="46"/>
        <v>0</v>
      </c>
      <c r="X154" s="44">
        <f t="shared" si="47"/>
        <v>0</v>
      </c>
    </row>
    <row r="155" spans="2:24" x14ac:dyDescent="0.25">
      <c r="B155" s="89">
        <v>11731570000</v>
      </c>
      <c r="C155" s="89">
        <v>-10.641859999999999</v>
      </c>
      <c r="E155" s="6">
        <f t="shared" si="32"/>
        <v>12.047750000000001</v>
      </c>
      <c r="F155" s="6">
        <f t="shared" si="33"/>
        <v>-11.679658</v>
      </c>
      <c r="G155" s="44">
        <f t="shared" si="34"/>
        <v>-12.049056</v>
      </c>
      <c r="H155" s="44">
        <f t="shared" si="35"/>
        <v>-13.180547000000001</v>
      </c>
      <c r="I155" s="44">
        <f t="shared" si="36"/>
        <v>-19.376850000000001</v>
      </c>
      <c r="J155" s="44">
        <f t="shared" si="37"/>
        <v>0</v>
      </c>
      <c r="K155" s="44">
        <f t="shared" si="38"/>
        <v>0</v>
      </c>
      <c r="L155" s="44">
        <f t="shared" si="39"/>
        <v>0</v>
      </c>
      <c r="N155" s="89">
        <v>11731570000</v>
      </c>
      <c r="O155" s="89">
        <v>-10.100277999999999</v>
      </c>
      <c r="Q155" s="6">
        <f t="shared" si="40"/>
        <v>12.047750000000001</v>
      </c>
      <c r="R155" s="6">
        <f t="shared" si="41"/>
        <v>-10.189033999999999</v>
      </c>
      <c r="S155" s="44">
        <f t="shared" si="42"/>
        <v>-10.81058</v>
      </c>
      <c r="T155" s="44">
        <f t="shared" si="43"/>
        <v>-13.721971999999999</v>
      </c>
      <c r="U155" s="44">
        <f t="shared" si="44"/>
        <v>-25.789750999999999</v>
      </c>
      <c r="V155" s="44">
        <f t="shared" si="45"/>
        <v>0</v>
      </c>
      <c r="W155" s="44">
        <f t="shared" si="46"/>
        <v>0</v>
      </c>
      <c r="X155" s="44">
        <f t="shared" si="47"/>
        <v>0</v>
      </c>
    </row>
    <row r="156" spans="2:24" x14ac:dyDescent="0.25">
      <c r="B156" s="89">
        <v>11810615000</v>
      </c>
      <c r="C156" s="89">
        <v>-10.865235999999999</v>
      </c>
      <c r="E156" s="6">
        <f t="shared" si="32"/>
        <v>12.126795</v>
      </c>
      <c r="F156" s="6">
        <f t="shared" si="33"/>
        <v>-12.108893999999999</v>
      </c>
      <c r="G156" s="44">
        <f t="shared" si="34"/>
        <v>-12.479217999999999</v>
      </c>
      <c r="H156" s="44">
        <f t="shared" si="35"/>
        <v>-13.400304</v>
      </c>
      <c r="I156" s="44">
        <f t="shared" si="36"/>
        <v>-19.826049999999999</v>
      </c>
      <c r="J156" s="44">
        <f t="shared" si="37"/>
        <v>0</v>
      </c>
      <c r="K156" s="44">
        <f t="shared" si="38"/>
        <v>0</v>
      </c>
      <c r="L156" s="44">
        <f t="shared" si="39"/>
        <v>0</v>
      </c>
      <c r="N156" s="89">
        <v>11810615000</v>
      </c>
      <c r="O156" s="89">
        <v>-10.078156999999999</v>
      </c>
      <c r="Q156" s="6">
        <f t="shared" si="40"/>
        <v>12.126795</v>
      </c>
      <c r="R156" s="6">
        <f t="shared" si="41"/>
        <v>-10.397137000000001</v>
      </c>
      <c r="S156" s="44">
        <f t="shared" si="42"/>
        <v>-11.092010999999999</v>
      </c>
      <c r="T156" s="44">
        <f t="shared" si="43"/>
        <v>-15.350281000000001</v>
      </c>
      <c r="U156" s="44">
        <f t="shared" si="44"/>
        <v>-29.956181999999998</v>
      </c>
      <c r="V156" s="44">
        <f t="shared" si="45"/>
        <v>0</v>
      </c>
      <c r="W156" s="44">
        <f t="shared" si="46"/>
        <v>0</v>
      </c>
      <c r="X156" s="44">
        <f t="shared" si="47"/>
        <v>0</v>
      </c>
    </row>
    <row r="157" spans="2:24" x14ac:dyDescent="0.25">
      <c r="B157" s="89">
        <v>11889660000</v>
      </c>
      <c r="C157" s="89">
        <v>-11.250346</v>
      </c>
      <c r="E157" s="6">
        <f t="shared" si="32"/>
        <v>12.20584</v>
      </c>
      <c r="F157" s="6">
        <f t="shared" si="33"/>
        <v>-12.461228999999999</v>
      </c>
      <c r="G157" s="44">
        <f t="shared" si="34"/>
        <v>-12.814137000000001</v>
      </c>
      <c r="H157" s="44">
        <f t="shared" si="35"/>
        <v>-13.707155</v>
      </c>
      <c r="I157" s="44">
        <f t="shared" si="36"/>
        <v>-19.911673</v>
      </c>
      <c r="J157" s="44">
        <f t="shared" si="37"/>
        <v>0</v>
      </c>
      <c r="K157" s="44">
        <f t="shared" si="38"/>
        <v>0</v>
      </c>
      <c r="L157" s="44">
        <f t="shared" si="39"/>
        <v>0</v>
      </c>
      <c r="N157" s="89">
        <v>11889660000</v>
      </c>
      <c r="O157" s="89">
        <v>-10.176402</v>
      </c>
      <c r="Q157" s="6">
        <f t="shared" si="40"/>
        <v>12.20584</v>
      </c>
      <c r="R157" s="6">
        <f t="shared" si="41"/>
        <v>-10.508495999999999</v>
      </c>
      <c r="S157" s="44">
        <f t="shared" si="42"/>
        <v>-11.379811</v>
      </c>
      <c r="T157" s="44">
        <f t="shared" si="43"/>
        <v>-17.812318999999999</v>
      </c>
      <c r="U157" s="44">
        <f t="shared" si="44"/>
        <v>-34.643639</v>
      </c>
      <c r="V157" s="44">
        <f t="shared" si="45"/>
        <v>0</v>
      </c>
      <c r="W157" s="44">
        <f t="shared" si="46"/>
        <v>0</v>
      </c>
      <c r="X157" s="44">
        <f t="shared" si="47"/>
        <v>0</v>
      </c>
    </row>
    <row r="158" spans="2:24" x14ac:dyDescent="0.25">
      <c r="B158" s="89">
        <v>11968705000</v>
      </c>
      <c r="C158" s="89">
        <v>-11.423387999999999</v>
      </c>
      <c r="E158" s="6">
        <f t="shared" si="32"/>
        <v>12.284884999999999</v>
      </c>
      <c r="F158" s="6">
        <f t="shared" si="33"/>
        <v>-12.734441</v>
      </c>
      <c r="G158" s="44">
        <f t="shared" si="34"/>
        <v>-13.073783000000001</v>
      </c>
      <c r="H158" s="44">
        <f t="shared" si="35"/>
        <v>-14.022617</v>
      </c>
      <c r="I158" s="44">
        <f t="shared" si="36"/>
        <v>-19.880649999999999</v>
      </c>
      <c r="J158" s="44">
        <f t="shared" si="37"/>
        <v>0</v>
      </c>
      <c r="K158" s="44">
        <f t="shared" si="38"/>
        <v>0</v>
      </c>
      <c r="L158" s="44">
        <f t="shared" si="39"/>
        <v>0</v>
      </c>
      <c r="N158" s="89">
        <v>11968705000</v>
      </c>
      <c r="O158" s="89">
        <v>-10.135751000000001</v>
      </c>
      <c r="Q158" s="6">
        <f t="shared" si="40"/>
        <v>12.284884999999999</v>
      </c>
      <c r="R158" s="6">
        <f t="shared" si="41"/>
        <v>-10.534508000000001</v>
      </c>
      <c r="S158" s="44">
        <f t="shared" si="42"/>
        <v>-11.59028</v>
      </c>
      <c r="T158" s="44">
        <f t="shared" si="43"/>
        <v>-21.633793000000001</v>
      </c>
      <c r="U158" s="44">
        <f t="shared" si="44"/>
        <v>-39.911330999999997</v>
      </c>
      <c r="V158" s="44">
        <f t="shared" si="45"/>
        <v>0</v>
      </c>
      <c r="W158" s="44">
        <f t="shared" si="46"/>
        <v>0</v>
      </c>
      <c r="X158" s="44">
        <f t="shared" si="47"/>
        <v>0</v>
      </c>
    </row>
    <row r="159" spans="2:24" x14ac:dyDescent="0.25">
      <c r="B159" s="89">
        <v>12047750000</v>
      </c>
      <c r="C159" s="89">
        <v>-11.679658</v>
      </c>
      <c r="E159" s="6">
        <f t="shared" si="32"/>
        <v>12.36393</v>
      </c>
      <c r="F159" s="6">
        <f t="shared" si="33"/>
        <v>-13.014559</v>
      </c>
      <c r="G159" s="44">
        <f t="shared" si="34"/>
        <v>-13.359730000000001</v>
      </c>
      <c r="H159" s="44">
        <f t="shared" si="35"/>
        <v>-14.323349</v>
      </c>
      <c r="I159" s="44">
        <f t="shared" si="36"/>
        <v>-20.179554</v>
      </c>
      <c r="J159" s="44">
        <f t="shared" si="37"/>
        <v>0</v>
      </c>
      <c r="K159" s="44">
        <f t="shared" si="38"/>
        <v>0</v>
      </c>
      <c r="L159" s="44">
        <f t="shared" si="39"/>
        <v>0</v>
      </c>
      <c r="N159" s="89">
        <v>12047750000</v>
      </c>
      <c r="O159" s="89">
        <v>-10.189033999999999</v>
      </c>
      <c r="Q159" s="6">
        <f t="shared" si="40"/>
        <v>12.36393</v>
      </c>
      <c r="R159" s="6">
        <f t="shared" si="41"/>
        <v>-10.640803</v>
      </c>
      <c r="S159" s="44">
        <f t="shared" si="42"/>
        <v>-12.043831000000001</v>
      </c>
      <c r="T159" s="44">
        <f t="shared" si="43"/>
        <v>-26.947243</v>
      </c>
      <c r="U159" s="44">
        <f t="shared" si="44"/>
        <v>-44.740367999999997</v>
      </c>
      <c r="V159" s="44">
        <f t="shared" si="45"/>
        <v>0</v>
      </c>
      <c r="W159" s="44">
        <f t="shared" si="46"/>
        <v>0</v>
      </c>
      <c r="X159" s="44">
        <f t="shared" si="47"/>
        <v>0</v>
      </c>
    </row>
    <row r="160" spans="2:24" x14ac:dyDescent="0.25">
      <c r="B160" s="89">
        <v>12126795000</v>
      </c>
      <c r="C160" s="89">
        <v>-12.108893999999999</v>
      </c>
      <c r="E160" s="6">
        <f t="shared" si="32"/>
        <v>12.442975000000001</v>
      </c>
      <c r="F160" s="6">
        <f t="shared" si="33"/>
        <v>-13.400747000000001</v>
      </c>
      <c r="G160" s="44">
        <f t="shared" si="34"/>
        <v>-13.733999000000001</v>
      </c>
      <c r="H160" s="44">
        <f t="shared" si="35"/>
        <v>-14.652931000000001</v>
      </c>
      <c r="I160" s="44">
        <f t="shared" si="36"/>
        <v>-20.177797000000002</v>
      </c>
      <c r="J160" s="44">
        <f t="shared" si="37"/>
        <v>0</v>
      </c>
      <c r="K160" s="44">
        <f t="shared" si="38"/>
        <v>0</v>
      </c>
      <c r="L160" s="44">
        <f t="shared" si="39"/>
        <v>0</v>
      </c>
      <c r="N160" s="89">
        <v>12126795000</v>
      </c>
      <c r="O160" s="89">
        <v>-10.397137000000001</v>
      </c>
      <c r="Q160" s="6">
        <f t="shared" si="40"/>
        <v>12.442975000000001</v>
      </c>
      <c r="R160" s="6">
        <f t="shared" si="41"/>
        <v>-10.886918</v>
      </c>
      <c r="S160" s="44">
        <f t="shared" si="42"/>
        <v>-13.432426</v>
      </c>
      <c r="T160" s="44">
        <f t="shared" si="43"/>
        <v>-32.999415999999997</v>
      </c>
      <c r="U160" s="44">
        <f t="shared" si="44"/>
        <v>-48.628608999999997</v>
      </c>
      <c r="V160" s="44">
        <f t="shared" si="45"/>
        <v>0</v>
      </c>
      <c r="W160" s="44">
        <f t="shared" si="46"/>
        <v>0</v>
      </c>
      <c r="X160" s="44">
        <f t="shared" si="47"/>
        <v>0</v>
      </c>
    </row>
    <row r="161" spans="2:24" x14ac:dyDescent="0.25">
      <c r="B161" s="89">
        <v>12205840000</v>
      </c>
      <c r="C161" s="89">
        <v>-12.461228999999999</v>
      </c>
      <c r="E161" s="6">
        <f t="shared" si="32"/>
        <v>12.522019999999999</v>
      </c>
      <c r="F161" s="6">
        <f t="shared" si="33"/>
        <v>-13.67088</v>
      </c>
      <c r="G161" s="44">
        <f t="shared" si="34"/>
        <v>-14.008190000000001</v>
      </c>
      <c r="H161" s="44">
        <f t="shared" si="35"/>
        <v>-15.004899</v>
      </c>
      <c r="I161" s="44">
        <f t="shared" si="36"/>
        <v>-20.222034000000001</v>
      </c>
      <c r="J161" s="44">
        <f t="shared" si="37"/>
        <v>0</v>
      </c>
      <c r="K161" s="44">
        <f t="shared" si="38"/>
        <v>0</v>
      </c>
      <c r="L161" s="44">
        <f t="shared" si="39"/>
        <v>0</v>
      </c>
      <c r="N161" s="89">
        <v>12205840000</v>
      </c>
      <c r="O161" s="89">
        <v>-10.508495999999999</v>
      </c>
      <c r="Q161" s="6">
        <f t="shared" si="40"/>
        <v>12.522019999999999</v>
      </c>
      <c r="R161" s="6">
        <f t="shared" si="41"/>
        <v>-11.14415</v>
      </c>
      <c r="S161" s="44">
        <f t="shared" si="42"/>
        <v>-16.246164</v>
      </c>
      <c r="T161" s="44">
        <f t="shared" si="43"/>
        <v>-39.626049000000002</v>
      </c>
      <c r="U161" s="44">
        <f t="shared" si="44"/>
        <v>-52.125500000000002</v>
      </c>
      <c r="V161" s="44">
        <f t="shared" si="45"/>
        <v>0</v>
      </c>
      <c r="W161" s="44">
        <f t="shared" si="46"/>
        <v>0</v>
      </c>
      <c r="X161" s="44">
        <f t="shared" si="47"/>
        <v>0</v>
      </c>
    </row>
    <row r="162" spans="2:24" x14ac:dyDescent="0.25">
      <c r="B162" s="89">
        <v>12284885000</v>
      </c>
      <c r="C162" s="89">
        <v>-12.734441</v>
      </c>
      <c r="E162" s="6">
        <f t="shared" si="32"/>
        <v>12.601065</v>
      </c>
      <c r="F162" s="6">
        <f t="shared" si="33"/>
        <v>-14.043323000000001</v>
      </c>
      <c r="G162" s="44">
        <f t="shared" si="34"/>
        <v>-14.399984999999999</v>
      </c>
      <c r="H162" s="44">
        <f t="shared" si="35"/>
        <v>-15.378147999999999</v>
      </c>
      <c r="I162" s="44">
        <f t="shared" si="36"/>
        <v>-20.778461</v>
      </c>
      <c r="J162" s="44">
        <f t="shared" si="37"/>
        <v>0</v>
      </c>
      <c r="K162" s="44">
        <f t="shared" si="38"/>
        <v>0</v>
      </c>
      <c r="L162" s="44">
        <f t="shared" si="39"/>
        <v>0</v>
      </c>
      <c r="N162" s="89">
        <v>12284885000</v>
      </c>
      <c r="O162" s="89">
        <v>-10.534508000000001</v>
      </c>
      <c r="Q162" s="6">
        <f t="shared" si="40"/>
        <v>12.601065</v>
      </c>
      <c r="R162" s="6">
        <f t="shared" si="41"/>
        <v>-11.504459000000001</v>
      </c>
      <c r="S162" s="44">
        <f t="shared" si="42"/>
        <v>-19.571359999999999</v>
      </c>
      <c r="T162" s="44">
        <f t="shared" si="43"/>
        <v>-46.154029999999999</v>
      </c>
      <c r="U162" s="44">
        <f t="shared" si="44"/>
        <v>-54.287562999999999</v>
      </c>
      <c r="V162" s="44">
        <f t="shared" si="45"/>
        <v>0</v>
      </c>
      <c r="W162" s="44">
        <f t="shared" si="46"/>
        <v>0</v>
      </c>
      <c r="X162" s="44">
        <f t="shared" si="47"/>
        <v>0</v>
      </c>
    </row>
    <row r="163" spans="2:24" x14ac:dyDescent="0.25">
      <c r="B163" s="89">
        <v>12363930000</v>
      </c>
      <c r="C163" s="89">
        <v>-13.014559</v>
      </c>
      <c r="E163" s="6">
        <f t="shared" si="32"/>
        <v>12.680110000000001</v>
      </c>
      <c r="F163" s="6">
        <f t="shared" si="33"/>
        <v>-14.454041999999999</v>
      </c>
      <c r="G163" s="44">
        <f t="shared" si="34"/>
        <v>-14.784898</v>
      </c>
      <c r="H163" s="44">
        <f t="shared" si="35"/>
        <v>-15.76221</v>
      </c>
      <c r="I163" s="44">
        <f t="shared" si="36"/>
        <v>-20.994888</v>
      </c>
      <c r="J163" s="44">
        <f t="shared" si="37"/>
        <v>0</v>
      </c>
      <c r="K163" s="44">
        <f t="shared" si="38"/>
        <v>0</v>
      </c>
      <c r="L163" s="44">
        <f t="shared" si="39"/>
        <v>0</v>
      </c>
      <c r="N163" s="89">
        <v>12363930000</v>
      </c>
      <c r="O163" s="89">
        <v>-10.640803</v>
      </c>
      <c r="Q163" s="6">
        <f t="shared" si="40"/>
        <v>12.680110000000001</v>
      </c>
      <c r="R163" s="6">
        <f t="shared" si="41"/>
        <v>-12.215669999999999</v>
      </c>
      <c r="S163" s="44">
        <f t="shared" si="42"/>
        <v>-25.741301</v>
      </c>
      <c r="T163" s="44">
        <f t="shared" si="43"/>
        <v>-51.461460000000002</v>
      </c>
      <c r="U163" s="44">
        <f t="shared" si="44"/>
        <v>-55.154865000000001</v>
      </c>
      <c r="V163" s="44">
        <f t="shared" si="45"/>
        <v>0</v>
      </c>
      <c r="W163" s="44">
        <f t="shared" si="46"/>
        <v>0</v>
      </c>
      <c r="X163" s="44">
        <f t="shared" si="47"/>
        <v>0</v>
      </c>
    </row>
    <row r="164" spans="2:24" x14ac:dyDescent="0.25">
      <c r="B164" s="89">
        <v>12442975000</v>
      </c>
      <c r="C164" s="89">
        <v>-13.400747000000001</v>
      </c>
      <c r="E164" s="6">
        <f t="shared" si="32"/>
        <v>12.759155</v>
      </c>
      <c r="F164" s="6">
        <f t="shared" si="33"/>
        <v>-14.734499</v>
      </c>
      <c r="G164" s="44">
        <f t="shared" si="34"/>
        <v>-15.067764</v>
      </c>
      <c r="H164" s="44">
        <f t="shared" si="35"/>
        <v>-16.13448</v>
      </c>
      <c r="I164" s="44">
        <f t="shared" si="36"/>
        <v>-20.992037</v>
      </c>
      <c r="J164" s="44">
        <f t="shared" si="37"/>
        <v>0</v>
      </c>
      <c r="K164" s="44">
        <f t="shared" si="38"/>
        <v>0</v>
      </c>
      <c r="L164" s="44">
        <f t="shared" si="39"/>
        <v>0</v>
      </c>
      <c r="N164" s="89">
        <v>12442975000</v>
      </c>
      <c r="O164" s="89">
        <v>-10.886918</v>
      </c>
      <c r="Q164" s="6">
        <f t="shared" si="40"/>
        <v>12.759155</v>
      </c>
      <c r="R164" s="6">
        <f t="shared" si="41"/>
        <v>-14.503942</v>
      </c>
      <c r="S164" s="44">
        <f t="shared" si="42"/>
        <v>-36.842880000000001</v>
      </c>
      <c r="T164" s="44">
        <f t="shared" si="43"/>
        <v>-54.781585999999997</v>
      </c>
      <c r="U164" s="44">
        <f t="shared" si="44"/>
        <v>-55.893990000000002</v>
      </c>
      <c r="V164" s="44">
        <f t="shared" si="45"/>
        <v>0</v>
      </c>
      <c r="W164" s="44">
        <f t="shared" si="46"/>
        <v>0</v>
      </c>
      <c r="X164" s="44">
        <f t="shared" si="47"/>
        <v>0</v>
      </c>
    </row>
    <row r="165" spans="2:24" x14ac:dyDescent="0.25">
      <c r="B165" s="89">
        <v>12522020000</v>
      </c>
      <c r="C165" s="89">
        <v>-13.67088</v>
      </c>
      <c r="E165" s="6">
        <f t="shared" si="32"/>
        <v>12.838200000000001</v>
      </c>
      <c r="F165" s="6">
        <f t="shared" si="33"/>
        <v>-15.067278999999999</v>
      </c>
      <c r="G165" s="44">
        <f t="shared" si="34"/>
        <v>-15.416334000000001</v>
      </c>
      <c r="H165" s="44">
        <f t="shared" si="35"/>
        <v>-16.589565</v>
      </c>
      <c r="I165" s="44">
        <f t="shared" si="36"/>
        <v>-21.79318</v>
      </c>
      <c r="J165" s="44">
        <f t="shared" si="37"/>
        <v>0</v>
      </c>
      <c r="K165" s="44">
        <f t="shared" si="38"/>
        <v>0</v>
      </c>
      <c r="L165" s="44">
        <f t="shared" si="39"/>
        <v>0</v>
      </c>
      <c r="N165" s="89">
        <v>12522020000</v>
      </c>
      <c r="O165" s="89">
        <v>-11.14415</v>
      </c>
      <c r="Q165" s="6">
        <f t="shared" si="40"/>
        <v>12.838200000000001</v>
      </c>
      <c r="R165" s="6">
        <f t="shared" si="41"/>
        <v>-15.884968000000001</v>
      </c>
      <c r="S165" s="44">
        <f t="shared" si="42"/>
        <v>-40.701034999999997</v>
      </c>
      <c r="T165" s="44">
        <f t="shared" si="43"/>
        <v>-57.145812999999997</v>
      </c>
      <c r="U165" s="44">
        <f t="shared" si="44"/>
        <v>-57.133789</v>
      </c>
      <c r="V165" s="44">
        <f t="shared" si="45"/>
        <v>0</v>
      </c>
      <c r="W165" s="44">
        <f t="shared" si="46"/>
        <v>0</v>
      </c>
      <c r="X165" s="44">
        <f t="shared" si="47"/>
        <v>0</v>
      </c>
    </row>
    <row r="166" spans="2:24" x14ac:dyDescent="0.25">
      <c r="B166" s="89">
        <v>12601065000</v>
      </c>
      <c r="C166" s="89">
        <v>-14.043323000000001</v>
      </c>
      <c r="E166" s="6">
        <f t="shared" si="32"/>
        <v>12.917244999999999</v>
      </c>
      <c r="F166" s="6">
        <f t="shared" si="33"/>
        <v>-15.548306</v>
      </c>
      <c r="G166" s="44">
        <f t="shared" si="34"/>
        <v>-15.856140999999999</v>
      </c>
      <c r="H166" s="44">
        <f t="shared" si="35"/>
        <v>-17.098246</v>
      </c>
      <c r="I166" s="44">
        <f t="shared" si="36"/>
        <v>-22.479921000000001</v>
      </c>
      <c r="J166" s="44">
        <f t="shared" si="37"/>
        <v>0</v>
      </c>
      <c r="K166" s="44">
        <f t="shared" si="38"/>
        <v>0</v>
      </c>
      <c r="L166" s="44">
        <f t="shared" si="39"/>
        <v>0</v>
      </c>
      <c r="N166" s="89">
        <v>12601065000</v>
      </c>
      <c r="O166" s="89">
        <v>-11.504459000000001</v>
      </c>
      <c r="Q166" s="6">
        <f t="shared" si="40"/>
        <v>12.917244999999999</v>
      </c>
      <c r="R166" s="6">
        <f t="shared" si="41"/>
        <v>-18.761140999999999</v>
      </c>
      <c r="S166" s="44">
        <f t="shared" si="42"/>
        <v>-46.028407999999999</v>
      </c>
      <c r="T166" s="44">
        <f t="shared" si="43"/>
        <v>-59.059379999999997</v>
      </c>
      <c r="U166" s="44">
        <f t="shared" si="44"/>
        <v>-57.071666999999998</v>
      </c>
      <c r="V166" s="44">
        <f t="shared" si="45"/>
        <v>0</v>
      </c>
      <c r="W166" s="44">
        <f t="shared" si="46"/>
        <v>0</v>
      </c>
      <c r="X166" s="44">
        <f t="shared" si="47"/>
        <v>0</v>
      </c>
    </row>
    <row r="167" spans="2:24" x14ac:dyDescent="0.25">
      <c r="B167" s="89">
        <v>12680110000</v>
      </c>
      <c r="C167" s="89">
        <v>-14.454041999999999</v>
      </c>
      <c r="E167" s="6">
        <f t="shared" si="32"/>
        <v>12.99629</v>
      </c>
      <c r="F167" s="6">
        <f t="shared" si="33"/>
        <v>-16.066319</v>
      </c>
      <c r="G167" s="44">
        <f t="shared" si="34"/>
        <v>-16.420456000000001</v>
      </c>
      <c r="H167" s="44">
        <f t="shared" si="35"/>
        <v>-17.570639</v>
      </c>
      <c r="I167" s="44">
        <f t="shared" si="36"/>
        <v>-22.546011</v>
      </c>
      <c r="J167" s="44">
        <f t="shared" si="37"/>
        <v>0</v>
      </c>
      <c r="K167" s="44">
        <f t="shared" si="38"/>
        <v>0</v>
      </c>
      <c r="L167" s="44">
        <f t="shared" si="39"/>
        <v>0</v>
      </c>
      <c r="N167" s="89">
        <v>12680110000</v>
      </c>
      <c r="O167" s="89">
        <v>-12.215669999999999</v>
      </c>
      <c r="Q167" s="6">
        <f t="shared" si="40"/>
        <v>12.99629</v>
      </c>
      <c r="R167" s="6">
        <f t="shared" si="41"/>
        <v>-35.617252000000001</v>
      </c>
      <c r="S167" s="44">
        <f t="shared" si="42"/>
        <v>-57.976886999999998</v>
      </c>
      <c r="T167" s="44">
        <f t="shared" si="43"/>
        <v>-59.447899</v>
      </c>
      <c r="U167" s="44">
        <f t="shared" si="44"/>
        <v>-57.503284000000001</v>
      </c>
      <c r="V167" s="44">
        <f t="shared" si="45"/>
        <v>0</v>
      </c>
      <c r="W167" s="44">
        <f t="shared" si="46"/>
        <v>0</v>
      </c>
      <c r="X167" s="44">
        <f t="shared" si="47"/>
        <v>0</v>
      </c>
    </row>
    <row r="168" spans="2:24" x14ac:dyDescent="0.25">
      <c r="B168" s="89">
        <v>12759155000</v>
      </c>
      <c r="C168" s="89">
        <v>-14.734499</v>
      </c>
      <c r="E168" s="6">
        <f t="shared" si="32"/>
        <v>13.075335000000001</v>
      </c>
      <c r="F168" s="6">
        <f t="shared" si="33"/>
        <v>-16.440024999999999</v>
      </c>
      <c r="G168" s="44">
        <f t="shared" si="34"/>
        <v>-16.821010999999999</v>
      </c>
      <c r="H168" s="44">
        <f t="shared" si="35"/>
        <v>-18.098665</v>
      </c>
      <c r="I168" s="44">
        <f t="shared" si="36"/>
        <v>-23.254438</v>
      </c>
      <c r="J168" s="44">
        <f t="shared" si="37"/>
        <v>0</v>
      </c>
      <c r="K168" s="44">
        <f t="shared" si="38"/>
        <v>0</v>
      </c>
      <c r="L168" s="44">
        <f t="shared" si="39"/>
        <v>0</v>
      </c>
      <c r="N168" s="89">
        <v>12759155000</v>
      </c>
      <c r="O168" s="89">
        <v>-14.503942</v>
      </c>
      <c r="Q168" s="6">
        <f t="shared" si="40"/>
        <v>13.075335000000001</v>
      </c>
      <c r="R168" s="6">
        <f t="shared" si="41"/>
        <v>-41.573188999999999</v>
      </c>
      <c r="S168" s="44">
        <f t="shared" si="42"/>
        <v>-58.399234999999997</v>
      </c>
      <c r="T168" s="44">
        <f t="shared" si="43"/>
        <v>-59.698723000000001</v>
      </c>
      <c r="U168" s="44">
        <f t="shared" si="44"/>
        <v>-58.673695000000002</v>
      </c>
      <c r="V168" s="44">
        <f t="shared" si="45"/>
        <v>0</v>
      </c>
      <c r="W168" s="44">
        <f t="shared" si="46"/>
        <v>0</v>
      </c>
      <c r="X168" s="44">
        <f t="shared" si="47"/>
        <v>0</v>
      </c>
    </row>
    <row r="169" spans="2:24" x14ac:dyDescent="0.25">
      <c r="B169" s="89">
        <v>12838200000</v>
      </c>
      <c r="C169" s="89">
        <v>-15.067278999999999</v>
      </c>
      <c r="E169" s="6">
        <f t="shared" si="32"/>
        <v>13.15438</v>
      </c>
      <c r="F169" s="6">
        <f t="shared" si="33"/>
        <v>-17.010719000000002</v>
      </c>
      <c r="G169" s="44">
        <f t="shared" si="34"/>
        <v>-17.337730000000001</v>
      </c>
      <c r="H169" s="44">
        <f t="shared" si="35"/>
        <v>-18.745445</v>
      </c>
      <c r="I169" s="44">
        <f t="shared" si="36"/>
        <v>-24.219828</v>
      </c>
      <c r="J169" s="44">
        <f t="shared" si="37"/>
        <v>0</v>
      </c>
      <c r="K169" s="44">
        <f t="shared" si="38"/>
        <v>0</v>
      </c>
      <c r="L169" s="44">
        <f t="shared" si="39"/>
        <v>0</v>
      </c>
      <c r="N169" s="89">
        <v>12838200000</v>
      </c>
      <c r="O169" s="89">
        <v>-15.884968000000001</v>
      </c>
      <c r="Q169" s="6">
        <f t="shared" si="40"/>
        <v>13.15438</v>
      </c>
      <c r="R169" s="6">
        <f t="shared" si="41"/>
        <v>-41.235855000000001</v>
      </c>
      <c r="S169" s="44">
        <f t="shared" si="42"/>
        <v>-59.255119000000001</v>
      </c>
      <c r="T169" s="44">
        <f t="shared" si="43"/>
        <v>-60.698692000000001</v>
      </c>
      <c r="U169" s="44">
        <f t="shared" si="44"/>
        <v>-58.918503000000001</v>
      </c>
      <c r="V169" s="44">
        <f t="shared" si="45"/>
        <v>0</v>
      </c>
      <c r="W169" s="44">
        <f t="shared" si="46"/>
        <v>0</v>
      </c>
      <c r="X169" s="44">
        <f t="shared" si="47"/>
        <v>0</v>
      </c>
    </row>
    <row r="170" spans="2:24" x14ac:dyDescent="0.25">
      <c r="B170" s="89">
        <v>12917245000</v>
      </c>
      <c r="C170" s="89">
        <v>-15.548306</v>
      </c>
      <c r="E170" s="6">
        <f t="shared" si="32"/>
        <v>13.233425</v>
      </c>
      <c r="F170" s="6">
        <f t="shared" si="33"/>
        <v>-17.589023999999998</v>
      </c>
      <c r="G170" s="44">
        <f t="shared" si="34"/>
        <v>-17.941670999999999</v>
      </c>
      <c r="H170" s="44">
        <f t="shared" si="35"/>
        <v>-19.328657</v>
      </c>
      <c r="I170" s="44">
        <f t="shared" si="36"/>
        <v>-24.634685999999999</v>
      </c>
      <c r="J170" s="44">
        <f t="shared" si="37"/>
        <v>0</v>
      </c>
      <c r="K170" s="44">
        <f t="shared" si="38"/>
        <v>0</v>
      </c>
      <c r="L170" s="44">
        <f t="shared" si="39"/>
        <v>0</v>
      </c>
      <c r="N170" s="89">
        <v>12917245000</v>
      </c>
      <c r="O170" s="89">
        <v>-18.761140999999999</v>
      </c>
      <c r="Q170" s="6">
        <f t="shared" si="40"/>
        <v>13.233425</v>
      </c>
      <c r="R170" s="6">
        <f t="shared" si="41"/>
        <v>-55.707256000000001</v>
      </c>
      <c r="S170" s="44">
        <f t="shared" si="42"/>
        <v>-60.425800000000002</v>
      </c>
      <c r="T170" s="44">
        <f t="shared" si="43"/>
        <v>-61.813277999999997</v>
      </c>
      <c r="U170" s="44">
        <f t="shared" si="44"/>
        <v>-58.964686999999998</v>
      </c>
      <c r="V170" s="44">
        <f t="shared" si="45"/>
        <v>0</v>
      </c>
      <c r="W170" s="44">
        <f t="shared" si="46"/>
        <v>0</v>
      </c>
      <c r="X170" s="44">
        <f t="shared" si="47"/>
        <v>0</v>
      </c>
    </row>
    <row r="171" spans="2:24" x14ac:dyDescent="0.25">
      <c r="B171" s="89">
        <v>12996290000</v>
      </c>
      <c r="C171" s="89">
        <v>-16.066319</v>
      </c>
      <c r="E171" s="6">
        <f t="shared" si="32"/>
        <v>13.312469999999999</v>
      </c>
      <c r="F171" s="6">
        <f t="shared" si="33"/>
        <v>-18.200348000000002</v>
      </c>
      <c r="G171" s="44">
        <f t="shared" si="34"/>
        <v>-18.580185</v>
      </c>
      <c r="H171" s="44">
        <f t="shared" si="35"/>
        <v>-19.994553</v>
      </c>
      <c r="I171" s="44">
        <f t="shared" si="36"/>
        <v>-25.596537000000001</v>
      </c>
      <c r="J171" s="44">
        <f t="shared" si="37"/>
        <v>0</v>
      </c>
      <c r="K171" s="44">
        <f t="shared" si="38"/>
        <v>0</v>
      </c>
      <c r="L171" s="44">
        <f t="shared" si="39"/>
        <v>0</v>
      </c>
      <c r="N171" s="89">
        <v>12996290000</v>
      </c>
      <c r="O171" s="89">
        <v>-35.617252000000001</v>
      </c>
      <c r="Q171" s="6">
        <f t="shared" si="40"/>
        <v>13.312469999999999</v>
      </c>
      <c r="R171" s="6">
        <f t="shared" si="41"/>
        <v>-60.072814999999999</v>
      </c>
      <c r="S171" s="44">
        <f t="shared" si="42"/>
        <v>-60.345337000000001</v>
      </c>
      <c r="T171" s="44">
        <f t="shared" si="43"/>
        <v>-62.362583000000001</v>
      </c>
      <c r="U171" s="44">
        <f t="shared" si="44"/>
        <v>-60.828322999999997</v>
      </c>
      <c r="V171" s="44">
        <f t="shared" si="45"/>
        <v>0</v>
      </c>
      <c r="W171" s="44">
        <f t="shared" si="46"/>
        <v>0</v>
      </c>
      <c r="X171" s="44">
        <f t="shared" si="47"/>
        <v>0</v>
      </c>
    </row>
    <row r="172" spans="2:24" x14ac:dyDescent="0.25">
      <c r="B172" s="89">
        <v>13075335000</v>
      </c>
      <c r="C172" s="89">
        <v>-16.440024999999999</v>
      </c>
      <c r="E172" s="6">
        <f t="shared" si="32"/>
        <v>13.391515</v>
      </c>
      <c r="F172" s="6">
        <f t="shared" si="33"/>
        <v>-18.854780000000002</v>
      </c>
      <c r="G172" s="44">
        <f t="shared" si="34"/>
        <v>-19.236170000000001</v>
      </c>
      <c r="H172" s="44">
        <f t="shared" si="35"/>
        <v>-20.793088999999998</v>
      </c>
      <c r="I172" s="44">
        <f t="shared" si="36"/>
        <v>-26.681213</v>
      </c>
      <c r="J172" s="44">
        <f t="shared" si="37"/>
        <v>0</v>
      </c>
      <c r="K172" s="44">
        <f t="shared" si="38"/>
        <v>0</v>
      </c>
      <c r="L172" s="44">
        <f t="shared" si="39"/>
        <v>0</v>
      </c>
      <c r="N172" s="89">
        <v>13075335000</v>
      </c>
      <c r="O172" s="89">
        <v>-41.573188999999999</v>
      </c>
      <c r="Q172" s="6">
        <f t="shared" si="40"/>
        <v>13.391515</v>
      </c>
      <c r="R172" s="6">
        <f t="shared" si="41"/>
        <v>-59.736877</v>
      </c>
      <c r="S172" s="44">
        <f t="shared" si="42"/>
        <v>-59.893752999999997</v>
      </c>
      <c r="T172" s="44">
        <f t="shared" si="43"/>
        <v>-63.299182999999999</v>
      </c>
      <c r="U172" s="44">
        <f t="shared" si="44"/>
        <v>-61.666423999999999</v>
      </c>
      <c r="V172" s="44">
        <f t="shared" si="45"/>
        <v>0</v>
      </c>
      <c r="W172" s="44">
        <f t="shared" si="46"/>
        <v>0</v>
      </c>
      <c r="X172" s="44">
        <f t="shared" si="47"/>
        <v>0</v>
      </c>
    </row>
    <row r="173" spans="2:24" x14ac:dyDescent="0.25">
      <c r="B173" s="89">
        <v>13154380000</v>
      </c>
      <c r="C173" s="89">
        <v>-17.010719000000002</v>
      </c>
      <c r="E173" s="6">
        <f t="shared" si="32"/>
        <v>13.470560000000001</v>
      </c>
      <c r="F173" s="6">
        <f t="shared" si="33"/>
        <v>-19.591379</v>
      </c>
      <c r="G173" s="44">
        <f t="shared" si="34"/>
        <v>-20.019472</v>
      </c>
      <c r="H173" s="44">
        <f t="shared" si="35"/>
        <v>-21.556446000000001</v>
      </c>
      <c r="I173" s="44">
        <f t="shared" si="36"/>
        <v>-27.351203999999999</v>
      </c>
      <c r="J173" s="44">
        <f t="shared" si="37"/>
        <v>0</v>
      </c>
      <c r="K173" s="44">
        <f t="shared" si="38"/>
        <v>0</v>
      </c>
      <c r="L173" s="44">
        <f t="shared" si="39"/>
        <v>0</v>
      </c>
      <c r="N173" s="89">
        <v>13154380000</v>
      </c>
      <c r="O173" s="89">
        <v>-41.235855000000001</v>
      </c>
      <c r="Q173" s="6">
        <f t="shared" si="40"/>
        <v>13.470560000000001</v>
      </c>
      <c r="R173" s="6">
        <f t="shared" si="41"/>
        <v>-63.826180000000001</v>
      </c>
      <c r="S173" s="44">
        <f t="shared" si="42"/>
        <v>-65.620116999999993</v>
      </c>
      <c r="T173" s="44">
        <f t="shared" si="43"/>
        <v>-65.196494999999999</v>
      </c>
      <c r="U173" s="44">
        <f t="shared" si="44"/>
        <v>-62.500523000000001</v>
      </c>
      <c r="V173" s="44">
        <f t="shared" si="45"/>
        <v>0</v>
      </c>
      <c r="W173" s="44">
        <f t="shared" si="46"/>
        <v>0</v>
      </c>
      <c r="X173" s="44">
        <f t="shared" si="47"/>
        <v>0</v>
      </c>
    </row>
    <row r="174" spans="2:24" x14ac:dyDescent="0.25">
      <c r="B174" s="89">
        <v>13233425000</v>
      </c>
      <c r="C174" s="89">
        <v>-17.589023999999998</v>
      </c>
      <c r="E174" s="6">
        <f t="shared" si="32"/>
        <v>13.549605</v>
      </c>
      <c r="F174" s="6">
        <f t="shared" si="33"/>
        <v>-20.273844</v>
      </c>
      <c r="G174" s="44">
        <f t="shared" si="34"/>
        <v>-20.746361</v>
      </c>
      <c r="H174" s="44">
        <f t="shared" si="35"/>
        <v>-22.343541999999999</v>
      </c>
      <c r="I174" s="44">
        <f t="shared" si="36"/>
        <v>-28.349008999999999</v>
      </c>
      <c r="J174" s="44">
        <f t="shared" si="37"/>
        <v>0</v>
      </c>
      <c r="K174" s="44">
        <f t="shared" si="38"/>
        <v>0</v>
      </c>
      <c r="L174" s="44">
        <f t="shared" si="39"/>
        <v>0</v>
      </c>
      <c r="N174" s="89">
        <v>13233425000</v>
      </c>
      <c r="O174" s="89">
        <v>-55.707256000000001</v>
      </c>
      <c r="Q174" s="6">
        <f t="shared" si="40"/>
        <v>13.549605</v>
      </c>
      <c r="R174" s="6">
        <f t="shared" si="41"/>
        <v>-63.825470000000003</v>
      </c>
      <c r="S174" s="44">
        <f t="shared" si="42"/>
        <v>-64.858161999999993</v>
      </c>
      <c r="T174" s="44">
        <f t="shared" si="43"/>
        <v>-65.784835999999999</v>
      </c>
      <c r="U174" s="44">
        <f t="shared" si="44"/>
        <v>-63.638496000000004</v>
      </c>
      <c r="V174" s="44">
        <f t="shared" si="45"/>
        <v>0</v>
      </c>
      <c r="W174" s="44">
        <f t="shared" si="46"/>
        <v>0</v>
      </c>
      <c r="X174" s="44">
        <f t="shared" si="47"/>
        <v>0</v>
      </c>
    </row>
    <row r="175" spans="2:24" x14ac:dyDescent="0.25">
      <c r="B175" s="89">
        <v>13312470000</v>
      </c>
      <c r="C175" s="89">
        <v>-18.200348000000002</v>
      </c>
      <c r="E175" s="6">
        <f t="shared" si="32"/>
        <v>13.62865</v>
      </c>
      <c r="F175" s="6">
        <f t="shared" si="33"/>
        <v>-21.1052</v>
      </c>
      <c r="G175" s="44">
        <f t="shared" si="34"/>
        <v>-21.49493</v>
      </c>
      <c r="H175" s="44">
        <f t="shared" si="35"/>
        <v>-23.230281999999999</v>
      </c>
      <c r="I175" s="44">
        <f t="shared" si="36"/>
        <v>-29.493980000000001</v>
      </c>
      <c r="J175" s="44">
        <f t="shared" si="37"/>
        <v>0</v>
      </c>
      <c r="K175" s="44">
        <f t="shared" si="38"/>
        <v>0</v>
      </c>
      <c r="L175" s="44">
        <f t="shared" si="39"/>
        <v>0</v>
      </c>
      <c r="N175" s="89">
        <v>13312470000</v>
      </c>
      <c r="O175" s="89">
        <v>-60.072814999999999</v>
      </c>
      <c r="Q175" s="6">
        <f t="shared" si="40"/>
        <v>13.62865</v>
      </c>
      <c r="R175" s="6">
        <f t="shared" si="41"/>
        <v>-66.940467999999996</v>
      </c>
      <c r="S175" s="44">
        <f t="shared" si="42"/>
        <v>-70.833564999999993</v>
      </c>
      <c r="T175" s="44">
        <f t="shared" si="43"/>
        <v>-66.721999999999994</v>
      </c>
      <c r="U175" s="44">
        <f t="shared" si="44"/>
        <v>-65.112967999999995</v>
      </c>
      <c r="V175" s="44">
        <f t="shared" si="45"/>
        <v>0</v>
      </c>
      <c r="W175" s="44">
        <f t="shared" si="46"/>
        <v>0</v>
      </c>
      <c r="X175" s="44">
        <f t="shared" si="47"/>
        <v>0</v>
      </c>
    </row>
    <row r="176" spans="2:24" x14ac:dyDescent="0.25">
      <c r="B176" s="89">
        <v>13391515000</v>
      </c>
      <c r="C176" s="89">
        <v>-18.854780000000002</v>
      </c>
      <c r="E176" s="6">
        <f t="shared" si="32"/>
        <v>13.707694999999999</v>
      </c>
      <c r="F176" s="6">
        <f t="shared" si="33"/>
        <v>-21.891344</v>
      </c>
      <c r="G176" s="44">
        <f t="shared" si="34"/>
        <v>-22.361919</v>
      </c>
      <c r="H176" s="44">
        <f t="shared" si="35"/>
        <v>-24.071341</v>
      </c>
      <c r="I176" s="44">
        <f t="shared" si="36"/>
        <v>-30.236094999999999</v>
      </c>
      <c r="J176" s="44">
        <f t="shared" si="37"/>
        <v>0</v>
      </c>
      <c r="K176" s="44">
        <f t="shared" si="38"/>
        <v>0</v>
      </c>
      <c r="L176" s="44">
        <f t="shared" si="39"/>
        <v>0</v>
      </c>
      <c r="N176" s="89">
        <v>13391515000</v>
      </c>
      <c r="O176" s="89">
        <v>-59.736877</v>
      </c>
      <c r="Q176" s="6">
        <f t="shared" si="40"/>
        <v>13.707694999999999</v>
      </c>
      <c r="R176" s="6">
        <f t="shared" si="41"/>
        <v>-67.704559000000003</v>
      </c>
      <c r="S176" s="44">
        <f t="shared" si="42"/>
        <v>-66.813972000000007</v>
      </c>
      <c r="T176" s="44">
        <f t="shared" si="43"/>
        <v>-69.107947999999993</v>
      </c>
      <c r="U176" s="44">
        <f t="shared" si="44"/>
        <v>-64.989044000000007</v>
      </c>
      <c r="V176" s="44">
        <f t="shared" si="45"/>
        <v>0</v>
      </c>
      <c r="W176" s="44">
        <f t="shared" si="46"/>
        <v>0</v>
      </c>
      <c r="X176" s="44">
        <f t="shared" si="47"/>
        <v>0</v>
      </c>
    </row>
    <row r="177" spans="2:24" x14ac:dyDescent="0.25">
      <c r="B177" s="89">
        <v>13470560000</v>
      </c>
      <c r="C177" s="89">
        <v>-19.591379</v>
      </c>
      <c r="E177" s="6">
        <f t="shared" si="32"/>
        <v>13.78674</v>
      </c>
      <c r="F177" s="6">
        <f t="shared" si="33"/>
        <v>-22.678255</v>
      </c>
      <c r="G177" s="44">
        <f t="shared" si="34"/>
        <v>-23.189316000000002</v>
      </c>
      <c r="H177" s="44">
        <f t="shared" si="35"/>
        <v>-24.921776000000001</v>
      </c>
      <c r="I177" s="44">
        <f t="shared" si="36"/>
        <v>-31.413231</v>
      </c>
      <c r="J177" s="44">
        <f t="shared" si="37"/>
        <v>0</v>
      </c>
      <c r="K177" s="44">
        <f t="shared" si="38"/>
        <v>0</v>
      </c>
      <c r="L177" s="44">
        <f t="shared" si="39"/>
        <v>0</v>
      </c>
      <c r="N177" s="89">
        <v>13470560000</v>
      </c>
      <c r="O177" s="89">
        <v>-63.826180000000001</v>
      </c>
      <c r="Q177" s="6">
        <f t="shared" si="40"/>
        <v>13.78674</v>
      </c>
      <c r="R177" s="6">
        <f t="shared" si="41"/>
        <v>-73.759574999999998</v>
      </c>
      <c r="S177" s="44">
        <f t="shared" si="42"/>
        <v>-68.894233999999997</v>
      </c>
      <c r="T177" s="44">
        <f t="shared" si="43"/>
        <v>-71.205169999999995</v>
      </c>
      <c r="U177" s="44">
        <f t="shared" si="44"/>
        <v>-65.648612999999997</v>
      </c>
      <c r="V177" s="44">
        <f t="shared" si="45"/>
        <v>0</v>
      </c>
      <c r="W177" s="44">
        <f t="shared" si="46"/>
        <v>0</v>
      </c>
      <c r="X177" s="44">
        <f t="shared" si="47"/>
        <v>0</v>
      </c>
    </row>
    <row r="178" spans="2:24" x14ac:dyDescent="0.25">
      <c r="B178" s="89">
        <v>13549605000</v>
      </c>
      <c r="C178" s="89">
        <v>-20.273844</v>
      </c>
      <c r="E178" s="6">
        <f t="shared" si="32"/>
        <v>13.865785000000001</v>
      </c>
      <c r="F178" s="6">
        <f t="shared" si="33"/>
        <v>-23.503025000000001</v>
      </c>
      <c r="G178" s="44">
        <f t="shared" si="34"/>
        <v>-24.018719000000001</v>
      </c>
      <c r="H178" s="44">
        <f t="shared" si="35"/>
        <v>-25.851006000000002</v>
      </c>
      <c r="I178" s="44">
        <f t="shared" si="36"/>
        <v>-32.723717000000001</v>
      </c>
      <c r="J178" s="44">
        <f t="shared" si="37"/>
        <v>0</v>
      </c>
      <c r="K178" s="44">
        <f t="shared" si="38"/>
        <v>0</v>
      </c>
      <c r="L178" s="44">
        <f t="shared" si="39"/>
        <v>0</v>
      </c>
      <c r="N178" s="89">
        <v>13549605000</v>
      </c>
      <c r="O178" s="89">
        <v>-63.825470000000003</v>
      </c>
      <c r="Q178" s="6">
        <f t="shared" si="40"/>
        <v>13.865785000000001</v>
      </c>
      <c r="R178" s="6">
        <f t="shared" si="41"/>
        <v>-79.540656999999996</v>
      </c>
      <c r="S178" s="44">
        <f t="shared" si="42"/>
        <v>-79.220375000000004</v>
      </c>
      <c r="T178" s="44">
        <f t="shared" si="43"/>
        <v>-72.333977000000004</v>
      </c>
      <c r="U178" s="44">
        <f t="shared" si="44"/>
        <v>-65.902298000000002</v>
      </c>
      <c r="V178" s="44">
        <f t="shared" si="45"/>
        <v>0</v>
      </c>
      <c r="W178" s="44">
        <f t="shared" si="46"/>
        <v>0</v>
      </c>
      <c r="X178" s="44">
        <f t="shared" si="47"/>
        <v>0</v>
      </c>
    </row>
    <row r="179" spans="2:24" x14ac:dyDescent="0.25">
      <c r="B179" s="89">
        <v>13628650000</v>
      </c>
      <c r="C179" s="89">
        <v>-21.1052</v>
      </c>
      <c r="E179" s="6">
        <f t="shared" si="32"/>
        <v>13.94483</v>
      </c>
      <c r="F179" s="6">
        <f t="shared" si="33"/>
        <v>-24.267340000000001</v>
      </c>
      <c r="G179" s="44">
        <f t="shared" si="34"/>
        <v>-24.799675000000001</v>
      </c>
      <c r="H179" s="44">
        <f t="shared" si="35"/>
        <v>-26.756710000000002</v>
      </c>
      <c r="I179" s="44">
        <f t="shared" si="36"/>
        <v>-33.433185999999999</v>
      </c>
      <c r="J179" s="44">
        <f t="shared" si="37"/>
        <v>0</v>
      </c>
      <c r="K179" s="44">
        <f t="shared" si="38"/>
        <v>0</v>
      </c>
      <c r="L179" s="44">
        <f t="shared" si="39"/>
        <v>0</v>
      </c>
      <c r="N179" s="89">
        <v>13628650000</v>
      </c>
      <c r="O179" s="89">
        <v>-66.940467999999996</v>
      </c>
      <c r="Q179" s="6">
        <f t="shared" si="40"/>
        <v>13.94483</v>
      </c>
      <c r="R179" s="6">
        <f t="shared" si="41"/>
        <v>-71.313057000000001</v>
      </c>
      <c r="S179" s="44">
        <f t="shared" si="42"/>
        <v>-74.069153</v>
      </c>
      <c r="T179" s="44">
        <f t="shared" si="43"/>
        <v>-72.620795999999999</v>
      </c>
      <c r="U179" s="44">
        <f t="shared" si="44"/>
        <v>-65.884308000000004</v>
      </c>
      <c r="V179" s="44">
        <f t="shared" si="45"/>
        <v>0</v>
      </c>
      <c r="W179" s="44">
        <f t="shared" si="46"/>
        <v>0</v>
      </c>
      <c r="X179" s="44">
        <f t="shared" si="47"/>
        <v>0</v>
      </c>
    </row>
    <row r="180" spans="2:24" x14ac:dyDescent="0.25">
      <c r="B180" s="89">
        <v>13707695000</v>
      </c>
      <c r="C180" s="89">
        <v>-21.891344</v>
      </c>
      <c r="E180" s="6">
        <f t="shared" si="32"/>
        <v>14.023875</v>
      </c>
      <c r="F180" s="6">
        <f t="shared" si="33"/>
        <v>-24.761213000000001</v>
      </c>
      <c r="G180" s="44">
        <f t="shared" si="34"/>
        <v>-25.387173000000001</v>
      </c>
      <c r="H180" s="44">
        <f t="shared" si="35"/>
        <v>-27.486167999999999</v>
      </c>
      <c r="I180" s="44">
        <f t="shared" si="36"/>
        <v>-34.302959000000001</v>
      </c>
      <c r="J180" s="44">
        <f t="shared" si="37"/>
        <v>0</v>
      </c>
      <c r="K180" s="44">
        <f t="shared" si="38"/>
        <v>0</v>
      </c>
      <c r="L180" s="44">
        <f t="shared" si="39"/>
        <v>0</v>
      </c>
      <c r="N180" s="89">
        <v>13707695000</v>
      </c>
      <c r="O180" s="89">
        <v>-67.704559000000003</v>
      </c>
      <c r="Q180" s="6">
        <f t="shared" si="40"/>
        <v>14.023875</v>
      </c>
      <c r="R180" s="6">
        <f t="shared" si="41"/>
        <v>-69.653923000000006</v>
      </c>
      <c r="S180" s="44">
        <f t="shared" si="42"/>
        <v>-72.931396000000007</v>
      </c>
      <c r="T180" s="44">
        <f t="shared" si="43"/>
        <v>-72.804337000000004</v>
      </c>
      <c r="U180" s="44">
        <f t="shared" si="44"/>
        <v>-65.264809</v>
      </c>
      <c r="V180" s="44">
        <f t="shared" si="45"/>
        <v>0</v>
      </c>
      <c r="W180" s="44">
        <f t="shared" si="46"/>
        <v>0</v>
      </c>
      <c r="X180" s="44">
        <f t="shared" si="47"/>
        <v>0</v>
      </c>
    </row>
    <row r="181" spans="2:24" x14ac:dyDescent="0.25">
      <c r="B181" s="89">
        <v>13786740000</v>
      </c>
      <c r="C181" s="89">
        <v>-22.678255</v>
      </c>
      <c r="E181" s="6">
        <f t="shared" si="32"/>
        <v>14.102919999999999</v>
      </c>
      <c r="F181" s="6">
        <f t="shared" si="33"/>
        <v>-25.389208</v>
      </c>
      <c r="G181" s="44">
        <f t="shared" si="34"/>
        <v>-26.019591999999999</v>
      </c>
      <c r="H181" s="44">
        <f t="shared" si="35"/>
        <v>-28.19116</v>
      </c>
      <c r="I181" s="44">
        <f t="shared" si="36"/>
        <v>-36.677174000000001</v>
      </c>
      <c r="J181" s="44">
        <f t="shared" si="37"/>
        <v>0</v>
      </c>
      <c r="K181" s="44">
        <f t="shared" si="38"/>
        <v>0</v>
      </c>
      <c r="L181" s="44">
        <f t="shared" si="39"/>
        <v>0</v>
      </c>
      <c r="N181" s="89">
        <v>13786740000</v>
      </c>
      <c r="O181" s="89">
        <v>-73.759574999999998</v>
      </c>
      <c r="Q181" s="6">
        <f t="shared" si="40"/>
        <v>14.102919999999999</v>
      </c>
      <c r="R181" s="6">
        <f t="shared" si="41"/>
        <v>-65.649017000000001</v>
      </c>
      <c r="S181" s="44">
        <f t="shared" si="42"/>
        <v>-65.434044</v>
      </c>
      <c r="T181" s="44">
        <f t="shared" si="43"/>
        <v>-70.615852000000004</v>
      </c>
      <c r="U181" s="44">
        <f t="shared" si="44"/>
        <v>-65.138351</v>
      </c>
      <c r="V181" s="44">
        <f t="shared" si="45"/>
        <v>0</v>
      </c>
      <c r="W181" s="44">
        <f t="shared" si="46"/>
        <v>0</v>
      </c>
      <c r="X181" s="44">
        <f t="shared" si="47"/>
        <v>0</v>
      </c>
    </row>
    <row r="182" spans="2:24" x14ac:dyDescent="0.25">
      <c r="B182" s="89">
        <v>13865785000</v>
      </c>
      <c r="C182" s="89">
        <v>-23.503025000000001</v>
      </c>
      <c r="E182" s="6">
        <f t="shared" si="32"/>
        <v>14.181965</v>
      </c>
      <c r="F182" s="6">
        <f t="shared" si="33"/>
        <v>-25.640115999999999</v>
      </c>
      <c r="G182" s="44">
        <f t="shared" si="34"/>
        <v>-26.262243000000002</v>
      </c>
      <c r="H182" s="44">
        <f t="shared" si="35"/>
        <v>-29.140062</v>
      </c>
      <c r="I182" s="44">
        <f t="shared" si="36"/>
        <v>-38.718074999999999</v>
      </c>
      <c r="J182" s="44">
        <f t="shared" si="37"/>
        <v>0</v>
      </c>
      <c r="K182" s="44">
        <f t="shared" si="38"/>
        <v>0</v>
      </c>
      <c r="L182" s="44">
        <f t="shared" si="39"/>
        <v>0</v>
      </c>
      <c r="N182" s="89">
        <v>13865785000</v>
      </c>
      <c r="O182" s="89">
        <v>-79.540656999999996</v>
      </c>
      <c r="Q182" s="6">
        <f t="shared" si="40"/>
        <v>14.181965</v>
      </c>
      <c r="R182" s="6">
        <f t="shared" si="41"/>
        <v>-63.847560999999999</v>
      </c>
      <c r="S182" s="44">
        <f t="shared" si="42"/>
        <v>-70.373183999999995</v>
      </c>
      <c r="T182" s="44">
        <f t="shared" si="43"/>
        <v>-68.444496000000001</v>
      </c>
      <c r="U182" s="44">
        <f t="shared" si="44"/>
        <v>-64.82029</v>
      </c>
      <c r="V182" s="44">
        <f t="shared" si="45"/>
        <v>0</v>
      </c>
      <c r="W182" s="44">
        <f t="shared" si="46"/>
        <v>0</v>
      </c>
      <c r="X182" s="44">
        <f t="shared" si="47"/>
        <v>0</v>
      </c>
    </row>
    <row r="183" spans="2:24" x14ac:dyDescent="0.25">
      <c r="B183" s="89">
        <v>13944830000</v>
      </c>
      <c r="C183" s="89">
        <v>-24.267340000000001</v>
      </c>
      <c r="E183" s="6">
        <f t="shared" si="32"/>
        <v>14.261010000000001</v>
      </c>
      <c r="F183" s="6">
        <f t="shared" si="33"/>
        <v>-25.576248</v>
      </c>
      <c r="G183" s="44">
        <f t="shared" si="34"/>
        <v>-26.176569000000001</v>
      </c>
      <c r="H183" s="44">
        <f t="shared" si="35"/>
        <v>-30.235600000000002</v>
      </c>
      <c r="I183" s="44">
        <f t="shared" si="36"/>
        <v>-40.435367999999997</v>
      </c>
      <c r="J183" s="44">
        <f t="shared" si="37"/>
        <v>0</v>
      </c>
      <c r="K183" s="44">
        <f t="shared" si="38"/>
        <v>0</v>
      </c>
      <c r="L183" s="44">
        <f t="shared" si="39"/>
        <v>0</v>
      </c>
      <c r="N183" s="89">
        <v>13944830000</v>
      </c>
      <c r="O183" s="89">
        <v>-71.313057000000001</v>
      </c>
      <c r="Q183" s="6">
        <f t="shared" si="40"/>
        <v>14.261010000000001</v>
      </c>
      <c r="R183" s="6">
        <f t="shared" si="41"/>
        <v>-60.344391000000002</v>
      </c>
      <c r="S183" s="44">
        <f t="shared" si="42"/>
        <v>-66.042655999999994</v>
      </c>
      <c r="T183" s="44">
        <f t="shared" si="43"/>
        <v>-66.499022999999994</v>
      </c>
      <c r="U183" s="44">
        <f t="shared" si="44"/>
        <v>-63.810650000000003</v>
      </c>
      <c r="V183" s="44">
        <f t="shared" si="45"/>
        <v>0</v>
      </c>
      <c r="W183" s="44">
        <f t="shared" si="46"/>
        <v>0</v>
      </c>
      <c r="X183" s="44">
        <f t="shared" si="47"/>
        <v>0</v>
      </c>
    </row>
    <row r="184" spans="2:24" x14ac:dyDescent="0.25">
      <c r="B184" s="89">
        <v>14023875000</v>
      </c>
      <c r="C184" s="89">
        <v>-24.761213000000001</v>
      </c>
      <c r="E184" s="6">
        <f t="shared" si="32"/>
        <v>14.340055</v>
      </c>
      <c r="F184" s="6">
        <f t="shared" si="33"/>
        <v>-25.404646</v>
      </c>
      <c r="G184" s="44">
        <f t="shared" si="34"/>
        <v>-26.591571999999999</v>
      </c>
      <c r="H184" s="44">
        <f t="shared" si="35"/>
        <v>-31.289639999999999</v>
      </c>
      <c r="I184" s="44">
        <f t="shared" si="36"/>
        <v>-44.002955999999998</v>
      </c>
      <c r="J184" s="44">
        <f t="shared" si="37"/>
        <v>0</v>
      </c>
      <c r="K184" s="44">
        <f t="shared" si="38"/>
        <v>0</v>
      </c>
      <c r="L184" s="44">
        <f t="shared" si="39"/>
        <v>0</v>
      </c>
      <c r="N184" s="89">
        <v>14023875000</v>
      </c>
      <c r="O184" s="89">
        <v>-69.653923000000006</v>
      </c>
      <c r="Q184" s="6">
        <f t="shared" si="40"/>
        <v>14.340055</v>
      </c>
      <c r="R184" s="6">
        <f t="shared" si="41"/>
        <v>-61.454590000000003</v>
      </c>
      <c r="S184" s="44">
        <f t="shared" si="42"/>
        <v>-62.418574999999997</v>
      </c>
      <c r="T184" s="44">
        <f t="shared" si="43"/>
        <v>-66.337654000000001</v>
      </c>
      <c r="U184" s="44">
        <f t="shared" si="44"/>
        <v>-64.074416999999997</v>
      </c>
      <c r="V184" s="44">
        <f t="shared" si="45"/>
        <v>0</v>
      </c>
      <c r="W184" s="44">
        <f t="shared" si="46"/>
        <v>0</v>
      </c>
      <c r="X184" s="44">
        <f t="shared" si="47"/>
        <v>0</v>
      </c>
    </row>
    <row r="185" spans="2:24" x14ac:dyDescent="0.25">
      <c r="B185" s="89">
        <v>14102920000</v>
      </c>
      <c r="C185" s="89">
        <v>-25.389208</v>
      </c>
      <c r="E185" s="6">
        <f t="shared" si="32"/>
        <v>14.4191</v>
      </c>
      <c r="F185" s="6">
        <f t="shared" si="33"/>
        <v>-25.306532000000001</v>
      </c>
      <c r="G185" s="44">
        <f t="shared" si="34"/>
        <v>-26.739547999999999</v>
      </c>
      <c r="H185" s="44">
        <f t="shared" si="35"/>
        <v>-32.923717000000003</v>
      </c>
      <c r="I185" s="44">
        <f t="shared" si="36"/>
        <v>-47.345160999999997</v>
      </c>
      <c r="J185" s="44">
        <f t="shared" si="37"/>
        <v>0</v>
      </c>
      <c r="K185" s="44">
        <f t="shared" si="38"/>
        <v>0</v>
      </c>
      <c r="L185" s="44">
        <f t="shared" si="39"/>
        <v>0</v>
      </c>
      <c r="N185" s="89">
        <v>14102920000</v>
      </c>
      <c r="O185" s="89">
        <v>-65.649017000000001</v>
      </c>
      <c r="Q185" s="6">
        <f t="shared" si="40"/>
        <v>14.4191</v>
      </c>
      <c r="R185" s="6">
        <f t="shared" si="41"/>
        <v>-60.453102000000001</v>
      </c>
      <c r="S185" s="44">
        <f t="shared" si="42"/>
        <v>-62.287703999999998</v>
      </c>
      <c r="T185" s="44">
        <f t="shared" si="43"/>
        <v>-65.876082999999994</v>
      </c>
      <c r="U185" s="44">
        <f t="shared" si="44"/>
        <v>-64.993835000000004</v>
      </c>
      <c r="V185" s="44">
        <f t="shared" si="45"/>
        <v>0</v>
      </c>
      <c r="W185" s="44">
        <f t="shared" si="46"/>
        <v>0</v>
      </c>
      <c r="X185" s="44">
        <f t="shared" si="47"/>
        <v>0</v>
      </c>
    </row>
    <row r="186" spans="2:24" x14ac:dyDescent="0.25">
      <c r="B186" s="89">
        <v>14181965000</v>
      </c>
      <c r="C186" s="89">
        <v>-25.640115999999999</v>
      </c>
      <c r="E186" s="6">
        <f t="shared" si="32"/>
        <v>14.498144999999999</v>
      </c>
      <c r="F186" s="6">
        <f t="shared" si="33"/>
        <v>-24.687916000000001</v>
      </c>
      <c r="G186" s="44">
        <f t="shared" si="34"/>
        <v>-26.409141999999999</v>
      </c>
      <c r="H186" s="44">
        <f t="shared" si="35"/>
        <v>-35.537528999999999</v>
      </c>
      <c r="I186" s="44">
        <f t="shared" si="36"/>
        <v>-50.416943000000003</v>
      </c>
      <c r="J186" s="44">
        <f t="shared" si="37"/>
        <v>0</v>
      </c>
      <c r="K186" s="44">
        <f t="shared" si="38"/>
        <v>0</v>
      </c>
      <c r="L186" s="44">
        <f t="shared" si="39"/>
        <v>0</v>
      </c>
      <c r="N186" s="89">
        <v>14181965000</v>
      </c>
      <c r="O186" s="89">
        <v>-63.847560999999999</v>
      </c>
      <c r="Q186" s="6">
        <f t="shared" si="40"/>
        <v>14.498144999999999</v>
      </c>
      <c r="R186" s="6">
        <f t="shared" si="41"/>
        <v>-60.072277</v>
      </c>
      <c r="S186" s="44">
        <f t="shared" si="42"/>
        <v>-61.445259</v>
      </c>
      <c r="T186" s="44">
        <f t="shared" si="43"/>
        <v>-66.730880999999997</v>
      </c>
      <c r="U186" s="44">
        <f t="shared" si="44"/>
        <v>-65.744324000000006</v>
      </c>
      <c r="V186" s="44">
        <f t="shared" si="45"/>
        <v>0</v>
      </c>
      <c r="W186" s="44">
        <f t="shared" si="46"/>
        <v>0</v>
      </c>
      <c r="X186" s="44">
        <f t="shared" si="47"/>
        <v>0</v>
      </c>
    </row>
    <row r="187" spans="2:24" x14ac:dyDescent="0.25">
      <c r="B187" s="89">
        <v>14261010000</v>
      </c>
      <c r="C187" s="89">
        <v>-25.576248</v>
      </c>
      <c r="E187" s="6">
        <f t="shared" si="32"/>
        <v>14.57719</v>
      </c>
      <c r="F187" s="6">
        <f t="shared" si="33"/>
        <v>-24.361702000000001</v>
      </c>
      <c r="G187" s="44">
        <f t="shared" si="34"/>
        <v>-26.477271999999999</v>
      </c>
      <c r="H187" s="44">
        <f t="shared" si="35"/>
        <v>-37.668022000000001</v>
      </c>
      <c r="I187" s="44">
        <f t="shared" si="36"/>
        <v>-53.097546000000001</v>
      </c>
      <c r="J187" s="44">
        <f t="shared" si="37"/>
        <v>0</v>
      </c>
      <c r="K187" s="44">
        <f t="shared" si="38"/>
        <v>0</v>
      </c>
      <c r="L187" s="44">
        <f t="shared" si="39"/>
        <v>0</v>
      </c>
      <c r="N187" s="89">
        <v>14261010000</v>
      </c>
      <c r="O187" s="89">
        <v>-60.344391000000002</v>
      </c>
      <c r="Q187" s="6">
        <f t="shared" si="40"/>
        <v>14.57719</v>
      </c>
      <c r="R187" s="6">
        <f t="shared" si="41"/>
        <v>-60.340637000000001</v>
      </c>
      <c r="S187" s="44">
        <f t="shared" si="42"/>
        <v>-65.104607000000001</v>
      </c>
      <c r="T187" s="44">
        <f t="shared" si="43"/>
        <v>-68.476364000000004</v>
      </c>
      <c r="U187" s="44">
        <f t="shared" si="44"/>
        <v>-65.852974000000003</v>
      </c>
      <c r="V187" s="44">
        <f t="shared" si="45"/>
        <v>0</v>
      </c>
      <c r="W187" s="44">
        <f t="shared" si="46"/>
        <v>0</v>
      </c>
      <c r="X187" s="44">
        <f t="shared" si="47"/>
        <v>0</v>
      </c>
    </row>
    <row r="188" spans="2:24" x14ac:dyDescent="0.25">
      <c r="B188" s="89">
        <v>14340055000</v>
      </c>
      <c r="C188" s="89">
        <v>-25.404646</v>
      </c>
      <c r="E188" s="6">
        <f t="shared" si="32"/>
        <v>14.656235000000001</v>
      </c>
      <c r="F188" s="6">
        <f t="shared" si="33"/>
        <v>-23.885324000000001</v>
      </c>
      <c r="G188" s="44">
        <f t="shared" si="34"/>
        <v>-26.921596999999998</v>
      </c>
      <c r="H188" s="44">
        <f t="shared" si="35"/>
        <v>-40.200992999999997</v>
      </c>
      <c r="I188" s="44">
        <f t="shared" si="36"/>
        <v>-56.810313999999998</v>
      </c>
      <c r="J188" s="44">
        <f t="shared" si="37"/>
        <v>0</v>
      </c>
      <c r="K188" s="44">
        <f t="shared" si="38"/>
        <v>0</v>
      </c>
      <c r="L188" s="44">
        <f t="shared" si="39"/>
        <v>0</v>
      </c>
      <c r="N188" s="89">
        <v>14340055000</v>
      </c>
      <c r="O188" s="89">
        <v>-61.454590000000003</v>
      </c>
      <c r="Q188" s="6">
        <f t="shared" si="40"/>
        <v>14.656235000000001</v>
      </c>
      <c r="R188" s="6">
        <f t="shared" si="41"/>
        <v>-63.634383999999997</v>
      </c>
      <c r="S188" s="44">
        <f t="shared" si="42"/>
        <v>-70.586539999999999</v>
      </c>
      <c r="T188" s="44">
        <f t="shared" si="43"/>
        <v>-70.812866</v>
      </c>
      <c r="U188" s="44">
        <f t="shared" si="44"/>
        <v>-68.010208000000006</v>
      </c>
      <c r="V188" s="44">
        <f t="shared" si="45"/>
        <v>0</v>
      </c>
      <c r="W188" s="44">
        <f t="shared" si="46"/>
        <v>0</v>
      </c>
      <c r="X188" s="44">
        <f t="shared" si="47"/>
        <v>0</v>
      </c>
    </row>
    <row r="189" spans="2:24" x14ac:dyDescent="0.25">
      <c r="B189" s="89">
        <v>14419100000</v>
      </c>
      <c r="C189" s="89">
        <v>-25.306532000000001</v>
      </c>
      <c r="E189" s="6">
        <f t="shared" si="32"/>
        <v>14.735279999999999</v>
      </c>
      <c r="F189" s="6">
        <f t="shared" si="33"/>
        <v>-23.356770000000001</v>
      </c>
      <c r="G189" s="44">
        <f t="shared" si="34"/>
        <v>-26.303253000000002</v>
      </c>
      <c r="H189" s="44">
        <f t="shared" si="35"/>
        <v>-42.189551999999999</v>
      </c>
      <c r="I189" s="44">
        <f t="shared" si="36"/>
        <v>-61.001888000000001</v>
      </c>
      <c r="J189" s="44">
        <f t="shared" si="37"/>
        <v>0</v>
      </c>
      <c r="K189" s="44">
        <f t="shared" si="38"/>
        <v>0</v>
      </c>
      <c r="L189" s="44">
        <f t="shared" si="39"/>
        <v>0</v>
      </c>
      <c r="N189" s="89">
        <v>14419100000</v>
      </c>
      <c r="O189" s="89">
        <v>-60.453102000000001</v>
      </c>
      <c r="Q189" s="6">
        <f t="shared" si="40"/>
        <v>14.735279999999999</v>
      </c>
      <c r="R189" s="6">
        <f t="shared" si="41"/>
        <v>-63.396286000000003</v>
      </c>
      <c r="S189" s="44">
        <f t="shared" si="42"/>
        <v>-65.690742</v>
      </c>
      <c r="T189" s="44">
        <f t="shared" si="43"/>
        <v>-73.173546000000002</v>
      </c>
      <c r="U189" s="44">
        <f t="shared" si="44"/>
        <v>-70.310965999999993</v>
      </c>
      <c r="V189" s="44">
        <f t="shared" si="45"/>
        <v>0</v>
      </c>
      <c r="W189" s="44">
        <f t="shared" si="46"/>
        <v>0</v>
      </c>
      <c r="X189" s="44">
        <f t="shared" si="47"/>
        <v>0</v>
      </c>
    </row>
    <row r="190" spans="2:24" x14ac:dyDescent="0.25">
      <c r="B190" s="89">
        <v>14498145000</v>
      </c>
      <c r="C190" s="89">
        <v>-24.687916000000001</v>
      </c>
      <c r="E190" s="6">
        <f t="shared" si="32"/>
        <v>14.814325</v>
      </c>
      <c r="F190" s="6">
        <f t="shared" si="33"/>
        <v>-22.588345</v>
      </c>
      <c r="G190" s="44">
        <f t="shared" si="34"/>
        <v>-26.314053999999999</v>
      </c>
      <c r="H190" s="44">
        <f t="shared" si="35"/>
        <v>-43.667727999999997</v>
      </c>
      <c r="I190" s="44">
        <f t="shared" si="36"/>
        <v>-64.766272999999998</v>
      </c>
      <c r="J190" s="44">
        <f t="shared" si="37"/>
        <v>0</v>
      </c>
      <c r="K190" s="44">
        <f t="shared" si="38"/>
        <v>0</v>
      </c>
      <c r="L190" s="44">
        <f t="shared" si="39"/>
        <v>0</v>
      </c>
      <c r="N190" s="89">
        <v>14498145000</v>
      </c>
      <c r="O190" s="89">
        <v>-60.072277</v>
      </c>
      <c r="Q190" s="6">
        <f t="shared" si="40"/>
        <v>14.814325</v>
      </c>
      <c r="R190" s="6">
        <f t="shared" si="41"/>
        <v>-64.778946000000005</v>
      </c>
      <c r="S190" s="44">
        <f t="shared" si="42"/>
        <v>-63.589542000000002</v>
      </c>
      <c r="T190" s="44">
        <f t="shared" si="43"/>
        <v>-74.119347000000005</v>
      </c>
      <c r="U190" s="44">
        <f t="shared" si="44"/>
        <v>-70.445762999999999</v>
      </c>
      <c r="V190" s="44">
        <f t="shared" si="45"/>
        <v>0</v>
      </c>
      <c r="W190" s="44">
        <f t="shared" si="46"/>
        <v>0</v>
      </c>
      <c r="X190" s="44">
        <f t="shared" si="47"/>
        <v>0</v>
      </c>
    </row>
    <row r="191" spans="2:24" x14ac:dyDescent="0.25">
      <c r="B191" s="89">
        <v>14577190000</v>
      </c>
      <c r="C191" s="89">
        <v>-24.361702000000001</v>
      </c>
      <c r="E191" s="6">
        <f t="shared" si="32"/>
        <v>14.893370000000001</v>
      </c>
      <c r="F191" s="6">
        <f t="shared" si="33"/>
        <v>-21.620991</v>
      </c>
      <c r="G191" s="44">
        <f t="shared" si="34"/>
        <v>-25.155462</v>
      </c>
      <c r="H191" s="44">
        <f t="shared" si="35"/>
        <v>-44.094872000000002</v>
      </c>
      <c r="I191" s="44">
        <f t="shared" si="36"/>
        <v>-67.029967999999997</v>
      </c>
      <c r="J191" s="44">
        <f t="shared" si="37"/>
        <v>0</v>
      </c>
      <c r="K191" s="44">
        <f t="shared" si="38"/>
        <v>0</v>
      </c>
      <c r="L191" s="44">
        <f t="shared" si="39"/>
        <v>0</v>
      </c>
      <c r="N191" s="89">
        <v>14577190000</v>
      </c>
      <c r="O191" s="89">
        <v>-60.340637000000001</v>
      </c>
      <c r="Q191" s="6">
        <f t="shared" si="40"/>
        <v>14.893370000000001</v>
      </c>
      <c r="R191" s="6">
        <f t="shared" si="41"/>
        <v>-72.961387999999999</v>
      </c>
      <c r="S191" s="44">
        <f t="shared" si="42"/>
        <v>-95.679351999999994</v>
      </c>
      <c r="T191" s="44">
        <f t="shared" si="43"/>
        <v>-73.486191000000005</v>
      </c>
      <c r="U191" s="44">
        <f t="shared" si="44"/>
        <v>-70.886345000000006</v>
      </c>
      <c r="V191" s="44">
        <f t="shared" si="45"/>
        <v>0</v>
      </c>
      <c r="W191" s="44">
        <f t="shared" si="46"/>
        <v>0</v>
      </c>
      <c r="X191" s="44">
        <f t="shared" si="47"/>
        <v>0</v>
      </c>
    </row>
    <row r="192" spans="2:24" x14ac:dyDescent="0.25">
      <c r="B192" s="89">
        <v>14656235000</v>
      </c>
      <c r="C192" s="89">
        <v>-23.885324000000001</v>
      </c>
      <c r="E192" s="6">
        <f t="shared" si="32"/>
        <v>14.972415</v>
      </c>
      <c r="F192" s="6">
        <f t="shared" si="33"/>
        <v>-20.697063</v>
      </c>
      <c r="G192" s="44">
        <f t="shared" si="34"/>
        <v>-24.442202000000002</v>
      </c>
      <c r="H192" s="44">
        <f t="shared" si="35"/>
        <v>-45.573521</v>
      </c>
      <c r="I192" s="44">
        <f t="shared" si="36"/>
        <v>-68.084305000000001</v>
      </c>
      <c r="J192" s="44">
        <f t="shared" si="37"/>
        <v>0</v>
      </c>
      <c r="K192" s="44">
        <f t="shared" si="38"/>
        <v>0</v>
      </c>
      <c r="L192" s="44">
        <f t="shared" si="39"/>
        <v>0</v>
      </c>
      <c r="N192" s="89">
        <v>14656235000</v>
      </c>
      <c r="O192" s="89">
        <v>-63.634383999999997</v>
      </c>
      <c r="Q192" s="6">
        <f t="shared" si="40"/>
        <v>14.972415</v>
      </c>
      <c r="R192" s="6">
        <f t="shared" si="41"/>
        <v>-74.349082999999993</v>
      </c>
      <c r="S192" s="44">
        <f t="shared" si="42"/>
        <v>-68.124397000000002</v>
      </c>
      <c r="T192" s="44">
        <f t="shared" si="43"/>
        <v>-72.206505000000007</v>
      </c>
      <c r="U192" s="44">
        <f t="shared" si="44"/>
        <v>-73.098083000000003</v>
      </c>
      <c r="V192" s="44">
        <f t="shared" si="45"/>
        <v>0</v>
      </c>
      <c r="W192" s="44">
        <f t="shared" si="46"/>
        <v>0</v>
      </c>
      <c r="X192" s="44">
        <f t="shared" si="47"/>
        <v>0</v>
      </c>
    </row>
    <row r="193" spans="2:24" x14ac:dyDescent="0.25">
      <c r="B193" s="89">
        <v>14735280000</v>
      </c>
      <c r="C193" s="89">
        <v>-23.356770000000001</v>
      </c>
      <c r="E193" s="6">
        <f t="shared" si="32"/>
        <v>15.051460000000001</v>
      </c>
      <c r="F193" s="6">
        <f t="shared" si="33"/>
        <v>-19.870180000000001</v>
      </c>
      <c r="G193" s="44">
        <f t="shared" si="34"/>
        <v>-24.096309999999999</v>
      </c>
      <c r="H193" s="44">
        <f t="shared" si="35"/>
        <v>-46.649535999999998</v>
      </c>
      <c r="I193" s="44">
        <f t="shared" si="36"/>
        <v>-67.594261000000003</v>
      </c>
      <c r="J193" s="44">
        <f t="shared" si="37"/>
        <v>0</v>
      </c>
      <c r="K193" s="44">
        <f t="shared" si="38"/>
        <v>0</v>
      </c>
      <c r="L193" s="44">
        <f t="shared" si="39"/>
        <v>0</v>
      </c>
      <c r="N193" s="89">
        <v>14735280000</v>
      </c>
      <c r="O193" s="89">
        <v>-63.396286000000003</v>
      </c>
      <c r="Q193" s="6">
        <f t="shared" si="40"/>
        <v>15.051460000000001</v>
      </c>
      <c r="R193" s="6">
        <f t="shared" si="41"/>
        <v>-65.418128999999993</v>
      </c>
      <c r="S193" s="44">
        <f t="shared" si="42"/>
        <v>-67.958893000000003</v>
      </c>
      <c r="T193" s="44">
        <f t="shared" si="43"/>
        <v>-69.677634999999995</v>
      </c>
      <c r="U193" s="44">
        <f t="shared" si="44"/>
        <v>-71.223251000000005</v>
      </c>
      <c r="V193" s="44">
        <f t="shared" si="45"/>
        <v>0</v>
      </c>
      <c r="W193" s="44">
        <f t="shared" si="46"/>
        <v>0</v>
      </c>
      <c r="X193" s="44">
        <f t="shared" si="47"/>
        <v>0</v>
      </c>
    </row>
    <row r="194" spans="2:24" x14ac:dyDescent="0.25">
      <c r="B194" s="89">
        <v>14814325000</v>
      </c>
      <c r="C194" s="89">
        <v>-22.588345</v>
      </c>
      <c r="E194" s="6">
        <f t="shared" si="32"/>
        <v>15.130504999999999</v>
      </c>
      <c r="F194" s="6">
        <f t="shared" si="33"/>
        <v>-19.391621000000001</v>
      </c>
      <c r="G194" s="44">
        <f t="shared" si="34"/>
        <v>-25.562069000000001</v>
      </c>
      <c r="H194" s="44">
        <f t="shared" si="35"/>
        <v>-48.779941999999998</v>
      </c>
      <c r="I194" s="44">
        <f t="shared" si="36"/>
        <v>-64.791068999999993</v>
      </c>
      <c r="J194" s="44">
        <f t="shared" si="37"/>
        <v>0</v>
      </c>
      <c r="K194" s="44">
        <f t="shared" si="38"/>
        <v>0</v>
      </c>
      <c r="L194" s="44">
        <f t="shared" si="39"/>
        <v>0</v>
      </c>
      <c r="N194" s="89">
        <v>14814325000</v>
      </c>
      <c r="O194" s="89">
        <v>-64.778946000000005</v>
      </c>
      <c r="Q194" s="6">
        <f t="shared" si="40"/>
        <v>15.130504999999999</v>
      </c>
      <c r="R194" s="6">
        <f t="shared" si="41"/>
        <v>-66.477455000000006</v>
      </c>
      <c r="S194" s="44">
        <f t="shared" si="42"/>
        <v>-65.715500000000006</v>
      </c>
      <c r="T194" s="44">
        <f t="shared" si="43"/>
        <v>-67.390090999999998</v>
      </c>
      <c r="U194" s="44">
        <f t="shared" si="44"/>
        <v>-68.766829999999999</v>
      </c>
      <c r="V194" s="44">
        <f t="shared" si="45"/>
        <v>0</v>
      </c>
      <c r="W194" s="44">
        <f t="shared" si="46"/>
        <v>0</v>
      </c>
      <c r="X194" s="44">
        <f t="shared" si="47"/>
        <v>0</v>
      </c>
    </row>
    <row r="195" spans="2:24" x14ac:dyDescent="0.25">
      <c r="B195" s="89">
        <v>14893370000</v>
      </c>
      <c r="C195" s="89">
        <v>-21.620991</v>
      </c>
      <c r="E195" s="6">
        <f t="shared" si="32"/>
        <v>15.20955</v>
      </c>
      <c r="F195" s="6">
        <f t="shared" si="33"/>
        <v>-18.926051999999999</v>
      </c>
      <c r="G195" s="44">
        <f t="shared" si="34"/>
        <v>-26.618649999999999</v>
      </c>
      <c r="H195" s="44">
        <f t="shared" si="35"/>
        <v>-51.902214000000001</v>
      </c>
      <c r="I195" s="44">
        <f t="shared" si="36"/>
        <v>-62.287514000000002</v>
      </c>
      <c r="J195" s="44">
        <f t="shared" si="37"/>
        <v>0</v>
      </c>
      <c r="K195" s="44">
        <f t="shared" si="38"/>
        <v>0</v>
      </c>
      <c r="L195" s="44">
        <f t="shared" si="39"/>
        <v>0</v>
      </c>
      <c r="N195" s="89">
        <v>14893370000</v>
      </c>
      <c r="O195" s="89">
        <v>-72.961387999999999</v>
      </c>
      <c r="Q195" s="6">
        <f t="shared" si="40"/>
        <v>15.20955</v>
      </c>
      <c r="R195" s="6">
        <f t="shared" si="41"/>
        <v>-61.670631</v>
      </c>
      <c r="S195" s="44">
        <f t="shared" si="42"/>
        <v>-63.100566999999998</v>
      </c>
      <c r="T195" s="44">
        <f t="shared" si="43"/>
        <v>-65.687263000000002</v>
      </c>
      <c r="U195" s="44">
        <f t="shared" si="44"/>
        <v>-68.013367000000002</v>
      </c>
      <c r="V195" s="44">
        <f t="shared" si="45"/>
        <v>0</v>
      </c>
      <c r="W195" s="44">
        <f t="shared" si="46"/>
        <v>0</v>
      </c>
      <c r="X195" s="44">
        <f t="shared" si="47"/>
        <v>0</v>
      </c>
    </row>
    <row r="196" spans="2:24" x14ac:dyDescent="0.25">
      <c r="B196" s="89">
        <v>14972415000</v>
      </c>
      <c r="C196" s="89">
        <v>-20.697063</v>
      </c>
      <c r="E196" s="6">
        <f t="shared" si="32"/>
        <v>15.288595000000001</v>
      </c>
      <c r="F196" s="6">
        <f t="shared" si="33"/>
        <v>-18.459720999999998</v>
      </c>
      <c r="G196" s="44">
        <f t="shared" si="34"/>
        <v>-27.763403</v>
      </c>
      <c r="H196" s="44">
        <f t="shared" si="35"/>
        <v>-55.175452999999997</v>
      </c>
      <c r="I196" s="44">
        <f t="shared" si="36"/>
        <v>-59.954906000000001</v>
      </c>
      <c r="J196" s="44">
        <f t="shared" si="37"/>
        <v>0</v>
      </c>
      <c r="K196" s="44">
        <f t="shared" si="38"/>
        <v>0</v>
      </c>
      <c r="L196" s="44">
        <f t="shared" si="39"/>
        <v>0</v>
      </c>
      <c r="N196" s="89">
        <v>14972415000</v>
      </c>
      <c r="O196" s="89">
        <v>-74.349082999999993</v>
      </c>
      <c r="Q196" s="6">
        <f t="shared" si="40"/>
        <v>15.288595000000001</v>
      </c>
      <c r="R196" s="6">
        <f t="shared" si="41"/>
        <v>-56.137008999999999</v>
      </c>
      <c r="S196" s="44">
        <f t="shared" si="42"/>
        <v>-64.602858999999995</v>
      </c>
      <c r="T196" s="44">
        <f t="shared" si="43"/>
        <v>-64.691574000000003</v>
      </c>
      <c r="U196" s="44">
        <f t="shared" si="44"/>
        <v>-66.170394999999999</v>
      </c>
      <c r="V196" s="44">
        <f t="shared" si="45"/>
        <v>0</v>
      </c>
      <c r="W196" s="44">
        <f t="shared" si="46"/>
        <v>0</v>
      </c>
      <c r="X196" s="44">
        <f t="shared" si="47"/>
        <v>0</v>
      </c>
    </row>
    <row r="197" spans="2:24" x14ac:dyDescent="0.25">
      <c r="B197" s="89">
        <v>15051460000</v>
      </c>
      <c r="C197" s="89">
        <v>-19.870180000000001</v>
      </c>
      <c r="E197" s="6">
        <f t="shared" ref="E197:E205" si="48">B201/1000000000</f>
        <v>15.36764</v>
      </c>
      <c r="F197" s="6">
        <f t="shared" ref="F197:F205" si="49">C201</f>
        <v>-19.334686000000001</v>
      </c>
      <c r="G197" s="44">
        <f t="shared" ref="G197:G205" si="50">C407</f>
        <v>-35.264094999999998</v>
      </c>
      <c r="H197" s="44">
        <f t="shared" ref="H197:H205" si="51">C613</f>
        <v>-57.451827999999999</v>
      </c>
      <c r="I197" s="44">
        <f t="shared" ref="I197:I205" si="52">C819</f>
        <v>-59.504635</v>
      </c>
      <c r="J197" s="44">
        <f t="shared" ref="J197:J205" si="53">C1025</f>
        <v>0</v>
      </c>
      <c r="K197" s="44">
        <f t="shared" ref="K197:K205" si="54">C1231</f>
        <v>0</v>
      </c>
      <c r="L197" s="44">
        <f t="shared" si="39"/>
        <v>0</v>
      </c>
      <c r="N197" s="89">
        <v>15051460000</v>
      </c>
      <c r="O197" s="89">
        <v>-65.418128999999993</v>
      </c>
      <c r="Q197" s="6">
        <f t="shared" si="40"/>
        <v>15.36764</v>
      </c>
      <c r="R197" s="6">
        <f t="shared" si="41"/>
        <v>-46.821269999999998</v>
      </c>
      <c r="S197" s="44">
        <f t="shared" si="42"/>
        <v>-68.793152000000006</v>
      </c>
      <c r="T197" s="44">
        <f t="shared" si="43"/>
        <v>-64.002921999999998</v>
      </c>
      <c r="U197" s="44">
        <f t="shared" si="44"/>
        <v>-63.670639000000001</v>
      </c>
      <c r="V197" s="44">
        <f t="shared" si="45"/>
        <v>0</v>
      </c>
      <c r="W197" s="44">
        <f t="shared" si="46"/>
        <v>0</v>
      </c>
      <c r="X197" s="44">
        <f t="shared" si="47"/>
        <v>0</v>
      </c>
    </row>
    <row r="198" spans="2:24" x14ac:dyDescent="0.25">
      <c r="B198" s="89">
        <v>15130505000</v>
      </c>
      <c r="C198" s="89">
        <v>-19.391621000000001</v>
      </c>
      <c r="E198" s="6">
        <f t="shared" si="48"/>
        <v>15.446685</v>
      </c>
      <c r="F198" s="6">
        <f t="shared" si="49"/>
        <v>-22.106401000000002</v>
      </c>
      <c r="G198" s="44">
        <f t="shared" si="50"/>
        <v>-45.484512000000002</v>
      </c>
      <c r="H198" s="44">
        <f t="shared" si="51"/>
        <v>-59.482773000000002</v>
      </c>
      <c r="I198" s="44">
        <f t="shared" si="52"/>
        <v>-59.715763000000003</v>
      </c>
      <c r="J198" s="44">
        <f t="shared" si="53"/>
        <v>0</v>
      </c>
      <c r="K198" s="44">
        <f t="shared" si="54"/>
        <v>0</v>
      </c>
      <c r="L198" s="44">
        <f t="shared" ref="L198:L205" si="55">C1438</f>
        <v>0</v>
      </c>
      <c r="N198" s="89">
        <v>15130505000</v>
      </c>
      <c r="O198" s="89">
        <v>-66.477455000000006</v>
      </c>
      <c r="Q198" s="6">
        <f t="shared" ref="Q198:Q205" si="56">N202/1000000000</f>
        <v>15.446685</v>
      </c>
      <c r="R198" s="6">
        <f t="shared" ref="R198:R205" si="57">O202</f>
        <v>-28.836373999999999</v>
      </c>
      <c r="S198" s="44">
        <f t="shared" ref="S198:S205" si="58">O408</f>
        <v>-57.231285</v>
      </c>
      <c r="T198" s="44">
        <f t="shared" ref="T198:T205" si="59">O614</f>
        <v>-64.092453000000006</v>
      </c>
      <c r="U198" s="44">
        <f t="shared" ref="U198:U205" si="60">O820</f>
        <v>-63.789116</v>
      </c>
      <c r="V198" s="44">
        <f t="shared" ref="V198:V205" si="61">O1026</f>
        <v>0</v>
      </c>
      <c r="W198" s="44">
        <f t="shared" ref="W198:W205" si="62">O1232</f>
        <v>0</v>
      </c>
      <c r="X198" s="44">
        <f t="shared" ref="X198:X205" si="63">O1438</f>
        <v>0</v>
      </c>
    </row>
    <row r="199" spans="2:24" x14ac:dyDescent="0.25">
      <c r="B199" s="89">
        <v>15209550000</v>
      </c>
      <c r="C199" s="89">
        <v>-18.926051999999999</v>
      </c>
      <c r="E199" s="6">
        <f t="shared" si="48"/>
        <v>15.525729999999999</v>
      </c>
      <c r="F199" s="6">
        <f t="shared" si="49"/>
        <v>-25.136692</v>
      </c>
      <c r="G199" s="44">
        <f t="shared" si="50"/>
        <v>-50.553925</v>
      </c>
      <c r="H199" s="44">
        <f t="shared" si="51"/>
        <v>-60.670681000000002</v>
      </c>
      <c r="I199" s="44">
        <f t="shared" si="52"/>
        <v>-60.193466000000001</v>
      </c>
      <c r="J199" s="44">
        <f t="shared" si="53"/>
        <v>0</v>
      </c>
      <c r="K199" s="44">
        <f t="shared" si="54"/>
        <v>0</v>
      </c>
      <c r="L199" s="44">
        <f t="shared" si="55"/>
        <v>0</v>
      </c>
      <c r="N199" s="89">
        <v>15209550000</v>
      </c>
      <c r="O199" s="89">
        <v>-61.670631</v>
      </c>
      <c r="Q199" s="6">
        <f t="shared" si="56"/>
        <v>15.525729999999999</v>
      </c>
      <c r="R199" s="6">
        <f t="shared" si="57"/>
        <v>-24.564889999999998</v>
      </c>
      <c r="S199" s="44">
        <f t="shared" si="58"/>
        <v>-51.820220999999997</v>
      </c>
      <c r="T199" s="44">
        <f t="shared" si="59"/>
        <v>-62.470795000000003</v>
      </c>
      <c r="U199" s="44">
        <f t="shared" si="60"/>
        <v>-63.911338999999998</v>
      </c>
      <c r="V199" s="44">
        <f t="shared" si="61"/>
        <v>0</v>
      </c>
      <c r="W199" s="44">
        <f t="shared" si="62"/>
        <v>0</v>
      </c>
      <c r="X199" s="44">
        <f t="shared" si="63"/>
        <v>0</v>
      </c>
    </row>
    <row r="200" spans="2:24" x14ac:dyDescent="0.25">
      <c r="B200" s="89">
        <v>15288595000</v>
      </c>
      <c r="C200" s="89">
        <v>-18.459720999999998</v>
      </c>
      <c r="E200" s="6">
        <f t="shared" si="48"/>
        <v>15.604775</v>
      </c>
      <c r="F200" s="6">
        <f t="shared" si="49"/>
        <v>-35.387875000000001</v>
      </c>
      <c r="G200" s="44">
        <f t="shared" si="50"/>
        <v>-57.256165000000003</v>
      </c>
      <c r="H200" s="44">
        <f t="shared" si="51"/>
        <v>-61.228625999999998</v>
      </c>
      <c r="I200" s="44">
        <f t="shared" si="52"/>
        <v>-60.690472</v>
      </c>
      <c r="J200" s="44">
        <f t="shared" si="53"/>
        <v>0</v>
      </c>
      <c r="K200" s="44">
        <f t="shared" si="54"/>
        <v>0</v>
      </c>
      <c r="L200" s="44">
        <f t="shared" si="55"/>
        <v>0</v>
      </c>
      <c r="N200" s="89">
        <v>15288595000</v>
      </c>
      <c r="O200" s="89">
        <v>-56.137008999999999</v>
      </c>
      <c r="Q200" s="6">
        <f t="shared" si="56"/>
        <v>15.604775</v>
      </c>
      <c r="R200" s="6">
        <f t="shared" si="57"/>
        <v>-22.187384000000002</v>
      </c>
      <c r="S200" s="44">
        <f t="shared" si="58"/>
        <v>-43.061065999999997</v>
      </c>
      <c r="T200" s="44">
        <f t="shared" si="59"/>
        <v>-59.611663999999998</v>
      </c>
      <c r="U200" s="44">
        <f t="shared" si="60"/>
        <v>-63.175803999999999</v>
      </c>
      <c r="V200" s="44">
        <f t="shared" si="61"/>
        <v>0</v>
      </c>
      <c r="W200" s="44">
        <f t="shared" si="62"/>
        <v>0</v>
      </c>
      <c r="X200" s="44">
        <f t="shared" si="63"/>
        <v>0</v>
      </c>
    </row>
    <row r="201" spans="2:24" x14ac:dyDescent="0.25">
      <c r="B201" s="89">
        <v>15367640000</v>
      </c>
      <c r="C201" s="89">
        <v>-19.334686000000001</v>
      </c>
      <c r="E201" s="6">
        <f t="shared" si="48"/>
        <v>15.683820000000001</v>
      </c>
      <c r="F201" s="6">
        <f t="shared" si="49"/>
        <v>-51.224949000000002</v>
      </c>
      <c r="G201" s="44">
        <f t="shared" si="50"/>
        <v>-60.330356999999999</v>
      </c>
      <c r="H201" s="44">
        <f t="shared" si="51"/>
        <v>-61.938403999999998</v>
      </c>
      <c r="I201" s="44">
        <f t="shared" si="52"/>
        <v>-61.456637999999998</v>
      </c>
      <c r="J201" s="44">
        <f t="shared" si="53"/>
        <v>0</v>
      </c>
      <c r="K201" s="44">
        <f t="shared" si="54"/>
        <v>0</v>
      </c>
      <c r="L201" s="44">
        <f t="shared" si="55"/>
        <v>0</v>
      </c>
      <c r="N201" s="89">
        <v>15367640000</v>
      </c>
      <c r="O201" s="89">
        <v>-46.821269999999998</v>
      </c>
      <c r="Q201" s="6">
        <f t="shared" si="56"/>
        <v>15.683820000000001</v>
      </c>
      <c r="R201" s="6">
        <f t="shared" si="57"/>
        <v>-20.480720999999999</v>
      </c>
      <c r="S201" s="44">
        <f t="shared" si="58"/>
        <v>-29.253865999999999</v>
      </c>
      <c r="T201" s="44">
        <f t="shared" si="59"/>
        <v>-55.834620999999999</v>
      </c>
      <c r="U201" s="44">
        <f t="shared" si="60"/>
        <v>-64.026236999999995</v>
      </c>
      <c r="V201" s="44">
        <f t="shared" si="61"/>
        <v>0</v>
      </c>
      <c r="W201" s="44">
        <f t="shared" si="62"/>
        <v>0</v>
      </c>
      <c r="X201" s="44">
        <f t="shared" si="63"/>
        <v>0</v>
      </c>
    </row>
    <row r="202" spans="2:24" x14ac:dyDescent="0.25">
      <c r="B202" s="89">
        <v>15446685000</v>
      </c>
      <c r="C202" s="89">
        <v>-22.106401000000002</v>
      </c>
      <c r="E202" s="6">
        <f t="shared" si="48"/>
        <v>15.762865</v>
      </c>
      <c r="F202" s="6">
        <f t="shared" si="49"/>
        <v>-57.867012000000003</v>
      </c>
      <c r="G202" s="44">
        <f t="shared" si="50"/>
        <v>-58.941380000000002</v>
      </c>
      <c r="H202" s="44">
        <f t="shared" si="51"/>
        <v>-62.913955999999999</v>
      </c>
      <c r="I202" s="44">
        <f t="shared" si="52"/>
        <v>-62.532832999999997</v>
      </c>
      <c r="J202" s="44">
        <f t="shared" si="53"/>
        <v>0</v>
      </c>
      <c r="K202" s="44">
        <f t="shared" si="54"/>
        <v>0</v>
      </c>
      <c r="L202" s="44">
        <f t="shared" si="55"/>
        <v>0</v>
      </c>
      <c r="N202" s="89">
        <v>15446685000</v>
      </c>
      <c r="O202" s="89">
        <v>-28.836373999999999</v>
      </c>
      <c r="Q202" s="6">
        <f t="shared" si="56"/>
        <v>15.762865</v>
      </c>
      <c r="R202" s="6">
        <f t="shared" si="57"/>
        <v>-21.210229999999999</v>
      </c>
      <c r="S202" s="44">
        <f t="shared" si="58"/>
        <v>-26.067430000000002</v>
      </c>
      <c r="T202" s="44">
        <f t="shared" si="59"/>
        <v>-50.579109000000003</v>
      </c>
      <c r="U202" s="44">
        <f t="shared" si="60"/>
        <v>-65.662704000000005</v>
      </c>
      <c r="V202" s="44">
        <f t="shared" si="61"/>
        <v>0</v>
      </c>
      <c r="W202" s="44">
        <f t="shared" si="62"/>
        <v>0</v>
      </c>
      <c r="X202" s="44">
        <f t="shared" si="63"/>
        <v>0</v>
      </c>
    </row>
    <row r="203" spans="2:24" x14ac:dyDescent="0.25">
      <c r="B203" s="89">
        <v>15525730000</v>
      </c>
      <c r="C203" s="89">
        <v>-25.136692</v>
      </c>
      <c r="E203" s="6">
        <f t="shared" si="48"/>
        <v>15.84191</v>
      </c>
      <c r="F203" s="6">
        <f t="shared" si="49"/>
        <v>-59.563904000000001</v>
      </c>
      <c r="G203" s="44">
        <f t="shared" si="50"/>
        <v>-59.145313000000002</v>
      </c>
      <c r="H203" s="44">
        <f t="shared" si="51"/>
        <v>-63.223224999999999</v>
      </c>
      <c r="I203" s="44">
        <f t="shared" si="52"/>
        <v>-63.300583000000003</v>
      </c>
      <c r="J203" s="44">
        <f t="shared" si="53"/>
        <v>0</v>
      </c>
      <c r="K203" s="44">
        <f t="shared" si="54"/>
        <v>0</v>
      </c>
      <c r="L203" s="44">
        <f t="shared" si="55"/>
        <v>0</v>
      </c>
      <c r="N203" s="89">
        <v>15525730000</v>
      </c>
      <c r="O203" s="89">
        <v>-24.564889999999998</v>
      </c>
      <c r="Q203" s="6">
        <f t="shared" si="56"/>
        <v>15.84191</v>
      </c>
      <c r="R203" s="6">
        <f t="shared" si="57"/>
        <v>-23.779655000000002</v>
      </c>
      <c r="S203" s="44">
        <f t="shared" si="58"/>
        <v>-25.454203</v>
      </c>
      <c r="T203" s="44">
        <f t="shared" si="59"/>
        <v>-44.583561000000003</v>
      </c>
      <c r="U203" s="44">
        <f t="shared" si="60"/>
        <v>-66.802634999999995</v>
      </c>
      <c r="V203" s="44">
        <f t="shared" si="61"/>
        <v>0</v>
      </c>
      <c r="W203" s="44">
        <f t="shared" si="62"/>
        <v>0</v>
      </c>
      <c r="X203" s="44">
        <f t="shared" si="63"/>
        <v>0</v>
      </c>
    </row>
    <row r="204" spans="2:24" x14ac:dyDescent="0.25">
      <c r="B204" s="89">
        <v>15604775000</v>
      </c>
      <c r="C204" s="89">
        <v>-35.387875000000001</v>
      </c>
      <c r="E204" s="6">
        <f t="shared" si="48"/>
        <v>15.920954999999999</v>
      </c>
      <c r="F204" s="6">
        <f t="shared" si="49"/>
        <v>-59.600990000000003</v>
      </c>
      <c r="G204" s="44">
        <f t="shared" si="50"/>
        <v>-61.911552</v>
      </c>
      <c r="H204" s="44">
        <f t="shared" si="51"/>
        <v>-63.733414000000003</v>
      </c>
      <c r="I204" s="44">
        <f t="shared" si="52"/>
        <v>-63.852921000000002</v>
      </c>
      <c r="J204" s="44">
        <f t="shared" si="53"/>
        <v>0</v>
      </c>
      <c r="K204" s="44">
        <f t="shared" si="54"/>
        <v>0</v>
      </c>
      <c r="L204" s="44">
        <f t="shared" si="55"/>
        <v>0</v>
      </c>
      <c r="N204" s="89">
        <v>15604775000</v>
      </c>
      <c r="O204" s="89">
        <v>-22.187384000000002</v>
      </c>
      <c r="Q204" s="6">
        <f t="shared" si="56"/>
        <v>15.920954999999999</v>
      </c>
      <c r="R204" s="6">
        <f t="shared" si="57"/>
        <v>-22.438531999999999</v>
      </c>
      <c r="S204" s="44">
        <f t="shared" si="58"/>
        <v>-24.964638000000001</v>
      </c>
      <c r="T204" s="44">
        <f t="shared" si="59"/>
        <v>-39.893599999999999</v>
      </c>
      <c r="U204" s="44">
        <f t="shared" si="60"/>
        <v>-67.689018000000004</v>
      </c>
      <c r="V204" s="44">
        <f t="shared" si="61"/>
        <v>0</v>
      </c>
      <c r="W204" s="44">
        <f t="shared" si="62"/>
        <v>0</v>
      </c>
      <c r="X204" s="44">
        <f t="shared" si="63"/>
        <v>0</v>
      </c>
    </row>
    <row r="205" spans="2:24" x14ac:dyDescent="0.25">
      <c r="B205" s="89">
        <v>15683820000</v>
      </c>
      <c r="C205" s="89">
        <v>-51.224949000000002</v>
      </c>
      <c r="E205" s="6">
        <f t="shared" si="48"/>
        <v>16</v>
      </c>
      <c r="F205" s="6">
        <f t="shared" si="49"/>
        <v>-59.073321999999997</v>
      </c>
      <c r="G205" s="44">
        <f t="shared" si="50"/>
        <v>-61.051895000000002</v>
      </c>
      <c r="H205" s="44">
        <f t="shared" si="51"/>
        <v>-63.781005999999998</v>
      </c>
      <c r="I205" s="44">
        <f t="shared" si="52"/>
        <v>-64.286902999999995</v>
      </c>
      <c r="J205" s="44">
        <f t="shared" si="53"/>
        <v>0</v>
      </c>
      <c r="K205" s="44">
        <f t="shared" si="54"/>
        <v>0</v>
      </c>
      <c r="L205" s="44">
        <f t="shared" si="55"/>
        <v>0</v>
      </c>
      <c r="N205" s="89">
        <v>15683820000</v>
      </c>
      <c r="O205" s="89">
        <v>-20.480720999999999</v>
      </c>
      <c r="Q205" s="6">
        <f t="shared" si="56"/>
        <v>16</v>
      </c>
      <c r="R205" s="6">
        <f t="shared" si="57"/>
        <v>-23.319094</v>
      </c>
      <c r="S205" s="44">
        <f t="shared" si="58"/>
        <v>-25.733097000000001</v>
      </c>
      <c r="T205" s="44">
        <f t="shared" si="59"/>
        <v>-36.921173000000003</v>
      </c>
      <c r="U205" s="44">
        <f t="shared" si="60"/>
        <v>-69.085762000000003</v>
      </c>
      <c r="V205" s="44">
        <f t="shared" si="61"/>
        <v>0</v>
      </c>
      <c r="W205" s="44">
        <f t="shared" si="62"/>
        <v>0</v>
      </c>
      <c r="X205" s="44">
        <f t="shared" si="63"/>
        <v>0</v>
      </c>
    </row>
    <row r="206" spans="2:24" x14ac:dyDescent="0.25">
      <c r="B206" s="89">
        <v>15762865000</v>
      </c>
      <c r="C206" s="89">
        <v>-57.867012000000003</v>
      </c>
      <c r="N206" s="89">
        <v>15762865000</v>
      </c>
      <c r="O206" s="89">
        <v>-21.210229999999999</v>
      </c>
    </row>
    <row r="207" spans="2:24" x14ac:dyDescent="0.25">
      <c r="B207" s="89">
        <v>15841910000</v>
      </c>
      <c r="C207" s="89">
        <v>-59.563904000000001</v>
      </c>
      <c r="N207" s="89">
        <v>15841910000</v>
      </c>
      <c r="O207" s="89">
        <v>-23.779655000000002</v>
      </c>
    </row>
    <row r="208" spans="2:24" x14ac:dyDescent="0.25">
      <c r="B208" s="89">
        <v>15920955000</v>
      </c>
      <c r="C208" s="89">
        <v>-59.600990000000003</v>
      </c>
      <c r="N208" s="89">
        <v>15920955000</v>
      </c>
      <c r="O208" s="89">
        <v>-22.438531999999999</v>
      </c>
    </row>
    <row r="209" spans="2:15" x14ac:dyDescent="0.25">
      <c r="B209" s="89">
        <v>16000000000</v>
      </c>
      <c r="C209" s="89">
        <v>-59.073321999999997</v>
      </c>
      <c r="N209" s="89">
        <v>16000000000</v>
      </c>
      <c r="O209" s="89">
        <v>-23.319094</v>
      </c>
    </row>
    <row r="210" spans="2:15" x14ac:dyDescent="0.25">
      <c r="B210" s="89" t="s">
        <v>21</v>
      </c>
      <c r="N210" s="89" t="s">
        <v>21</v>
      </c>
    </row>
    <row r="213" spans="2:15" x14ac:dyDescent="0.25">
      <c r="B213" s="89" t="s">
        <v>18</v>
      </c>
      <c r="N213" s="89" t="s">
        <v>18</v>
      </c>
    </row>
    <row r="214" spans="2:15" x14ac:dyDescent="0.25">
      <c r="B214" s="89" t="s">
        <v>19</v>
      </c>
      <c r="C214" s="89" t="s">
        <v>287</v>
      </c>
      <c r="N214" s="89" t="s">
        <v>19</v>
      </c>
      <c r="O214" s="89" t="s">
        <v>287</v>
      </c>
    </row>
    <row r="215" spans="2:15" x14ac:dyDescent="0.25">
      <c r="B215" s="89">
        <v>191000000</v>
      </c>
      <c r="C215" s="89">
        <v>-70.524947999999995</v>
      </c>
      <c r="N215" s="89">
        <v>191000000</v>
      </c>
      <c r="O215" s="89">
        <v>-86.406891000000002</v>
      </c>
    </row>
    <row r="216" spans="2:15" x14ac:dyDescent="0.25">
      <c r="B216" s="89">
        <v>270045000</v>
      </c>
      <c r="C216" s="89">
        <v>-71.380775</v>
      </c>
      <c r="N216" s="89">
        <v>270045000</v>
      </c>
      <c r="O216" s="89">
        <v>-74.640761999999995</v>
      </c>
    </row>
    <row r="217" spans="2:15" x14ac:dyDescent="0.25">
      <c r="B217" s="89">
        <v>349090000</v>
      </c>
      <c r="C217" s="89">
        <v>-86.937507999999994</v>
      </c>
      <c r="N217" s="89">
        <v>349090000</v>
      </c>
      <c r="O217" s="89">
        <v>-73.391022000000007</v>
      </c>
    </row>
    <row r="218" spans="2:15" x14ac:dyDescent="0.25">
      <c r="B218" s="89">
        <v>428135000</v>
      </c>
      <c r="C218" s="89">
        <v>-79.090744000000001</v>
      </c>
      <c r="N218" s="89">
        <v>428135000</v>
      </c>
      <c r="O218" s="89">
        <v>-71.312079999999995</v>
      </c>
    </row>
    <row r="219" spans="2:15" x14ac:dyDescent="0.25">
      <c r="B219" s="89">
        <v>507180000</v>
      </c>
      <c r="C219" s="89">
        <v>-73.065849</v>
      </c>
      <c r="N219" s="89">
        <v>507180000</v>
      </c>
      <c r="O219" s="89">
        <v>-74.394249000000002</v>
      </c>
    </row>
    <row r="220" spans="2:15" x14ac:dyDescent="0.25">
      <c r="B220" s="89">
        <v>586225000</v>
      </c>
      <c r="C220" s="89">
        <v>-84.647437999999994</v>
      </c>
      <c r="N220" s="89">
        <v>586225000</v>
      </c>
      <c r="O220" s="89">
        <v>-79.751998999999998</v>
      </c>
    </row>
    <row r="221" spans="2:15" x14ac:dyDescent="0.25">
      <c r="B221" s="89">
        <v>665270000</v>
      </c>
      <c r="C221" s="89">
        <v>-75.114609000000002</v>
      </c>
      <c r="N221" s="89">
        <v>665270000</v>
      </c>
      <c r="O221" s="89">
        <v>-92.577690000000004</v>
      </c>
    </row>
    <row r="222" spans="2:15" x14ac:dyDescent="0.25">
      <c r="B222" s="89">
        <v>744315000</v>
      </c>
      <c r="C222" s="89">
        <v>-76.077049000000002</v>
      </c>
      <c r="N222" s="89">
        <v>744315000</v>
      </c>
      <c r="O222" s="89">
        <v>-79.204398999999995</v>
      </c>
    </row>
    <row r="223" spans="2:15" x14ac:dyDescent="0.25">
      <c r="B223" s="89">
        <v>823360000</v>
      </c>
      <c r="C223" s="89">
        <v>-81.861641000000006</v>
      </c>
      <c r="N223" s="89">
        <v>823360000</v>
      </c>
      <c r="O223" s="89">
        <v>-78.235328999999993</v>
      </c>
    </row>
    <row r="224" spans="2:15" x14ac:dyDescent="0.25">
      <c r="B224" s="89">
        <v>902405000</v>
      </c>
      <c r="C224" s="89">
        <v>-72.325271999999998</v>
      </c>
      <c r="N224" s="89">
        <v>902405000</v>
      </c>
      <c r="O224" s="89">
        <v>-73.971053999999995</v>
      </c>
    </row>
    <row r="225" spans="2:15" x14ac:dyDescent="0.25">
      <c r="B225" s="89">
        <v>981450000</v>
      </c>
      <c r="C225" s="89">
        <v>-71.641593999999998</v>
      </c>
      <c r="N225" s="89">
        <v>981450000</v>
      </c>
      <c r="O225" s="89">
        <v>-74.328918000000002</v>
      </c>
    </row>
    <row r="226" spans="2:15" x14ac:dyDescent="0.25">
      <c r="B226" s="89">
        <v>1060495000</v>
      </c>
      <c r="C226" s="89">
        <v>-65.292479999999998</v>
      </c>
      <c r="N226" s="89">
        <v>1060495000</v>
      </c>
      <c r="O226" s="89">
        <v>-73.082763999999997</v>
      </c>
    </row>
    <row r="227" spans="2:15" x14ac:dyDescent="0.25">
      <c r="B227" s="89">
        <v>1139540000</v>
      </c>
      <c r="C227" s="89">
        <v>-44.121315000000003</v>
      </c>
      <c r="N227" s="89">
        <v>1139540000</v>
      </c>
      <c r="O227" s="89">
        <v>-78.383560000000003</v>
      </c>
    </row>
    <row r="228" spans="2:15" x14ac:dyDescent="0.25">
      <c r="B228" s="89">
        <v>1218585000</v>
      </c>
      <c r="C228" s="89">
        <v>-43.988197</v>
      </c>
      <c r="N228" s="89">
        <v>1218585000</v>
      </c>
      <c r="O228" s="89">
        <v>-69.347603000000007</v>
      </c>
    </row>
    <row r="229" spans="2:15" x14ac:dyDescent="0.25">
      <c r="B229" s="89">
        <v>1297630000</v>
      </c>
      <c r="C229" s="89">
        <v>-31.747319999999998</v>
      </c>
      <c r="N229" s="89">
        <v>1297630000</v>
      </c>
      <c r="O229" s="89">
        <v>-69.974281000000005</v>
      </c>
    </row>
    <row r="230" spans="2:15" x14ac:dyDescent="0.25">
      <c r="B230" s="89">
        <v>1376675000</v>
      </c>
      <c r="C230" s="89">
        <v>-32.810226</v>
      </c>
      <c r="N230" s="89">
        <v>1376675000</v>
      </c>
      <c r="O230" s="89">
        <v>-68.046188000000001</v>
      </c>
    </row>
    <row r="231" spans="2:15" x14ac:dyDescent="0.25">
      <c r="B231" s="89">
        <v>1455720000</v>
      </c>
      <c r="C231" s="89">
        <v>-25.519396</v>
      </c>
      <c r="N231" s="89">
        <v>1455720000</v>
      </c>
      <c r="O231" s="89">
        <v>-61.783684000000001</v>
      </c>
    </row>
    <row r="232" spans="2:15" x14ac:dyDescent="0.25">
      <c r="B232" s="89">
        <v>1534765000</v>
      </c>
      <c r="C232" s="89">
        <v>-23.912600999999999</v>
      </c>
      <c r="N232" s="89">
        <v>1534765000</v>
      </c>
      <c r="O232" s="89">
        <v>-47.351421000000002</v>
      </c>
    </row>
    <row r="233" spans="2:15" x14ac:dyDescent="0.25">
      <c r="B233" s="89">
        <v>1613810000</v>
      </c>
      <c r="C233" s="89">
        <v>-19.723583000000001</v>
      </c>
      <c r="N233" s="89">
        <v>1613810000</v>
      </c>
      <c r="O233" s="89">
        <v>-19.246314999999999</v>
      </c>
    </row>
    <row r="234" spans="2:15" x14ac:dyDescent="0.25">
      <c r="B234" s="89">
        <v>1692855000</v>
      </c>
      <c r="C234" s="89">
        <v>-20.924372000000002</v>
      </c>
      <c r="N234" s="89">
        <v>1692855000</v>
      </c>
      <c r="O234" s="89">
        <v>-18.556242000000001</v>
      </c>
    </row>
    <row r="235" spans="2:15" x14ac:dyDescent="0.25">
      <c r="B235" s="89">
        <v>1771900000</v>
      </c>
      <c r="C235" s="89">
        <v>-17.448907999999999</v>
      </c>
      <c r="N235" s="89">
        <v>1771900000</v>
      </c>
      <c r="O235" s="89">
        <v>-17.097163999999999</v>
      </c>
    </row>
    <row r="236" spans="2:15" x14ac:dyDescent="0.25">
      <c r="B236" s="89">
        <v>1850945000</v>
      </c>
      <c r="C236" s="89">
        <v>-17.681719000000001</v>
      </c>
      <c r="N236" s="89">
        <v>1850945000</v>
      </c>
      <c r="O236" s="89">
        <v>-15.04191</v>
      </c>
    </row>
    <row r="237" spans="2:15" x14ac:dyDescent="0.25">
      <c r="B237" s="89">
        <v>1929990000</v>
      </c>
      <c r="C237" s="89">
        <v>-14.647128</v>
      </c>
      <c r="N237" s="89">
        <v>1929990000</v>
      </c>
      <c r="O237" s="89">
        <v>-14.347488999999999</v>
      </c>
    </row>
    <row r="238" spans="2:15" x14ac:dyDescent="0.25">
      <c r="B238" s="89">
        <v>2009035000</v>
      </c>
      <c r="C238" s="89">
        <v>-9.6514053000000004</v>
      </c>
      <c r="N238" s="89">
        <v>2009035000</v>
      </c>
      <c r="O238" s="89">
        <v>-13.017782</v>
      </c>
    </row>
    <row r="239" spans="2:15" x14ac:dyDescent="0.25">
      <c r="B239" s="89">
        <v>2088080000</v>
      </c>
      <c r="C239" s="89">
        <v>-7.5059562</v>
      </c>
      <c r="N239" s="89">
        <v>2088080000</v>
      </c>
      <c r="O239" s="89">
        <v>-11.479265</v>
      </c>
    </row>
    <row r="240" spans="2:15" x14ac:dyDescent="0.25">
      <c r="B240" s="89">
        <v>2167125000</v>
      </c>
      <c r="C240" s="89">
        <v>-7.0919065000000003</v>
      </c>
      <c r="N240" s="89">
        <v>2167125000</v>
      </c>
      <c r="O240" s="89">
        <v>-11.117812000000001</v>
      </c>
    </row>
    <row r="241" spans="2:15" x14ac:dyDescent="0.25">
      <c r="B241" s="89">
        <v>2246170000</v>
      </c>
      <c r="C241" s="89">
        <v>-7.4509802000000001</v>
      </c>
      <c r="N241" s="89">
        <v>2246170000</v>
      </c>
      <c r="O241" s="89">
        <v>-10.154184000000001</v>
      </c>
    </row>
    <row r="242" spans="2:15" x14ac:dyDescent="0.25">
      <c r="B242" s="89">
        <v>2325215000</v>
      </c>
      <c r="C242" s="89">
        <v>-7.9399528999999998</v>
      </c>
      <c r="N242" s="89">
        <v>2325215000</v>
      </c>
      <c r="O242" s="89">
        <v>-9.6737813999999993</v>
      </c>
    </row>
    <row r="243" spans="2:15" x14ac:dyDescent="0.25">
      <c r="B243" s="89">
        <v>2404260000</v>
      </c>
      <c r="C243" s="89">
        <v>-8.7751608000000001</v>
      </c>
      <c r="N243" s="89">
        <v>2404260000</v>
      </c>
      <c r="O243" s="89">
        <v>-8.9420518999999992</v>
      </c>
    </row>
    <row r="244" spans="2:15" x14ac:dyDescent="0.25">
      <c r="B244" s="89">
        <v>2483305000</v>
      </c>
      <c r="C244" s="89">
        <v>-8.9134349999999998</v>
      </c>
      <c r="N244" s="89">
        <v>2483305000</v>
      </c>
      <c r="O244" s="89">
        <v>-8.6081991000000002</v>
      </c>
    </row>
    <row r="245" spans="2:15" x14ac:dyDescent="0.25">
      <c r="B245" s="89">
        <v>2562350000</v>
      </c>
      <c r="C245" s="89">
        <v>-9.0350093999999999</v>
      </c>
      <c r="N245" s="89">
        <v>2562350000</v>
      </c>
      <c r="O245" s="89">
        <v>-8.4034958</v>
      </c>
    </row>
    <row r="246" spans="2:15" x14ac:dyDescent="0.25">
      <c r="B246" s="89">
        <v>2641395000</v>
      </c>
      <c r="C246" s="89">
        <v>-8.8508624999999999</v>
      </c>
      <c r="N246" s="89">
        <v>2641395000</v>
      </c>
      <c r="O246" s="89">
        <v>-8.2011766000000001</v>
      </c>
    </row>
    <row r="247" spans="2:15" x14ac:dyDescent="0.25">
      <c r="B247" s="89">
        <v>2720440000</v>
      </c>
      <c r="C247" s="89">
        <v>-8.8262938999999996</v>
      </c>
      <c r="N247" s="89">
        <v>2720440000</v>
      </c>
      <c r="O247" s="89">
        <v>-8.0482482999999991</v>
      </c>
    </row>
    <row r="248" spans="2:15" x14ac:dyDescent="0.25">
      <c r="B248" s="89">
        <v>2799485000</v>
      </c>
      <c r="C248" s="89">
        <v>-8.7814884000000006</v>
      </c>
      <c r="N248" s="89">
        <v>2799485000</v>
      </c>
      <c r="O248" s="89">
        <v>-7.9414220000000002</v>
      </c>
    </row>
    <row r="249" spans="2:15" x14ac:dyDescent="0.25">
      <c r="B249" s="89">
        <v>2878530000</v>
      </c>
      <c r="C249" s="89">
        <v>-8.8441725000000009</v>
      </c>
      <c r="N249" s="89">
        <v>2878530000</v>
      </c>
      <c r="O249" s="89">
        <v>-7.8393458999999996</v>
      </c>
    </row>
    <row r="250" spans="2:15" x14ac:dyDescent="0.25">
      <c r="B250" s="89">
        <v>2957575000</v>
      </c>
      <c r="C250" s="89">
        <v>-8.8243121999999996</v>
      </c>
      <c r="N250" s="89">
        <v>2957575000</v>
      </c>
      <c r="O250" s="89">
        <v>-7.7905458999999997</v>
      </c>
    </row>
    <row r="251" spans="2:15" x14ac:dyDescent="0.25">
      <c r="B251" s="89">
        <v>3036620000</v>
      </c>
      <c r="C251" s="89">
        <v>-8.8236313000000006</v>
      </c>
      <c r="N251" s="89">
        <v>3036620000</v>
      </c>
      <c r="O251" s="89">
        <v>-7.9122890999999997</v>
      </c>
    </row>
    <row r="252" spans="2:15" x14ac:dyDescent="0.25">
      <c r="B252" s="89">
        <v>3115665000</v>
      </c>
      <c r="C252" s="89">
        <v>-8.6753902000000007</v>
      </c>
      <c r="N252" s="89">
        <v>3115665000</v>
      </c>
      <c r="O252" s="89">
        <v>-8.0492792000000009</v>
      </c>
    </row>
    <row r="253" spans="2:15" x14ac:dyDescent="0.25">
      <c r="B253" s="89">
        <v>3194710000</v>
      </c>
      <c r="C253" s="89">
        <v>-8.5767269000000006</v>
      </c>
      <c r="N253" s="89">
        <v>3194710000</v>
      </c>
      <c r="O253" s="89">
        <v>-8.0796022000000001</v>
      </c>
    </row>
    <row r="254" spans="2:15" x14ac:dyDescent="0.25">
      <c r="B254" s="89">
        <v>3273755000</v>
      </c>
      <c r="C254" s="89">
        <v>-8.5705785999999993</v>
      </c>
      <c r="N254" s="89">
        <v>3273755000</v>
      </c>
      <c r="O254" s="89">
        <v>-8.0704908</v>
      </c>
    </row>
    <row r="255" spans="2:15" x14ac:dyDescent="0.25">
      <c r="B255" s="89">
        <v>3352800000</v>
      </c>
      <c r="C255" s="89">
        <v>-8.8473863999999995</v>
      </c>
      <c r="N255" s="89">
        <v>3352800000</v>
      </c>
      <c r="O255" s="89">
        <v>-8.2898264000000008</v>
      </c>
    </row>
    <row r="256" spans="2:15" x14ac:dyDescent="0.25">
      <c r="B256" s="89">
        <v>3431845000</v>
      </c>
      <c r="C256" s="89">
        <v>-8.7540730999999994</v>
      </c>
      <c r="N256" s="89">
        <v>3431845000</v>
      </c>
      <c r="O256" s="89">
        <v>-8.4411410999999994</v>
      </c>
    </row>
    <row r="257" spans="2:15" x14ac:dyDescent="0.25">
      <c r="B257" s="89">
        <v>3510890000</v>
      </c>
      <c r="C257" s="89">
        <v>-8.6524839</v>
      </c>
      <c r="N257" s="89">
        <v>3510890000</v>
      </c>
      <c r="O257" s="89">
        <v>-8.4570045</v>
      </c>
    </row>
    <row r="258" spans="2:15" x14ac:dyDescent="0.25">
      <c r="B258" s="89">
        <v>3589935000</v>
      </c>
      <c r="C258" s="89">
        <v>-8.4791278999999999</v>
      </c>
      <c r="N258" s="89">
        <v>3589935000</v>
      </c>
      <c r="O258" s="89">
        <v>-8.3829259999999994</v>
      </c>
    </row>
    <row r="259" spans="2:15" x14ac:dyDescent="0.25">
      <c r="B259" s="89">
        <v>3668980000</v>
      </c>
      <c r="C259" s="89">
        <v>-8.3675823000000005</v>
      </c>
      <c r="N259" s="89">
        <v>3668980000</v>
      </c>
      <c r="O259" s="89">
        <v>-8.3889970999999992</v>
      </c>
    </row>
    <row r="260" spans="2:15" x14ac:dyDescent="0.25">
      <c r="B260" s="89">
        <v>3748025000</v>
      </c>
      <c r="C260" s="89">
        <v>-8.3224067999999995</v>
      </c>
      <c r="N260" s="89">
        <v>3748025000</v>
      </c>
      <c r="O260" s="89">
        <v>-8.4664202</v>
      </c>
    </row>
    <row r="261" spans="2:15" x14ac:dyDescent="0.25">
      <c r="B261" s="89">
        <v>3827070000</v>
      </c>
      <c r="C261" s="89">
        <v>-8.4117031000000004</v>
      </c>
      <c r="N261" s="89">
        <v>3827070000</v>
      </c>
      <c r="O261" s="89">
        <v>-8.5897188</v>
      </c>
    </row>
    <row r="262" spans="2:15" x14ac:dyDescent="0.25">
      <c r="B262" s="89">
        <v>3906115000</v>
      </c>
      <c r="C262" s="89">
        <v>-8.3400393000000008</v>
      </c>
      <c r="N262" s="89">
        <v>3906115000</v>
      </c>
      <c r="O262" s="89">
        <v>-8.6103915999999998</v>
      </c>
    </row>
    <row r="263" spans="2:15" x14ac:dyDescent="0.25">
      <c r="B263" s="89">
        <v>3985160000</v>
      </c>
      <c r="C263" s="89">
        <v>-8.2767572000000005</v>
      </c>
      <c r="N263" s="89">
        <v>3985160000</v>
      </c>
      <c r="O263" s="89">
        <v>-8.6476889000000003</v>
      </c>
    </row>
    <row r="264" spans="2:15" x14ac:dyDescent="0.25">
      <c r="B264" s="89">
        <v>4064205000</v>
      </c>
      <c r="C264" s="89">
        <v>-8.3011026000000001</v>
      </c>
      <c r="N264" s="89">
        <v>4064205000</v>
      </c>
      <c r="O264" s="89">
        <v>-8.7171535000000002</v>
      </c>
    </row>
    <row r="265" spans="2:15" x14ac:dyDescent="0.25">
      <c r="B265" s="89">
        <v>4143250000</v>
      </c>
      <c r="C265" s="89">
        <v>-8.2034301999999997</v>
      </c>
      <c r="N265" s="89">
        <v>4143250000</v>
      </c>
      <c r="O265" s="89">
        <v>-8.6764469000000002</v>
      </c>
    </row>
    <row r="266" spans="2:15" x14ac:dyDescent="0.25">
      <c r="B266" s="89">
        <v>4222295000</v>
      </c>
      <c r="C266" s="89">
        <v>-8.1215515000000007</v>
      </c>
      <c r="N266" s="89">
        <v>4222295000</v>
      </c>
      <c r="O266" s="89">
        <v>-8.8281878999999996</v>
      </c>
    </row>
    <row r="267" spans="2:15" x14ac:dyDescent="0.25">
      <c r="B267" s="89">
        <v>4301340000</v>
      </c>
      <c r="C267" s="89">
        <v>-8.0641107999999999</v>
      </c>
      <c r="N267" s="89">
        <v>4301340000</v>
      </c>
      <c r="O267" s="89">
        <v>-8.8949633000000006</v>
      </c>
    </row>
    <row r="268" spans="2:15" x14ac:dyDescent="0.25">
      <c r="B268" s="89">
        <v>4380385000</v>
      </c>
      <c r="C268" s="89">
        <v>-8.0768404</v>
      </c>
      <c r="N268" s="89">
        <v>4380385000</v>
      </c>
      <c r="O268" s="89">
        <v>-8.9099845999999996</v>
      </c>
    </row>
    <row r="269" spans="2:15" x14ac:dyDescent="0.25">
      <c r="B269" s="89">
        <v>4459430000</v>
      </c>
      <c r="C269" s="89">
        <v>-8.0602550999999991</v>
      </c>
      <c r="N269" s="89">
        <v>4459430000</v>
      </c>
      <c r="O269" s="89">
        <v>-8.9119883000000009</v>
      </c>
    </row>
    <row r="270" spans="2:15" x14ac:dyDescent="0.25">
      <c r="B270" s="89">
        <v>4538475000</v>
      </c>
      <c r="C270" s="89">
        <v>-8.0869006999999993</v>
      </c>
      <c r="N270" s="89">
        <v>4538475000</v>
      </c>
      <c r="O270" s="89">
        <v>-8.9564637999999999</v>
      </c>
    </row>
    <row r="271" spans="2:15" x14ac:dyDescent="0.25">
      <c r="B271" s="89">
        <v>4617520000</v>
      </c>
      <c r="C271" s="89">
        <v>-7.9773354999999997</v>
      </c>
      <c r="N271" s="89">
        <v>4617520000</v>
      </c>
      <c r="O271" s="89">
        <v>-8.9171990999999995</v>
      </c>
    </row>
    <row r="272" spans="2:15" x14ac:dyDescent="0.25">
      <c r="B272" s="89">
        <v>4696565000</v>
      </c>
      <c r="C272" s="89">
        <v>-7.8307976999999998</v>
      </c>
      <c r="N272" s="89">
        <v>4696565000</v>
      </c>
      <c r="O272" s="89">
        <v>-9.0538626000000004</v>
      </c>
    </row>
    <row r="273" spans="2:15" x14ac:dyDescent="0.25">
      <c r="B273" s="89">
        <v>4775610000</v>
      </c>
      <c r="C273" s="89">
        <v>-7.7853851000000001</v>
      </c>
      <c r="N273" s="89">
        <v>4775610000</v>
      </c>
      <c r="O273" s="89">
        <v>-9.2266425999999999</v>
      </c>
    </row>
    <row r="274" spans="2:15" x14ac:dyDescent="0.25">
      <c r="B274" s="89">
        <v>4854655000</v>
      </c>
      <c r="C274" s="89">
        <v>-7.8510546999999997</v>
      </c>
      <c r="N274" s="89">
        <v>4854655000</v>
      </c>
      <c r="O274" s="89">
        <v>-9.3652142999999999</v>
      </c>
    </row>
    <row r="275" spans="2:15" x14ac:dyDescent="0.25">
      <c r="B275" s="89">
        <v>4933700000</v>
      </c>
      <c r="C275" s="89">
        <v>-7.7380127999999999</v>
      </c>
      <c r="N275" s="89">
        <v>4933700000</v>
      </c>
      <c r="O275" s="89">
        <v>-9.2797041</v>
      </c>
    </row>
    <row r="276" spans="2:15" x14ac:dyDescent="0.25">
      <c r="B276" s="89">
        <v>5012745000</v>
      </c>
      <c r="C276" s="89">
        <v>-7.7131929000000001</v>
      </c>
      <c r="N276" s="89">
        <v>5012745000</v>
      </c>
      <c r="O276" s="89">
        <v>-9.4530449000000001</v>
      </c>
    </row>
    <row r="277" spans="2:15" x14ac:dyDescent="0.25">
      <c r="B277" s="89">
        <v>5091790000</v>
      </c>
      <c r="C277" s="89">
        <v>-7.8936099999999998</v>
      </c>
      <c r="N277" s="89">
        <v>5091790000</v>
      </c>
      <c r="O277" s="89">
        <v>-9.7300768000000009</v>
      </c>
    </row>
    <row r="278" spans="2:15" x14ac:dyDescent="0.25">
      <c r="B278" s="89">
        <v>5170835000</v>
      </c>
      <c r="C278" s="89">
        <v>-7.8745465000000001</v>
      </c>
      <c r="N278" s="89">
        <v>5170835000</v>
      </c>
      <c r="O278" s="89">
        <v>-9.5395088000000001</v>
      </c>
    </row>
    <row r="279" spans="2:15" x14ac:dyDescent="0.25">
      <c r="B279" s="89">
        <v>5249880000</v>
      </c>
      <c r="C279" s="89">
        <v>-7.8958969000000003</v>
      </c>
      <c r="N279" s="89">
        <v>5249880000</v>
      </c>
      <c r="O279" s="89">
        <v>-9.4711409</v>
      </c>
    </row>
    <row r="280" spans="2:15" x14ac:dyDescent="0.25">
      <c r="B280" s="89">
        <v>5328925000</v>
      </c>
      <c r="C280" s="89">
        <v>-8.0623807999999997</v>
      </c>
      <c r="N280" s="89">
        <v>5328925000</v>
      </c>
      <c r="O280" s="89">
        <v>-9.4500817999999995</v>
      </c>
    </row>
    <row r="281" spans="2:15" x14ac:dyDescent="0.25">
      <c r="B281" s="89">
        <v>5407970000</v>
      </c>
      <c r="C281" s="89">
        <v>-8.2410507000000006</v>
      </c>
      <c r="N281" s="89">
        <v>5407970000</v>
      </c>
      <c r="O281" s="89">
        <v>-9.3586445000000005</v>
      </c>
    </row>
    <row r="282" spans="2:15" x14ac:dyDescent="0.25">
      <c r="B282" s="89">
        <v>5487015000</v>
      </c>
      <c r="C282" s="89">
        <v>-8.4500998999999997</v>
      </c>
      <c r="N282" s="89">
        <v>5487015000</v>
      </c>
      <c r="O282" s="89">
        <v>-9.4229202000000001</v>
      </c>
    </row>
    <row r="283" spans="2:15" x14ac:dyDescent="0.25">
      <c r="B283" s="89">
        <v>5566060000</v>
      </c>
      <c r="C283" s="89">
        <v>-8.5173615999999992</v>
      </c>
      <c r="N283" s="89">
        <v>5566060000</v>
      </c>
      <c r="O283" s="89">
        <v>-9.4075041000000006</v>
      </c>
    </row>
    <row r="284" spans="2:15" x14ac:dyDescent="0.25">
      <c r="B284" s="89">
        <v>5645105000</v>
      </c>
      <c r="C284" s="89">
        <v>-8.6384153000000001</v>
      </c>
      <c r="N284" s="89">
        <v>5645105000</v>
      </c>
      <c r="O284" s="89">
        <v>-9.5024014000000001</v>
      </c>
    </row>
    <row r="285" spans="2:15" x14ac:dyDescent="0.25">
      <c r="B285" s="89">
        <v>5724150000</v>
      </c>
      <c r="C285" s="89">
        <v>-8.7732963999999996</v>
      </c>
      <c r="N285" s="89">
        <v>5724150000</v>
      </c>
      <c r="O285" s="89">
        <v>-9.5463552000000007</v>
      </c>
    </row>
    <row r="286" spans="2:15" x14ac:dyDescent="0.25">
      <c r="B286" s="89">
        <v>5803195000</v>
      </c>
      <c r="C286" s="89">
        <v>-8.9613762000000001</v>
      </c>
      <c r="N286" s="89">
        <v>5803195000</v>
      </c>
      <c r="O286" s="89">
        <v>-9.5246390999999999</v>
      </c>
    </row>
    <row r="287" spans="2:15" x14ac:dyDescent="0.25">
      <c r="B287" s="89">
        <v>5882240000</v>
      </c>
      <c r="C287" s="89">
        <v>-9.1714821000000004</v>
      </c>
      <c r="N287" s="89">
        <v>5882240000</v>
      </c>
      <c r="O287" s="89">
        <v>-9.5572443000000007</v>
      </c>
    </row>
    <row r="288" spans="2:15" x14ac:dyDescent="0.25">
      <c r="B288" s="89">
        <v>5961285000</v>
      </c>
      <c r="C288" s="89">
        <v>-9.2683601000000007</v>
      </c>
      <c r="N288" s="89">
        <v>5961285000</v>
      </c>
      <c r="O288" s="89">
        <v>-9.5050488000000009</v>
      </c>
    </row>
    <row r="289" spans="2:15" x14ac:dyDescent="0.25">
      <c r="B289" s="89">
        <v>6040330000</v>
      </c>
      <c r="C289" s="89">
        <v>-9.2277670000000001</v>
      </c>
      <c r="N289" s="89">
        <v>6040330000</v>
      </c>
      <c r="O289" s="89">
        <v>-9.4799719000000007</v>
      </c>
    </row>
    <row r="290" spans="2:15" x14ac:dyDescent="0.25">
      <c r="B290" s="89">
        <v>6119375000</v>
      </c>
      <c r="C290" s="89">
        <v>-9.2976121999999997</v>
      </c>
      <c r="N290" s="89">
        <v>6119375000</v>
      </c>
      <c r="O290" s="89">
        <v>-9.6505594000000006</v>
      </c>
    </row>
    <row r="291" spans="2:15" x14ac:dyDescent="0.25">
      <c r="B291" s="89">
        <v>6198420000</v>
      </c>
      <c r="C291" s="89">
        <v>-9.4460277999999995</v>
      </c>
      <c r="N291" s="89">
        <v>6198420000</v>
      </c>
      <c r="O291" s="89">
        <v>-9.8945179000000003</v>
      </c>
    </row>
    <row r="292" spans="2:15" x14ac:dyDescent="0.25">
      <c r="B292" s="89">
        <v>6277465000</v>
      </c>
      <c r="C292" s="89">
        <v>-9.5844840999999992</v>
      </c>
      <c r="N292" s="89">
        <v>6277465000</v>
      </c>
      <c r="O292" s="89">
        <v>-9.9842700999999998</v>
      </c>
    </row>
    <row r="293" spans="2:15" x14ac:dyDescent="0.25">
      <c r="B293" s="89">
        <v>6356510000</v>
      </c>
      <c r="C293" s="89">
        <v>-9.6086998000000001</v>
      </c>
      <c r="N293" s="89">
        <v>6356510000</v>
      </c>
      <c r="O293" s="89">
        <v>-9.9464892999999996</v>
      </c>
    </row>
    <row r="294" spans="2:15" x14ac:dyDescent="0.25">
      <c r="B294" s="89">
        <v>6435555000</v>
      </c>
      <c r="C294" s="89">
        <v>-9.6303406000000003</v>
      </c>
      <c r="N294" s="89">
        <v>6435555000</v>
      </c>
      <c r="O294" s="89">
        <v>-9.9308872000000008</v>
      </c>
    </row>
    <row r="295" spans="2:15" x14ac:dyDescent="0.25">
      <c r="B295" s="89">
        <v>6514600000</v>
      </c>
      <c r="C295" s="89">
        <v>-9.4688815999999996</v>
      </c>
      <c r="N295" s="89">
        <v>6514600000</v>
      </c>
      <c r="O295" s="89">
        <v>-9.9334173000000003</v>
      </c>
    </row>
    <row r="296" spans="2:15" x14ac:dyDescent="0.25">
      <c r="B296" s="89">
        <v>6593645000</v>
      </c>
      <c r="C296" s="89">
        <v>-9.2536535000000004</v>
      </c>
      <c r="N296" s="89">
        <v>6593645000</v>
      </c>
      <c r="O296" s="89">
        <v>-10.025128</v>
      </c>
    </row>
    <row r="297" spans="2:15" x14ac:dyDescent="0.25">
      <c r="B297" s="89">
        <v>6672690000</v>
      </c>
      <c r="C297" s="89">
        <v>-9.3838395999999999</v>
      </c>
      <c r="N297" s="89">
        <v>6672690000</v>
      </c>
      <c r="O297" s="89">
        <v>-10.292052</v>
      </c>
    </row>
    <row r="298" spans="2:15" x14ac:dyDescent="0.25">
      <c r="B298" s="89">
        <v>6751735000</v>
      </c>
      <c r="C298" s="89">
        <v>-9.5719261000000007</v>
      </c>
      <c r="N298" s="89">
        <v>6751735000</v>
      </c>
      <c r="O298" s="89">
        <v>-10.28008</v>
      </c>
    </row>
    <row r="299" spans="2:15" x14ac:dyDescent="0.25">
      <c r="B299" s="89">
        <v>6830780000</v>
      </c>
      <c r="C299" s="89">
        <v>-9.5767498</v>
      </c>
      <c r="N299" s="89">
        <v>6830780000</v>
      </c>
      <c r="O299" s="89">
        <v>-10.162554999999999</v>
      </c>
    </row>
    <row r="300" spans="2:15" x14ac:dyDescent="0.25">
      <c r="B300" s="89">
        <v>6909825000</v>
      </c>
      <c r="C300" s="89">
        <v>-9.3496512999999997</v>
      </c>
      <c r="N300" s="89">
        <v>6909825000</v>
      </c>
      <c r="O300" s="89">
        <v>-10.162753</v>
      </c>
    </row>
    <row r="301" spans="2:15" x14ac:dyDescent="0.25">
      <c r="B301" s="89">
        <v>6988870000</v>
      </c>
      <c r="C301" s="89">
        <v>-9.2347145000000008</v>
      </c>
      <c r="N301" s="89">
        <v>6988870000</v>
      </c>
      <c r="O301" s="89">
        <v>-10.405666</v>
      </c>
    </row>
    <row r="302" spans="2:15" x14ac:dyDescent="0.25">
      <c r="B302" s="89">
        <v>7067915000</v>
      </c>
      <c r="C302" s="89">
        <v>-9.3745518000000008</v>
      </c>
      <c r="N302" s="89">
        <v>7067915000</v>
      </c>
      <c r="O302" s="89">
        <v>-10.507362000000001</v>
      </c>
    </row>
    <row r="303" spans="2:15" x14ac:dyDescent="0.25">
      <c r="B303" s="89">
        <v>7146960000</v>
      </c>
      <c r="C303" s="89">
        <v>-9.4504023000000004</v>
      </c>
      <c r="N303" s="89">
        <v>7146960000</v>
      </c>
      <c r="O303" s="89">
        <v>-10.573304</v>
      </c>
    </row>
    <row r="304" spans="2:15" x14ac:dyDescent="0.25">
      <c r="B304" s="89">
        <v>7226005000</v>
      </c>
      <c r="C304" s="89">
        <v>-9.5209016999999996</v>
      </c>
      <c r="N304" s="89">
        <v>7226005000</v>
      </c>
      <c r="O304" s="89">
        <v>-10.548966</v>
      </c>
    </row>
    <row r="305" spans="2:15" x14ac:dyDescent="0.25">
      <c r="B305" s="89">
        <v>7305050000</v>
      </c>
      <c r="C305" s="89">
        <v>-9.5491151999999992</v>
      </c>
      <c r="N305" s="89">
        <v>7305050000</v>
      </c>
      <c r="O305" s="89">
        <v>-10.568299</v>
      </c>
    </row>
    <row r="306" spans="2:15" x14ac:dyDescent="0.25">
      <c r="B306" s="89">
        <v>7384095000</v>
      </c>
      <c r="C306" s="89">
        <v>-9.3432549999999992</v>
      </c>
      <c r="N306" s="89">
        <v>7384095000</v>
      </c>
      <c r="O306" s="89">
        <v>-10.525155</v>
      </c>
    </row>
    <row r="307" spans="2:15" x14ac:dyDescent="0.25">
      <c r="B307" s="89">
        <v>7463140000</v>
      </c>
      <c r="C307" s="89">
        <v>-9.3812674999999999</v>
      </c>
      <c r="N307" s="89">
        <v>7463140000</v>
      </c>
      <c r="O307" s="89">
        <v>-10.723678</v>
      </c>
    </row>
    <row r="308" spans="2:15" x14ac:dyDescent="0.25">
      <c r="B308" s="89">
        <v>7542185000</v>
      </c>
      <c r="C308" s="89">
        <v>-9.5598907000000004</v>
      </c>
      <c r="N308" s="89">
        <v>7542185000</v>
      </c>
      <c r="O308" s="89">
        <v>-10.802528000000001</v>
      </c>
    </row>
    <row r="309" spans="2:15" x14ac:dyDescent="0.25">
      <c r="B309" s="89">
        <v>7621230000</v>
      </c>
      <c r="C309" s="89">
        <v>-9.5644168999999994</v>
      </c>
      <c r="N309" s="89">
        <v>7621230000</v>
      </c>
      <c r="O309" s="89">
        <v>-10.663042000000001</v>
      </c>
    </row>
    <row r="310" spans="2:15" x14ac:dyDescent="0.25">
      <c r="B310" s="89">
        <v>7700275000</v>
      </c>
      <c r="C310" s="89">
        <v>-9.7298106999999998</v>
      </c>
      <c r="N310" s="89">
        <v>7700275000</v>
      </c>
      <c r="O310" s="89">
        <v>-10.777412</v>
      </c>
    </row>
    <row r="311" spans="2:15" x14ac:dyDescent="0.25">
      <c r="B311" s="89">
        <v>7779320000</v>
      </c>
      <c r="C311" s="89">
        <v>-9.9684410000000003</v>
      </c>
      <c r="N311" s="89">
        <v>7779320000</v>
      </c>
      <c r="O311" s="89">
        <v>-10.685122</v>
      </c>
    </row>
    <row r="312" spans="2:15" x14ac:dyDescent="0.25">
      <c r="B312" s="89">
        <v>7858365000</v>
      </c>
      <c r="C312" s="89">
        <v>-9.8112992999999999</v>
      </c>
      <c r="N312" s="89">
        <v>7858365000</v>
      </c>
      <c r="O312" s="89">
        <v>-10.545</v>
      </c>
    </row>
    <row r="313" spans="2:15" x14ac:dyDescent="0.25">
      <c r="B313" s="89">
        <v>7937410000</v>
      </c>
      <c r="C313" s="89">
        <v>-9.5705794999999991</v>
      </c>
      <c r="N313" s="89">
        <v>7937410000</v>
      </c>
      <c r="O313" s="89">
        <v>-10.516173</v>
      </c>
    </row>
    <row r="314" spans="2:15" x14ac:dyDescent="0.25">
      <c r="B314" s="89">
        <v>8016455000</v>
      </c>
      <c r="C314" s="89">
        <v>-9.7841176999999995</v>
      </c>
      <c r="N314" s="89">
        <v>8016455000</v>
      </c>
      <c r="O314" s="89">
        <v>-10.631149000000001</v>
      </c>
    </row>
    <row r="315" spans="2:15" x14ac:dyDescent="0.25">
      <c r="B315" s="89">
        <v>8095500000</v>
      </c>
      <c r="C315" s="89">
        <v>-10.324802999999999</v>
      </c>
      <c r="N315" s="89">
        <v>8095500000</v>
      </c>
      <c r="O315" s="89">
        <v>-10.87152</v>
      </c>
    </row>
    <row r="316" spans="2:15" x14ac:dyDescent="0.25">
      <c r="B316" s="89">
        <v>8174545000</v>
      </c>
      <c r="C316" s="89">
        <v>-10.279607</v>
      </c>
      <c r="N316" s="89">
        <v>8174545000</v>
      </c>
      <c r="O316" s="89">
        <v>-10.653555000000001</v>
      </c>
    </row>
    <row r="317" spans="2:15" x14ac:dyDescent="0.25">
      <c r="B317" s="89">
        <v>8253590000</v>
      </c>
      <c r="C317" s="89">
        <v>-10.353697</v>
      </c>
      <c r="N317" s="89">
        <v>8253590000</v>
      </c>
      <c r="O317" s="89">
        <v>-10.842673</v>
      </c>
    </row>
    <row r="318" spans="2:15" x14ac:dyDescent="0.25">
      <c r="B318" s="89">
        <v>8332635000</v>
      </c>
      <c r="C318" s="89">
        <v>-10.524642999999999</v>
      </c>
      <c r="N318" s="89">
        <v>8332635000</v>
      </c>
      <c r="O318" s="89">
        <v>-10.92033</v>
      </c>
    </row>
    <row r="319" spans="2:15" x14ac:dyDescent="0.25">
      <c r="B319" s="89">
        <v>8411680000</v>
      </c>
      <c r="C319" s="89">
        <v>-10.451354</v>
      </c>
      <c r="N319" s="89">
        <v>8411680000</v>
      </c>
      <c r="O319" s="89">
        <v>-11.043837999999999</v>
      </c>
    </row>
    <row r="320" spans="2:15" x14ac:dyDescent="0.25">
      <c r="B320" s="89">
        <v>8490725000</v>
      </c>
      <c r="C320" s="89">
        <v>-11.077728</v>
      </c>
      <c r="N320" s="89">
        <v>8490725000</v>
      </c>
      <c r="O320" s="89">
        <v>-11.647192</v>
      </c>
    </row>
    <row r="321" spans="2:15" x14ac:dyDescent="0.25">
      <c r="B321" s="89">
        <v>8569770000</v>
      </c>
      <c r="C321" s="89">
        <v>-11.464686</v>
      </c>
      <c r="N321" s="89">
        <v>8569770000</v>
      </c>
      <c r="O321" s="89">
        <v>-11.565557</v>
      </c>
    </row>
    <row r="322" spans="2:15" x14ac:dyDescent="0.25">
      <c r="B322" s="89">
        <v>8648815000</v>
      </c>
      <c r="C322" s="89">
        <v>-11.432858</v>
      </c>
      <c r="N322" s="89">
        <v>8648815000</v>
      </c>
      <c r="O322" s="89">
        <v>-11.763572999999999</v>
      </c>
    </row>
    <row r="323" spans="2:15" x14ac:dyDescent="0.25">
      <c r="B323" s="89">
        <v>8727860000</v>
      </c>
      <c r="C323" s="89">
        <v>-11.298489999999999</v>
      </c>
      <c r="N323" s="89">
        <v>8727860000</v>
      </c>
      <c r="O323" s="89">
        <v>-11.696974000000001</v>
      </c>
    </row>
    <row r="324" spans="2:15" x14ac:dyDescent="0.25">
      <c r="B324" s="89">
        <v>8806905000</v>
      </c>
      <c r="C324" s="89">
        <v>-11.214804000000001</v>
      </c>
      <c r="N324" s="89">
        <v>8806905000</v>
      </c>
      <c r="O324" s="89">
        <v>-11.724976</v>
      </c>
    </row>
    <row r="325" spans="2:15" x14ac:dyDescent="0.25">
      <c r="B325" s="89">
        <v>8885950000</v>
      </c>
      <c r="C325" s="89">
        <v>-11.179551999999999</v>
      </c>
      <c r="N325" s="89">
        <v>8885950000</v>
      </c>
      <c r="O325" s="89">
        <v>-11.71749</v>
      </c>
    </row>
    <row r="326" spans="2:15" x14ac:dyDescent="0.25">
      <c r="B326" s="89">
        <v>8964995000</v>
      </c>
      <c r="C326" s="89">
        <v>-11.135356</v>
      </c>
      <c r="N326" s="89">
        <v>8964995000</v>
      </c>
      <c r="O326" s="89">
        <v>-11.818702</v>
      </c>
    </row>
    <row r="327" spans="2:15" x14ac:dyDescent="0.25">
      <c r="B327" s="89">
        <v>9044040000</v>
      </c>
      <c r="C327" s="89">
        <v>-11.298429</v>
      </c>
      <c r="N327" s="89">
        <v>9044040000</v>
      </c>
      <c r="O327" s="89">
        <v>-11.950006999999999</v>
      </c>
    </row>
    <row r="328" spans="2:15" x14ac:dyDescent="0.25">
      <c r="B328" s="89">
        <v>9123085000</v>
      </c>
      <c r="C328" s="89">
        <v>-11.063283999999999</v>
      </c>
      <c r="N328" s="89">
        <v>9123085000</v>
      </c>
      <c r="O328" s="89">
        <v>-11.686540000000001</v>
      </c>
    </row>
    <row r="329" spans="2:15" x14ac:dyDescent="0.25">
      <c r="B329" s="89">
        <v>9202130000</v>
      </c>
      <c r="C329" s="89">
        <v>-10.643487</v>
      </c>
      <c r="N329" s="89">
        <v>9202130000</v>
      </c>
      <c r="O329" s="89">
        <v>-11.565246</v>
      </c>
    </row>
    <row r="330" spans="2:15" x14ac:dyDescent="0.25">
      <c r="B330" s="89">
        <v>9281175000</v>
      </c>
      <c r="C330" s="89">
        <v>-10.623889999999999</v>
      </c>
      <c r="N330" s="89">
        <v>9281175000</v>
      </c>
      <c r="O330" s="89">
        <v>-11.740974</v>
      </c>
    </row>
    <row r="331" spans="2:15" x14ac:dyDescent="0.25">
      <c r="B331" s="89">
        <v>9360220000</v>
      </c>
      <c r="C331" s="89">
        <v>-10.437763</v>
      </c>
      <c r="N331" s="89">
        <v>9360220000</v>
      </c>
      <c r="O331" s="89">
        <v>-11.463293999999999</v>
      </c>
    </row>
    <row r="332" spans="2:15" x14ac:dyDescent="0.25">
      <c r="B332" s="89">
        <v>9439265000</v>
      </c>
      <c r="C332" s="89">
        <v>-10.305202</v>
      </c>
      <c r="N332" s="89">
        <v>9439265000</v>
      </c>
      <c r="O332" s="89">
        <v>-11.505082</v>
      </c>
    </row>
    <row r="333" spans="2:15" x14ac:dyDescent="0.25">
      <c r="B333" s="89">
        <v>9518310000</v>
      </c>
      <c r="C333" s="89">
        <v>-10.185544</v>
      </c>
      <c r="N333" s="89">
        <v>9518310000</v>
      </c>
      <c r="O333" s="89">
        <v>-11.416323999999999</v>
      </c>
    </row>
    <row r="334" spans="2:15" x14ac:dyDescent="0.25">
      <c r="B334" s="89">
        <v>9597355000</v>
      </c>
      <c r="C334" s="89">
        <v>-10.014056999999999</v>
      </c>
      <c r="N334" s="89">
        <v>9597355000</v>
      </c>
      <c r="O334" s="89">
        <v>-11.258912</v>
      </c>
    </row>
    <row r="335" spans="2:15" x14ac:dyDescent="0.25">
      <c r="B335" s="89">
        <v>9676400000</v>
      </c>
      <c r="C335" s="89">
        <v>-9.6639365999999995</v>
      </c>
      <c r="N335" s="89">
        <v>9676400000</v>
      </c>
      <c r="O335" s="89">
        <v>-11.171638</v>
      </c>
    </row>
    <row r="336" spans="2:15" x14ac:dyDescent="0.25">
      <c r="B336" s="89">
        <v>9755445000</v>
      </c>
      <c r="C336" s="89">
        <v>-9.6647920999999997</v>
      </c>
      <c r="N336" s="89">
        <v>9755445000</v>
      </c>
      <c r="O336" s="89">
        <v>-11.0945</v>
      </c>
    </row>
    <row r="337" spans="2:15" x14ac:dyDescent="0.25">
      <c r="B337" s="89">
        <v>9834490000</v>
      </c>
      <c r="C337" s="89">
        <v>-9.9300698999999994</v>
      </c>
      <c r="N337" s="89">
        <v>9834490000</v>
      </c>
      <c r="O337" s="89">
        <v>-11.258089999999999</v>
      </c>
    </row>
    <row r="338" spans="2:15" x14ac:dyDescent="0.25">
      <c r="B338" s="89">
        <v>9913535000</v>
      </c>
      <c r="C338" s="89">
        <v>-9.7129621999999998</v>
      </c>
      <c r="N338" s="89">
        <v>9913535000</v>
      </c>
      <c r="O338" s="89">
        <v>-11.041319</v>
      </c>
    </row>
    <row r="339" spans="2:15" x14ac:dyDescent="0.25">
      <c r="B339" s="89">
        <v>9992580000</v>
      </c>
      <c r="C339" s="89">
        <v>-9.7074546999999995</v>
      </c>
      <c r="N339" s="89">
        <v>9992580000</v>
      </c>
      <c r="O339" s="89">
        <v>-11.017803000000001</v>
      </c>
    </row>
    <row r="340" spans="2:15" x14ac:dyDescent="0.25">
      <c r="B340" s="89">
        <v>10071625000</v>
      </c>
      <c r="C340" s="89">
        <v>-9.8740597000000001</v>
      </c>
      <c r="N340" s="89">
        <v>10071625000</v>
      </c>
      <c r="O340" s="89">
        <v>-10.996916000000001</v>
      </c>
    </row>
    <row r="341" spans="2:15" x14ac:dyDescent="0.25">
      <c r="B341" s="89">
        <v>10150670000</v>
      </c>
      <c r="C341" s="89">
        <v>-9.7083960000000005</v>
      </c>
      <c r="N341" s="89">
        <v>10150670000</v>
      </c>
      <c r="O341" s="89">
        <v>-10.790184999999999</v>
      </c>
    </row>
    <row r="342" spans="2:15" x14ac:dyDescent="0.25">
      <c r="B342" s="89">
        <v>10229715000</v>
      </c>
      <c r="C342" s="89">
        <v>-9.8293990999999998</v>
      </c>
      <c r="N342" s="89">
        <v>10229715000</v>
      </c>
      <c r="O342" s="89">
        <v>-10.851266000000001</v>
      </c>
    </row>
    <row r="343" spans="2:15" x14ac:dyDescent="0.25">
      <c r="B343" s="89">
        <v>10308760000</v>
      </c>
      <c r="C343" s="89">
        <v>-10.164186000000001</v>
      </c>
      <c r="N343" s="89">
        <v>10308760000</v>
      </c>
      <c r="O343" s="89">
        <v>-10.793476999999999</v>
      </c>
    </row>
    <row r="344" spans="2:15" x14ac:dyDescent="0.25">
      <c r="B344" s="89">
        <v>10387805000</v>
      </c>
      <c r="C344" s="89">
        <v>-10.372901000000001</v>
      </c>
      <c r="N344" s="89">
        <v>10387805000</v>
      </c>
      <c r="O344" s="89">
        <v>-10.78227</v>
      </c>
    </row>
    <row r="345" spans="2:15" x14ac:dyDescent="0.25">
      <c r="B345" s="89">
        <v>10466850000</v>
      </c>
      <c r="C345" s="89">
        <v>-10.223898</v>
      </c>
      <c r="N345" s="89">
        <v>10466850000</v>
      </c>
      <c r="O345" s="89">
        <v>-10.675701</v>
      </c>
    </row>
    <row r="346" spans="2:15" x14ac:dyDescent="0.25">
      <c r="B346" s="89">
        <v>10545895000</v>
      </c>
      <c r="C346" s="89">
        <v>-10.384662000000001</v>
      </c>
      <c r="N346" s="89">
        <v>10545895000</v>
      </c>
      <c r="O346" s="89">
        <v>-10.659494</v>
      </c>
    </row>
    <row r="347" spans="2:15" x14ac:dyDescent="0.25">
      <c r="B347" s="89">
        <v>10624940000</v>
      </c>
      <c r="C347" s="89">
        <v>-10.570008</v>
      </c>
      <c r="N347" s="89">
        <v>10624940000</v>
      </c>
      <c r="O347" s="89">
        <v>-10.699185</v>
      </c>
    </row>
    <row r="348" spans="2:15" x14ac:dyDescent="0.25">
      <c r="B348" s="89">
        <v>10703985000</v>
      </c>
      <c r="C348" s="89">
        <v>-10.622525</v>
      </c>
      <c r="N348" s="89">
        <v>10703985000</v>
      </c>
      <c r="O348" s="89">
        <v>-10.822506000000001</v>
      </c>
    </row>
    <row r="349" spans="2:15" x14ac:dyDescent="0.25">
      <c r="B349" s="89">
        <v>10783030000</v>
      </c>
      <c r="C349" s="89">
        <v>-10.65047</v>
      </c>
      <c r="N349" s="89">
        <v>10783030000</v>
      </c>
      <c r="O349" s="89">
        <v>-10.810086</v>
      </c>
    </row>
    <row r="350" spans="2:15" x14ac:dyDescent="0.25">
      <c r="B350" s="89">
        <v>10862075000</v>
      </c>
      <c r="C350" s="89">
        <v>-10.719835</v>
      </c>
      <c r="N350" s="89">
        <v>10862075000</v>
      </c>
      <c r="O350" s="89">
        <v>-10.900242</v>
      </c>
    </row>
    <row r="351" spans="2:15" x14ac:dyDescent="0.25">
      <c r="B351" s="89">
        <v>10941120000</v>
      </c>
      <c r="C351" s="89">
        <v>-10.529897999999999</v>
      </c>
      <c r="N351" s="89">
        <v>10941120000</v>
      </c>
      <c r="O351" s="89">
        <v>-10.828144999999999</v>
      </c>
    </row>
    <row r="352" spans="2:15" x14ac:dyDescent="0.25">
      <c r="B352" s="89">
        <v>11020165000</v>
      </c>
      <c r="C352" s="89">
        <v>-10.5145</v>
      </c>
      <c r="N352" s="89">
        <v>11020165000</v>
      </c>
      <c r="O352" s="89">
        <v>-10.795956</v>
      </c>
    </row>
    <row r="353" spans="2:15" x14ac:dyDescent="0.25">
      <c r="B353" s="89">
        <v>11099210000</v>
      </c>
      <c r="C353" s="89">
        <v>-10.759320000000001</v>
      </c>
      <c r="N353" s="89">
        <v>11099210000</v>
      </c>
      <c r="O353" s="89">
        <v>-11.017823</v>
      </c>
    </row>
    <row r="354" spans="2:15" x14ac:dyDescent="0.25">
      <c r="B354" s="89">
        <v>11178255000</v>
      </c>
      <c r="C354" s="89">
        <v>-10.449598999999999</v>
      </c>
      <c r="N354" s="89">
        <v>11178255000</v>
      </c>
      <c r="O354" s="89">
        <v>-10.728807</v>
      </c>
    </row>
    <row r="355" spans="2:15" x14ac:dyDescent="0.25">
      <c r="B355" s="89">
        <v>11257300000</v>
      </c>
      <c r="C355" s="89">
        <v>-10.511082999999999</v>
      </c>
      <c r="N355" s="89">
        <v>11257300000</v>
      </c>
      <c r="O355" s="89">
        <v>-10.794846</v>
      </c>
    </row>
    <row r="356" spans="2:15" x14ac:dyDescent="0.25">
      <c r="B356" s="89">
        <v>11336345000</v>
      </c>
      <c r="C356" s="89">
        <v>-10.585081000000001</v>
      </c>
      <c r="N356" s="89">
        <v>11336345000</v>
      </c>
      <c r="O356" s="89">
        <v>-10.703752</v>
      </c>
    </row>
    <row r="357" spans="2:15" x14ac:dyDescent="0.25">
      <c r="B357" s="89">
        <v>11415390000</v>
      </c>
      <c r="C357" s="89">
        <v>-10.556303</v>
      </c>
      <c r="N357" s="89">
        <v>11415390000</v>
      </c>
      <c r="O357" s="89">
        <v>-10.618988</v>
      </c>
    </row>
    <row r="358" spans="2:15" x14ac:dyDescent="0.25">
      <c r="B358" s="89">
        <v>11494435000</v>
      </c>
      <c r="C358" s="89">
        <v>-10.648878</v>
      </c>
      <c r="N358" s="89">
        <v>11494435000</v>
      </c>
      <c r="O358" s="89">
        <v>-10.638173</v>
      </c>
    </row>
    <row r="359" spans="2:15" x14ac:dyDescent="0.25">
      <c r="B359" s="89">
        <v>11573480000</v>
      </c>
      <c r="C359" s="89">
        <v>-10.668331999999999</v>
      </c>
      <c r="N359" s="89">
        <v>11573480000</v>
      </c>
      <c r="O359" s="89">
        <v>-10.443851</v>
      </c>
    </row>
    <row r="360" spans="2:15" x14ac:dyDescent="0.25">
      <c r="B360" s="89">
        <v>11652525000</v>
      </c>
      <c r="C360" s="89">
        <v>-11.026975</v>
      </c>
      <c r="N360" s="89">
        <v>11652525000</v>
      </c>
      <c r="O360" s="89">
        <v>-10.616847</v>
      </c>
    </row>
    <row r="361" spans="2:15" x14ac:dyDescent="0.25">
      <c r="B361" s="89">
        <v>11731570000</v>
      </c>
      <c r="C361" s="89">
        <v>-11.034298</v>
      </c>
      <c r="N361" s="89">
        <v>11731570000</v>
      </c>
      <c r="O361" s="89">
        <v>-10.497318999999999</v>
      </c>
    </row>
    <row r="362" spans="2:15" x14ac:dyDescent="0.25">
      <c r="B362" s="89">
        <v>11810615000</v>
      </c>
      <c r="C362" s="89">
        <v>-11.290611</v>
      </c>
      <c r="N362" s="89">
        <v>11810615000</v>
      </c>
      <c r="O362" s="89">
        <v>-10.525563999999999</v>
      </c>
    </row>
    <row r="363" spans="2:15" x14ac:dyDescent="0.25">
      <c r="B363" s="89">
        <v>11889660000</v>
      </c>
      <c r="C363" s="89">
        <v>-11.652381</v>
      </c>
      <c r="N363" s="89">
        <v>11889660000</v>
      </c>
      <c r="O363" s="89">
        <v>-10.664880999999999</v>
      </c>
    </row>
    <row r="364" spans="2:15" x14ac:dyDescent="0.25">
      <c r="B364" s="89">
        <v>11968705000</v>
      </c>
      <c r="C364" s="89">
        <v>-11.791601999999999</v>
      </c>
      <c r="N364" s="89">
        <v>11968705000</v>
      </c>
      <c r="O364" s="89">
        <v>-10.666461999999999</v>
      </c>
    </row>
    <row r="365" spans="2:15" x14ac:dyDescent="0.25">
      <c r="B365" s="89">
        <v>12047750000</v>
      </c>
      <c r="C365" s="89">
        <v>-12.049056</v>
      </c>
      <c r="N365" s="89">
        <v>12047750000</v>
      </c>
      <c r="O365" s="89">
        <v>-10.81058</v>
      </c>
    </row>
    <row r="366" spans="2:15" x14ac:dyDescent="0.25">
      <c r="B366" s="89">
        <v>12126795000</v>
      </c>
      <c r="C366" s="89">
        <v>-12.479217999999999</v>
      </c>
      <c r="N366" s="89">
        <v>12126795000</v>
      </c>
      <c r="O366" s="89">
        <v>-11.092010999999999</v>
      </c>
    </row>
    <row r="367" spans="2:15" x14ac:dyDescent="0.25">
      <c r="B367" s="89">
        <v>12205840000</v>
      </c>
      <c r="C367" s="89">
        <v>-12.814137000000001</v>
      </c>
      <c r="N367" s="89">
        <v>12205840000</v>
      </c>
      <c r="O367" s="89">
        <v>-11.379811</v>
      </c>
    </row>
    <row r="368" spans="2:15" x14ac:dyDescent="0.25">
      <c r="B368" s="89">
        <v>12284885000</v>
      </c>
      <c r="C368" s="89">
        <v>-13.073783000000001</v>
      </c>
      <c r="N368" s="89">
        <v>12284885000</v>
      </c>
      <c r="O368" s="89">
        <v>-11.59028</v>
      </c>
    </row>
    <row r="369" spans="2:15" x14ac:dyDescent="0.25">
      <c r="B369" s="89">
        <v>12363930000</v>
      </c>
      <c r="C369" s="89">
        <v>-13.359730000000001</v>
      </c>
      <c r="N369" s="89">
        <v>12363930000</v>
      </c>
      <c r="O369" s="89">
        <v>-12.043831000000001</v>
      </c>
    </row>
    <row r="370" spans="2:15" x14ac:dyDescent="0.25">
      <c r="B370" s="89">
        <v>12442975000</v>
      </c>
      <c r="C370" s="89">
        <v>-13.733999000000001</v>
      </c>
      <c r="N370" s="89">
        <v>12442975000</v>
      </c>
      <c r="O370" s="89">
        <v>-13.432426</v>
      </c>
    </row>
    <row r="371" spans="2:15" x14ac:dyDescent="0.25">
      <c r="B371" s="89">
        <v>12522020000</v>
      </c>
      <c r="C371" s="89">
        <v>-14.008190000000001</v>
      </c>
      <c r="N371" s="89">
        <v>12522020000</v>
      </c>
      <c r="O371" s="89">
        <v>-16.246164</v>
      </c>
    </row>
    <row r="372" spans="2:15" x14ac:dyDescent="0.25">
      <c r="B372" s="89">
        <v>12601065000</v>
      </c>
      <c r="C372" s="89">
        <v>-14.399984999999999</v>
      </c>
      <c r="N372" s="89">
        <v>12601065000</v>
      </c>
      <c r="O372" s="89">
        <v>-19.571359999999999</v>
      </c>
    </row>
    <row r="373" spans="2:15" x14ac:dyDescent="0.25">
      <c r="B373" s="89">
        <v>12680110000</v>
      </c>
      <c r="C373" s="89">
        <v>-14.784898</v>
      </c>
      <c r="N373" s="89">
        <v>12680110000</v>
      </c>
      <c r="O373" s="89">
        <v>-25.741301</v>
      </c>
    </row>
    <row r="374" spans="2:15" x14ac:dyDescent="0.25">
      <c r="B374" s="89">
        <v>12759155000</v>
      </c>
      <c r="C374" s="89">
        <v>-15.067764</v>
      </c>
      <c r="N374" s="89">
        <v>12759155000</v>
      </c>
      <c r="O374" s="89">
        <v>-36.842880000000001</v>
      </c>
    </row>
    <row r="375" spans="2:15" x14ac:dyDescent="0.25">
      <c r="B375" s="89">
        <v>12838200000</v>
      </c>
      <c r="C375" s="89">
        <v>-15.416334000000001</v>
      </c>
      <c r="N375" s="89">
        <v>12838200000</v>
      </c>
      <c r="O375" s="89">
        <v>-40.701034999999997</v>
      </c>
    </row>
    <row r="376" spans="2:15" x14ac:dyDescent="0.25">
      <c r="B376" s="89">
        <v>12917245000</v>
      </c>
      <c r="C376" s="89">
        <v>-15.856140999999999</v>
      </c>
      <c r="N376" s="89">
        <v>12917245000</v>
      </c>
      <c r="O376" s="89">
        <v>-46.028407999999999</v>
      </c>
    </row>
    <row r="377" spans="2:15" x14ac:dyDescent="0.25">
      <c r="B377" s="89">
        <v>12996290000</v>
      </c>
      <c r="C377" s="89">
        <v>-16.420456000000001</v>
      </c>
      <c r="N377" s="89">
        <v>12996290000</v>
      </c>
      <c r="O377" s="89">
        <v>-57.976886999999998</v>
      </c>
    </row>
    <row r="378" spans="2:15" x14ac:dyDescent="0.25">
      <c r="B378" s="89">
        <v>13075335000</v>
      </c>
      <c r="C378" s="89">
        <v>-16.821010999999999</v>
      </c>
      <c r="N378" s="89">
        <v>13075335000</v>
      </c>
      <c r="O378" s="89">
        <v>-58.399234999999997</v>
      </c>
    </row>
    <row r="379" spans="2:15" x14ac:dyDescent="0.25">
      <c r="B379" s="89">
        <v>13154380000</v>
      </c>
      <c r="C379" s="89">
        <v>-17.337730000000001</v>
      </c>
      <c r="N379" s="89">
        <v>13154380000</v>
      </c>
      <c r="O379" s="89">
        <v>-59.255119000000001</v>
      </c>
    </row>
    <row r="380" spans="2:15" x14ac:dyDescent="0.25">
      <c r="B380" s="89">
        <v>13233425000</v>
      </c>
      <c r="C380" s="89">
        <v>-17.941670999999999</v>
      </c>
      <c r="N380" s="89">
        <v>13233425000</v>
      </c>
      <c r="O380" s="89">
        <v>-60.425800000000002</v>
      </c>
    </row>
    <row r="381" spans="2:15" x14ac:dyDescent="0.25">
      <c r="B381" s="89">
        <v>13312470000</v>
      </c>
      <c r="C381" s="89">
        <v>-18.580185</v>
      </c>
      <c r="N381" s="89">
        <v>13312470000</v>
      </c>
      <c r="O381" s="89">
        <v>-60.345337000000001</v>
      </c>
    </row>
    <row r="382" spans="2:15" x14ac:dyDescent="0.25">
      <c r="B382" s="89">
        <v>13391515000</v>
      </c>
      <c r="C382" s="89">
        <v>-19.236170000000001</v>
      </c>
      <c r="N382" s="89">
        <v>13391515000</v>
      </c>
      <c r="O382" s="89">
        <v>-59.893752999999997</v>
      </c>
    </row>
    <row r="383" spans="2:15" x14ac:dyDescent="0.25">
      <c r="B383" s="89">
        <v>13470560000</v>
      </c>
      <c r="C383" s="89">
        <v>-20.019472</v>
      </c>
      <c r="N383" s="89">
        <v>13470560000</v>
      </c>
      <c r="O383" s="89">
        <v>-65.620116999999993</v>
      </c>
    </row>
    <row r="384" spans="2:15" x14ac:dyDescent="0.25">
      <c r="B384" s="89">
        <v>13549605000</v>
      </c>
      <c r="C384" s="89">
        <v>-20.746361</v>
      </c>
      <c r="N384" s="89">
        <v>13549605000</v>
      </c>
      <c r="O384" s="89">
        <v>-64.858161999999993</v>
      </c>
    </row>
    <row r="385" spans="2:15" x14ac:dyDescent="0.25">
      <c r="B385" s="89">
        <v>13628650000</v>
      </c>
      <c r="C385" s="89">
        <v>-21.49493</v>
      </c>
      <c r="N385" s="89">
        <v>13628650000</v>
      </c>
      <c r="O385" s="89">
        <v>-70.833564999999993</v>
      </c>
    </row>
    <row r="386" spans="2:15" x14ac:dyDescent="0.25">
      <c r="B386" s="89">
        <v>13707695000</v>
      </c>
      <c r="C386" s="89">
        <v>-22.361919</v>
      </c>
      <c r="N386" s="89">
        <v>13707695000</v>
      </c>
      <c r="O386" s="89">
        <v>-66.813972000000007</v>
      </c>
    </row>
    <row r="387" spans="2:15" x14ac:dyDescent="0.25">
      <c r="B387" s="89">
        <v>13786740000</v>
      </c>
      <c r="C387" s="89">
        <v>-23.189316000000002</v>
      </c>
      <c r="N387" s="89">
        <v>13786740000</v>
      </c>
      <c r="O387" s="89">
        <v>-68.894233999999997</v>
      </c>
    </row>
    <row r="388" spans="2:15" x14ac:dyDescent="0.25">
      <c r="B388" s="89">
        <v>13865785000</v>
      </c>
      <c r="C388" s="89">
        <v>-24.018719000000001</v>
      </c>
      <c r="N388" s="89">
        <v>13865785000</v>
      </c>
      <c r="O388" s="89">
        <v>-79.220375000000004</v>
      </c>
    </row>
    <row r="389" spans="2:15" x14ac:dyDescent="0.25">
      <c r="B389" s="89">
        <v>13944830000</v>
      </c>
      <c r="C389" s="89">
        <v>-24.799675000000001</v>
      </c>
      <c r="N389" s="89">
        <v>13944830000</v>
      </c>
      <c r="O389" s="89">
        <v>-74.069153</v>
      </c>
    </row>
    <row r="390" spans="2:15" x14ac:dyDescent="0.25">
      <c r="B390" s="89">
        <v>14023875000</v>
      </c>
      <c r="C390" s="89">
        <v>-25.387173000000001</v>
      </c>
      <c r="N390" s="89">
        <v>14023875000</v>
      </c>
      <c r="O390" s="89">
        <v>-72.931396000000007</v>
      </c>
    </row>
    <row r="391" spans="2:15" x14ac:dyDescent="0.25">
      <c r="B391" s="89">
        <v>14102920000</v>
      </c>
      <c r="C391" s="89">
        <v>-26.019591999999999</v>
      </c>
      <c r="N391" s="89">
        <v>14102920000</v>
      </c>
      <c r="O391" s="89">
        <v>-65.434044</v>
      </c>
    </row>
    <row r="392" spans="2:15" x14ac:dyDescent="0.25">
      <c r="B392" s="89">
        <v>14181965000</v>
      </c>
      <c r="C392" s="89">
        <v>-26.262243000000002</v>
      </c>
      <c r="N392" s="89">
        <v>14181965000</v>
      </c>
      <c r="O392" s="89">
        <v>-70.373183999999995</v>
      </c>
    </row>
    <row r="393" spans="2:15" x14ac:dyDescent="0.25">
      <c r="B393" s="89">
        <v>14261010000</v>
      </c>
      <c r="C393" s="89">
        <v>-26.176569000000001</v>
      </c>
      <c r="N393" s="89">
        <v>14261010000</v>
      </c>
      <c r="O393" s="89">
        <v>-66.042655999999994</v>
      </c>
    </row>
    <row r="394" spans="2:15" x14ac:dyDescent="0.25">
      <c r="B394" s="89">
        <v>14340055000</v>
      </c>
      <c r="C394" s="89">
        <v>-26.591571999999999</v>
      </c>
      <c r="N394" s="89">
        <v>14340055000</v>
      </c>
      <c r="O394" s="89">
        <v>-62.418574999999997</v>
      </c>
    </row>
    <row r="395" spans="2:15" x14ac:dyDescent="0.25">
      <c r="B395" s="89">
        <v>14419100000</v>
      </c>
      <c r="C395" s="89">
        <v>-26.739547999999999</v>
      </c>
      <c r="N395" s="89">
        <v>14419100000</v>
      </c>
      <c r="O395" s="89">
        <v>-62.287703999999998</v>
      </c>
    </row>
    <row r="396" spans="2:15" x14ac:dyDescent="0.25">
      <c r="B396" s="89">
        <v>14498145000</v>
      </c>
      <c r="C396" s="89">
        <v>-26.409141999999999</v>
      </c>
      <c r="N396" s="89">
        <v>14498145000</v>
      </c>
      <c r="O396" s="89">
        <v>-61.445259</v>
      </c>
    </row>
    <row r="397" spans="2:15" x14ac:dyDescent="0.25">
      <c r="B397" s="89">
        <v>14577190000</v>
      </c>
      <c r="C397" s="89">
        <v>-26.477271999999999</v>
      </c>
      <c r="N397" s="89">
        <v>14577190000</v>
      </c>
      <c r="O397" s="89">
        <v>-65.104607000000001</v>
      </c>
    </row>
    <row r="398" spans="2:15" x14ac:dyDescent="0.25">
      <c r="B398" s="89">
        <v>14656235000</v>
      </c>
      <c r="C398" s="89">
        <v>-26.921596999999998</v>
      </c>
      <c r="N398" s="89">
        <v>14656235000</v>
      </c>
      <c r="O398" s="89">
        <v>-70.586539999999999</v>
      </c>
    </row>
    <row r="399" spans="2:15" x14ac:dyDescent="0.25">
      <c r="B399" s="89">
        <v>14735280000</v>
      </c>
      <c r="C399" s="89">
        <v>-26.303253000000002</v>
      </c>
      <c r="N399" s="89">
        <v>14735280000</v>
      </c>
      <c r="O399" s="89">
        <v>-65.690742</v>
      </c>
    </row>
    <row r="400" spans="2:15" x14ac:dyDescent="0.25">
      <c r="B400" s="89">
        <v>14814325000</v>
      </c>
      <c r="C400" s="89">
        <v>-26.314053999999999</v>
      </c>
      <c r="N400" s="89">
        <v>14814325000</v>
      </c>
      <c r="O400" s="89">
        <v>-63.589542000000002</v>
      </c>
    </row>
    <row r="401" spans="2:15" x14ac:dyDescent="0.25">
      <c r="B401" s="89">
        <v>14893370000</v>
      </c>
      <c r="C401" s="89">
        <v>-25.155462</v>
      </c>
      <c r="N401" s="89">
        <v>14893370000</v>
      </c>
      <c r="O401" s="89">
        <v>-95.679351999999994</v>
      </c>
    </row>
    <row r="402" spans="2:15" x14ac:dyDescent="0.25">
      <c r="B402" s="89">
        <v>14972415000</v>
      </c>
      <c r="C402" s="89">
        <v>-24.442202000000002</v>
      </c>
      <c r="N402" s="89">
        <v>14972415000</v>
      </c>
      <c r="O402" s="89">
        <v>-68.124397000000002</v>
      </c>
    </row>
    <row r="403" spans="2:15" x14ac:dyDescent="0.25">
      <c r="B403" s="89">
        <v>15051460000</v>
      </c>
      <c r="C403" s="89">
        <v>-24.096309999999999</v>
      </c>
      <c r="N403" s="89">
        <v>15051460000</v>
      </c>
      <c r="O403" s="89">
        <v>-67.958893000000003</v>
      </c>
    </row>
    <row r="404" spans="2:15" x14ac:dyDescent="0.25">
      <c r="B404" s="89">
        <v>15130505000</v>
      </c>
      <c r="C404" s="89">
        <v>-25.562069000000001</v>
      </c>
      <c r="N404" s="89">
        <v>15130505000</v>
      </c>
      <c r="O404" s="89">
        <v>-65.715500000000006</v>
      </c>
    </row>
    <row r="405" spans="2:15" x14ac:dyDescent="0.25">
      <c r="B405" s="89">
        <v>15209550000</v>
      </c>
      <c r="C405" s="89">
        <v>-26.618649999999999</v>
      </c>
      <c r="N405" s="89">
        <v>15209550000</v>
      </c>
      <c r="O405" s="89">
        <v>-63.100566999999998</v>
      </c>
    </row>
    <row r="406" spans="2:15" x14ac:dyDescent="0.25">
      <c r="B406" s="89">
        <v>15288595000</v>
      </c>
      <c r="C406" s="89">
        <v>-27.763403</v>
      </c>
      <c r="N406" s="89">
        <v>15288595000</v>
      </c>
      <c r="O406" s="89">
        <v>-64.602858999999995</v>
      </c>
    </row>
    <row r="407" spans="2:15" x14ac:dyDescent="0.25">
      <c r="B407" s="89">
        <v>15367640000</v>
      </c>
      <c r="C407" s="89">
        <v>-35.264094999999998</v>
      </c>
      <c r="N407" s="89">
        <v>15367640000</v>
      </c>
      <c r="O407" s="89">
        <v>-68.793152000000006</v>
      </c>
    </row>
    <row r="408" spans="2:15" x14ac:dyDescent="0.25">
      <c r="B408" s="89">
        <v>15446685000</v>
      </c>
      <c r="C408" s="89">
        <v>-45.484512000000002</v>
      </c>
      <c r="N408" s="89">
        <v>15446685000</v>
      </c>
      <c r="O408" s="89">
        <v>-57.231285</v>
      </c>
    </row>
    <row r="409" spans="2:15" x14ac:dyDescent="0.25">
      <c r="B409" s="89">
        <v>15525730000</v>
      </c>
      <c r="C409" s="89">
        <v>-50.553925</v>
      </c>
      <c r="N409" s="89">
        <v>15525730000</v>
      </c>
      <c r="O409" s="89">
        <v>-51.820220999999997</v>
      </c>
    </row>
    <row r="410" spans="2:15" x14ac:dyDescent="0.25">
      <c r="B410" s="89">
        <v>15604775000</v>
      </c>
      <c r="C410" s="89">
        <v>-57.256165000000003</v>
      </c>
      <c r="N410" s="89">
        <v>15604775000</v>
      </c>
      <c r="O410" s="89">
        <v>-43.061065999999997</v>
      </c>
    </row>
    <row r="411" spans="2:15" x14ac:dyDescent="0.25">
      <c r="B411" s="89">
        <v>15683820000</v>
      </c>
      <c r="C411" s="89">
        <v>-60.330356999999999</v>
      </c>
      <c r="N411" s="89">
        <v>15683820000</v>
      </c>
      <c r="O411" s="89">
        <v>-29.253865999999999</v>
      </c>
    </row>
    <row r="412" spans="2:15" x14ac:dyDescent="0.25">
      <c r="B412" s="89">
        <v>15762865000</v>
      </c>
      <c r="C412" s="89">
        <v>-58.941380000000002</v>
      </c>
      <c r="N412" s="89">
        <v>15762865000</v>
      </c>
      <c r="O412" s="89">
        <v>-26.067430000000002</v>
      </c>
    </row>
    <row r="413" spans="2:15" x14ac:dyDescent="0.25">
      <c r="B413" s="89">
        <v>15841910000</v>
      </c>
      <c r="C413" s="89">
        <v>-59.145313000000002</v>
      </c>
      <c r="N413" s="89">
        <v>15841910000</v>
      </c>
      <c r="O413" s="89">
        <v>-25.454203</v>
      </c>
    </row>
    <row r="414" spans="2:15" x14ac:dyDescent="0.25">
      <c r="B414" s="89">
        <v>15920955000</v>
      </c>
      <c r="C414" s="89">
        <v>-61.911552</v>
      </c>
      <c r="N414" s="89">
        <v>15920955000</v>
      </c>
      <c r="O414" s="89">
        <v>-24.964638000000001</v>
      </c>
    </row>
    <row r="415" spans="2:15" x14ac:dyDescent="0.25">
      <c r="B415" s="89">
        <v>16000000000</v>
      </c>
      <c r="C415" s="89">
        <v>-61.051895000000002</v>
      </c>
      <c r="N415" s="89">
        <v>16000000000</v>
      </c>
      <c r="O415" s="89">
        <v>-25.733097000000001</v>
      </c>
    </row>
    <row r="416" spans="2:15" x14ac:dyDescent="0.25">
      <c r="B416" s="89" t="s">
        <v>21</v>
      </c>
      <c r="N416" s="89" t="s">
        <v>21</v>
      </c>
    </row>
    <row r="419" spans="2:15" x14ac:dyDescent="0.25">
      <c r="B419" s="89" t="s">
        <v>22</v>
      </c>
      <c r="N419" s="89" t="s">
        <v>22</v>
      </c>
    </row>
    <row r="420" spans="2:15" x14ac:dyDescent="0.25">
      <c r="B420" s="89" t="s">
        <v>19</v>
      </c>
      <c r="C420" s="89" t="s">
        <v>288</v>
      </c>
      <c r="N420" s="89" t="s">
        <v>19</v>
      </c>
      <c r="O420" s="89" t="s">
        <v>288</v>
      </c>
    </row>
    <row r="421" spans="2:15" x14ac:dyDescent="0.25">
      <c r="B421" s="89">
        <v>191000000</v>
      </c>
      <c r="C421" s="89">
        <v>-85.921317999999999</v>
      </c>
      <c r="N421" s="89">
        <v>191000000</v>
      </c>
      <c r="O421" s="89">
        <v>-78.105048999999994</v>
      </c>
    </row>
    <row r="422" spans="2:15" x14ac:dyDescent="0.25">
      <c r="B422" s="89">
        <v>270045000</v>
      </c>
      <c r="C422" s="89">
        <v>-83.294692999999995</v>
      </c>
      <c r="N422" s="89">
        <v>270045000</v>
      </c>
      <c r="O422" s="89">
        <v>-77.449744999999993</v>
      </c>
    </row>
    <row r="423" spans="2:15" x14ac:dyDescent="0.25">
      <c r="B423" s="89">
        <v>349090000</v>
      </c>
      <c r="C423" s="89">
        <v>-81.106491000000005</v>
      </c>
      <c r="N423" s="89">
        <v>349090000</v>
      </c>
      <c r="O423" s="89">
        <v>-77.673469999999995</v>
      </c>
    </row>
    <row r="424" spans="2:15" x14ac:dyDescent="0.25">
      <c r="B424" s="89">
        <v>428135000</v>
      </c>
      <c r="C424" s="89">
        <v>-78.750998999999993</v>
      </c>
      <c r="N424" s="89">
        <v>428135000</v>
      </c>
      <c r="O424" s="89">
        <v>-77.926299999999998</v>
      </c>
    </row>
    <row r="425" spans="2:15" x14ac:dyDescent="0.25">
      <c r="B425" s="89">
        <v>507180000</v>
      </c>
      <c r="C425" s="89">
        <v>-75.927695999999997</v>
      </c>
      <c r="N425" s="89">
        <v>507180000</v>
      </c>
      <c r="O425" s="89">
        <v>-77.495163000000005</v>
      </c>
    </row>
    <row r="426" spans="2:15" x14ac:dyDescent="0.25">
      <c r="B426" s="89">
        <v>586225000</v>
      </c>
      <c r="C426" s="89">
        <v>-74.713027999999994</v>
      </c>
      <c r="N426" s="89">
        <v>586225000</v>
      </c>
      <c r="O426" s="89">
        <v>-77.664406</v>
      </c>
    </row>
    <row r="427" spans="2:15" x14ac:dyDescent="0.25">
      <c r="B427" s="89">
        <v>665270000</v>
      </c>
      <c r="C427" s="89">
        <v>-74.695007000000004</v>
      </c>
      <c r="N427" s="89">
        <v>665270000</v>
      </c>
      <c r="O427" s="89">
        <v>-80.298514999999995</v>
      </c>
    </row>
    <row r="428" spans="2:15" x14ac:dyDescent="0.25">
      <c r="B428" s="89">
        <v>744315000</v>
      </c>
      <c r="C428" s="89">
        <v>-75.489220000000003</v>
      </c>
      <c r="N428" s="89">
        <v>744315000</v>
      </c>
      <c r="O428" s="89">
        <v>-80.820267000000001</v>
      </c>
    </row>
    <row r="429" spans="2:15" x14ac:dyDescent="0.25">
      <c r="B429" s="89">
        <v>823360000</v>
      </c>
      <c r="C429" s="89">
        <v>-76.502846000000005</v>
      </c>
      <c r="N429" s="89">
        <v>823360000</v>
      </c>
      <c r="O429" s="89">
        <v>-80.739883000000006</v>
      </c>
    </row>
    <row r="430" spans="2:15" x14ac:dyDescent="0.25">
      <c r="B430" s="89">
        <v>902405000</v>
      </c>
      <c r="C430" s="89">
        <v>-76.703384</v>
      </c>
      <c r="N430" s="89">
        <v>902405000</v>
      </c>
      <c r="O430" s="89">
        <v>-81.045631</v>
      </c>
    </row>
    <row r="431" spans="2:15" x14ac:dyDescent="0.25">
      <c r="B431" s="89">
        <v>981450000</v>
      </c>
      <c r="C431" s="89">
        <v>-74.846374999999995</v>
      </c>
      <c r="N431" s="89">
        <v>981450000</v>
      </c>
      <c r="O431" s="89">
        <v>-81.824218999999999</v>
      </c>
    </row>
    <row r="432" spans="2:15" x14ac:dyDescent="0.25">
      <c r="B432" s="89">
        <v>1060495000</v>
      </c>
      <c r="C432" s="89">
        <v>-72.418700999999999</v>
      </c>
      <c r="N432" s="89">
        <v>1060495000</v>
      </c>
      <c r="O432" s="89">
        <v>-78.580589000000003</v>
      </c>
    </row>
    <row r="433" spans="2:15" x14ac:dyDescent="0.25">
      <c r="B433" s="89">
        <v>1139540000</v>
      </c>
      <c r="C433" s="89">
        <v>-67.879951000000005</v>
      </c>
      <c r="N433" s="89">
        <v>1139540000</v>
      </c>
      <c r="O433" s="89">
        <v>-76.623633999999996</v>
      </c>
    </row>
    <row r="434" spans="2:15" x14ac:dyDescent="0.25">
      <c r="B434" s="89">
        <v>1218585000</v>
      </c>
      <c r="C434" s="89">
        <v>-63.676909999999999</v>
      </c>
      <c r="N434" s="89">
        <v>1218585000</v>
      </c>
      <c r="O434" s="89">
        <v>-74.392685</v>
      </c>
    </row>
    <row r="435" spans="2:15" x14ac:dyDescent="0.25">
      <c r="B435" s="89">
        <v>1297630000</v>
      </c>
      <c r="C435" s="89">
        <v>-58.929862999999997</v>
      </c>
      <c r="N435" s="89">
        <v>1297630000</v>
      </c>
      <c r="O435" s="89">
        <v>-73.008742999999996</v>
      </c>
    </row>
    <row r="436" spans="2:15" x14ac:dyDescent="0.25">
      <c r="B436" s="89">
        <v>1376675000</v>
      </c>
      <c r="C436" s="89">
        <v>-54.757027000000001</v>
      </c>
      <c r="N436" s="89">
        <v>1376675000</v>
      </c>
      <c r="O436" s="89">
        <v>-67.824821</v>
      </c>
    </row>
    <row r="437" spans="2:15" x14ac:dyDescent="0.25">
      <c r="B437" s="89">
        <v>1455720000</v>
      </c>
      <c r="C437" s="89">
        <v>-49.740082000000001</v>
      </c>
      <c r="N437" s="89">
        <v>1455720000</v>
      </c>
      <c r="O437" s="89">
        <v>-61.291114999999998</v>
      </c>
    </row>
    <row r="438" spans="2:15" x14ac:dyDescent="0.25">
      <c r="B438" s="89">
        <v>1534765000</v>
      </c>
      <c r="C438" s="89">
        <v>-46.100456000000001</v>
      </c>
      <c r="N438" s="89">
        <v>1534765000</v>
      </c>
      <c r="O438" s="89">
        <v>-52.037781000000003</v>
      </c>
    </row>
    <row r="439" spans="2:15" x14ac:dyDescent="0.25">
      <c r="B439" s="89">
        <v>1613810000</v>
      </c>
      <c r="C439" s="89">
        <v>-38.370102000000003</v>
      </c>
      <c r="N439" s="89">
        <v>1613810000</v>
      </c>
      <c r="O439" s="89">
        <v>-42.627139999999997</v>
      </c>
    </row>
    <row r="440" spans="2:15" x14ac:dyDescent="0.25">
      <c r="B440" s="89">
        <v>1692855000</v>
      </c>
      <c r="C440" s="89">
        <v>-33.325710000000001</v>
      </c>
      <c r="N440" s="89">
        <v>1692855000</v>
      </c>
      <c r="O440" s="89">
        <v>-31.891031000000002</v>
      </c>
    </row>
    <row r="441" spans="2:15" x14ac:dyDescent="0.25">
      <c r="B441" s="89">
        <v>1771900000</v>
      </c>
      <c r="C441" s="89">
        <v>-28.058392999999999</v>
      </c>
      <c r="N441" s="89">
        <v>1771900000</v>
      </c>
      <c r="O441" s="89">
        <v>-22.879950999999998</v>
      </c>
    </row>
    <row r="442" spans="2:15" x14ac:dyDescent="0.25">
      <c r="B442" s="89">
        <v>1850945000</v>
      </c>
      <c r="C442" s="89">
        <v>-23.477886000000002</v>
      </c>
      <c r="N442" s="89">
        <v>1850945000</v>
      </c>
      <c r="O442" s="89">
        <v>-18.202504999999999</v>
      </c>
    </row>
    <row r="443" spans="2:15" x14ac:dyDescent="0.25">
      <c r="B443" s="89">
        <v>1929990000</v>
      </c>
      <c r="C443" s="89">
        <v>-17.580881000000002</v>
      </c>
      <c r="N443" s="89">
        <v>1929990000</v>
      </c>
      <c r="O443" s="89">
        <v>-15.864440999999999</v>
      </c>
    </row>
    <row r="444" spans="2:15" x14ac:dyDescent="0.25">
      <c r="B444" s="89">
        <v>2009035000</v>
      </c>
      <c r="C444" s="89">
        <v>-15.295832000000001</v>
      </c>
      <c r="N444" s="89">
        <v>2009035000</v>
      </c>
      <c r="O444" s="89">
        <v>-14.446482</v>
      </c>
    </row>
    <row r="445" spans="2:15" x14ac:dyDescent="0.25">
      <c r="B445" s="89">
        <v>2088080000</v>
      </c>
      <c r="C445" s="89">
        <v>-12.469761999999999</v>
      </c>
      <c r="N445" s="89">
        <v>2088080000</v>
      </c>
      <c r="O445" s="89">
        <v>-13.193619999999999</v>
      </c>
    </row>
    <row r="446" spans="2:15" x14ac:dyDescent="0.25">
      <c r="B446" s="89">
        <v>2167125000</v>
      </c>
      <c r="C446" s="89">
        <v>-9.9381857</v>
      </c>
      <c r="N446" s="89">
        <v>2167125000</v>
      </c>
      <c r="O446" s="89">
        <v>-12.111428999999999</v>
      </c>
    </row>
    <row r="447" spans="2:15" x14ac:dyDescent="0.25">
      <c r="B447" s="89">
        <v>2246170000</v>
      </c>
      <c r="C447" s="89">
        <v>-9.1508550999999994</v>
      </c>
      <c r="N447" s="89">
        <v>2246170000</v>
      </c>
      <c r="O447" s="89">
        <v>-11.181424</v>
      </c>
    </row>
    <row r="448" spans="2:15" x14ac:dyDescent="0.25">
      <c r="B448" s="89">
        <v>2325215000</v>
      </c>
      <c r="C448" s="89">
        <v>-9.1915188000000008</v>
      </c>
      <c r="N448" s="89">
        <v>2325215000</v>
      </c>
      <c r="O448" s="89">
        <v>-10.492959000000001</v>
      </c>
    </row>
    <row r="449" spans="2:15" x14ac:dyDescent="0.25">
      <c r="B449" s="89">
        <v>2404260000</v>
      </c>
      <c r="C449" s="89">
        <v>-9.3359927999999996</v>
      </c>
      <c r="N449" s="89">
        <v>2404260000</v>
      </c>
      <c r="O449" s="89">
        <v>-9.8404684000000007</v>
      </c>
    </row>
    <row r="450" spans="2:15" x14ac:dyDescent="0.25">
      <c r="B450" s="89">
        <v>2483305000</v>
      </c>
      <c r="C450" s="89">
        <v>-9.4983330000000006</v>
      </c>
      <c r="N450" s="89">
        <v>2483305000</v>
      </c>
      <c r="O450" s="89">
        <v>-9.3842239000000003</v>
      </c>
    </row>
    <row r="451" spans="2:15" x14ac:dyDescent="0.25">
      <c r="B451" s="89">
        <v>2562350000</v>
      </c>
      <c r="C451" s="89">
        <v>-9.5874634000000007</v>
      </c>
      <c r="N451" s="89">
        <v>2562350000</v>
      </c>
      <c r="O451" s="89">
        <v>-8.9614419999999999</v>
      </c>
    </row>
    <row r="452" spans="2:15" x14ac:dyDescent="0.25">
      <c r="B452" s="89">
        <v>2641395000</v>
      </c>
      <c r="C452" s="89">
        <v>-9.5448523000000005</v>
      </c>
      <c r="N452" s="89">
        <v>2641395000</v>
      </c>
      <c r="O452" s="89">
        <v>-8.6991186000000003</v>
      </c>
    </row>
    <row r="453" spans="2:15" x14ac:dyDescent="0.25">
      <c r="B453" s="89">
        <v>2720440000</v>
      </c>
      <c r="C453" s="89">
        <v>-9.4744167000000008</v>
      </c>
      <c r="N453" s="89">
        <v>2720440000</v>
      </c>
      <c r="O453" s="89">
        <v>-8.5003680999999993</v>
      </c>
    </row>
    <row r="454" spans="2:15" x14ac:dyDescent="0.25">
      <c r="B454" s="89">
        <v>2799485000</v>
      </c>
      <c r="C454" s="89">
        <v>-9.3800726000000001</v>
      </c>
      <c r="N454" s="89">
        <v>2799485000</v>
      </c>
      <c r="O454" s="89">
        <v>-8.3329067000000006</v>
      </c>
    </row>
    <row r="455" spans="2:15" x14ac:dyDescent="0.25">
      <c r="B455" s="89">
        <v>2878530000</v>
      </c>
      <c r="C455" s="89">
        <v>-9.3322143999999998</v>
      </c>
      <c r="N455" s="89">
        <v>2878530000</v>
      </c>
      <c r="O455" s="89">
        <v>-8.2474536999999994</v>
      </c>
    </row>
    <row r="456" spans="2:15" x14ac:dyDescent="0.25">
      <c r="B456" s="89">
        <v>2957575000</v>
      </c>
      <c r="C456" s="89">
        <v>-9.2632131999999991</v>
      </c>
      <c r="N456" s="89">
        <v>2957575000</v>
      </c>
      <c r="O456" s="89">
        <v>-8.2289885999999992</v>
      </c>
    </row>
    <row r="457" spans="2:15" x14ac:dyDescent="0.25">
      <c r="B457" s="89">
        <v>3036620000</v>
      </c>
      <c r="C457" s="89">
        <v>-9.1897459000000001</v>
      </c>
      <c r="N457" s="89">
        <v>3036620000</v>
      </c>
      <c r="O457" s="89">
        <v>-8.2565211999999999</v>
      </c>
    </row>
    <row r="458" spans="2:15" x14ac:dyDescent="0.25">
      <c r="B458" s="89">
        <v>3115665000</v>
      </c>
      <c r="C458" s="89">
        <v>-9.1064013999999993</v>
      </c>
      <c r="N458" s="89">
        <v>3115665000</v>
      </c>
      <c r="O458" s="89">
        <v>-8.3009930000000001</v>
      </c>
    </row>
    <row r="459" spans="2:15" x14ac:dyDescent="0.25">
      <c r="B459" s="89">
        <v>3194710000</v>
      </c>
      <c r="C459" s="89">
        <v>-9.0905065999999994</v>
      </c>
      <c r="N459" s="89">
        <v>3194710000</v>
      </c>
      <c r="O459" s="89">
        <v>-8.4136018999999997</v>
      </c>
    </row>
    <row r="460" spans="2:15" x14ac:dyDescent="0.25">
      <c r="B460" s="89">
        <v>3273755000</v>
      </c>
      <c r="C460" s="89">
        <v>-9.0582457000000005</v>
      </c>
      <c r="N460" s="89">
        <v>3273755000</v>
      </c>
      <c r="O460" s="89">
        <v>-8.5299853999999993</v>
      </c>
    </row>
    <row r="461" spans="2:15" x14ac:dyDescent="0.25">
      <c r="B461" s="89">
        <v>3352800000</v>
      </c>
      <c r="C461" s="89">
        <v>-9.0495710000000003</v>
      </c>
      <c r="N461" s="89">
        <v>3352800000</v>
      </c>
      <c r="O461" s="89">
        <v>-8.6320943999999997</v>
      </c>
    </row>
    <row r="462" spans="2:15" x14ac:dyDescent="0.25">
      <c r="B462" s="89">
        <v>3431845000</v>
      </c>
      <c r="C462" s="89">
        <v>-9.0134363000000004</v>
      </c>
      <c r="N462" s="89">
        <v>3431845000</v>
      </c>
      <c r="O462" s="89">
        <v>-8.6889848999999995</v>
      </c>
    </row>
    <row r="463" spans="2:15" x14ac:dyDescent="0.25">
      <c r="B463" s="89">
        <v>3510890000</v>
      </c>
      <c r="C463" s="89">
        <v>-8.9696683999999998</v>
      </c>
      <c r="N463" s="89">
        <v>3510890000</v>
      </c>
      <c r="O463" s="89">
        <v>-8.7474957</v>
      </c>
    </row>
    <row r="464" spans="2:15" x14ac:dyDescent="0.25">
      <c r="B464" s="89">
        <v>3589935000</v>
      </c>
      <c r="C464" s="89">
        <v>-8.8532591000000007</v>
      </c>
      <c r="N464" s="89">
        <v>3589935000</v>
      </c>
      <c r="O464" s="89">
        <v>-8.7687521000000004</v>
      </c>
    </row>
    <row r="465" spans="2:15" x14ac:dyDescent="0.25">
      <c r="B465" s="89">
        <v>3668980000</v>
      </c>
      <c r="C465" s="89">
        <v>-8.7814464999999995</v>
      </c>
      <c r="N465" s="89">
        <v>3668980000</v>
      </c>
      <c r="O465" s="89">
        <v>-8.7856816999999996</v>
      </c>
    </row>
    <row r="466" spans="2:15" x14ac:dyDescent="0.25">
      <c r="B466" s="89">
        <v>3748025000</v>
      </c>
      <c r="C466" s="89">
        <v>-8.7165651000000004</v>
      </c>
      <c r="N466" s="89">
        <v>3748025000</v>
      </c>
      <c r="O466" s="89">
        <v>-8.7940053999999996</v>
      </c>
    </row>
    <row r="467" spans="2:15" x14ac:dyDescent="0.25">
      <c r="B467" s="89">
        <v>3827070000</v>
      </c>
      <c r="C467" s="89">
        <v>-8.6916180000000001</v>
      </c>
      <c r="N467" s="89">
        <v>3827070000</v>
      </c>
      <c r="O467" s="89">
        <v>-8.8360175999999999</v>
      </c>
    </row>
    <row r="468" spans="2:15" x14ac:dyDescent="0.25">
      <c r="B468" s="89">
        <v>3906115000</v>
      </c>
      <c r="C468" s="89">
        <v>-8.6874485000000004</v>
      </c>
      <c r="N468" s="89">
        <v>3906115000</v>
      </c>
      <c r="O468" s="89">
        <v>-8.8977871000000004</v>
      </c>
    </row>
    <row r="469" spans="2:15" x14ac:dyDescent="0.25">
      <c r="B469" s="89">
        <v>3985160000</v>
      </c>
      <c r="C469" s="89">
        <v>-8.6888409000000006</v>
      </c>
      <c r="N469" s="89">
        <v>3985160000</v>
      </c>
      <c r="O469" s="89">
        <v>-8.9368657999999996</v>
      </c>
    </row>
    <row r="470" spans="2:15" x14ac:dyDescent="0.25">
      <c r="B470" s="89">
        <v>4064205000</v>
      </c>
      <c r="C470" s="89">
        <v>-8.6431264999999993</v>
      </c>
      <c r="N470" s="89">
        <v>4064205000</v>
      </c>
      <c r="O470" s="89">
        <v>-8.9818201000000002</v>
      </c>
    </row>
    <row r="471" spans="2:15" x14ac:dyDescent="0.25">
      <c r="B471" s="89">
        <v>4143250000</v>
      </c>
      <c r="C471" s="89">
        <v>-8.5957527000000002</v>
      </c>
      <c r="N471" s="89">
        <v>4143250000</v>
      </c>
      <c r="O471" s="89">
        <v>-9.0448666000000006</v>
      </c>
    </row>
    <row r="472" spans="2:15" x14ac:dyDescent="0.25">
      <c r="B472" s="89">
        <v>4222295000</v>
      </c>
      <c r="C472" s="89">
        <v>-8.5643711000000007</v>
      </c>
      <c r="N472" s="89">
        <v>4222295000</v>
      </c>
      <c r="O472" s="89">
        <v>-9.0947999999999993</v>
      </c>
    </row>
    <row r="473" spans="2:15" x14ac:dyDescent="0.25">
      <c r="B473" s="89">
        <v>4301340000</v>
      </c>
      <c r="C473" s="89">
        <v>-8.5219851000000002</v>
      </c>
      <c r="N473" s="89">
        <v>4301340000</v>
      </c>
      <c r="O473" s="89">
        <v>-9.1355170999999995</v>
      </c>
    </row>
    <row r="474" spans="2:15" x14ac:dyDescent="0.25">
      <c r="B474" s="89">
        <v>4380385000</v>
      </c>
      <c r="C474" s="89">
        <v>-8.5080547000000006</v>
      </c>
      <c r="N474" s="89">
        <v>4380385000</v>
      </c>
      <c r="O474" s="89">
        <v>-9.2019977999999991</v>
      </c>
    </row>
    <row r="475" spans="2:15" x14ac:dyDescent="0.25">
      <c r="B475" s="89">
        <v>4459430000</v>
      </c>
      <c r="C475" s="89">
        <v>-8.5036544999999997</v>
      </c>
      <c r="N475" s="89">
        <v>4459430000</v>
      </c>
      <c r="O475" s="89">
        <v>-9.2358159999999998</v>
      </c>
    </row>
    <row r="476" spans="2:15" x14ac:dyDescent="0.25">
      <c r="B476" s="89">
        <v>4538475000</v>
      </c>
      <c r="C476" s="89">
        <v>-8.4755468</v>
      </c>
      <c r="N476" s="89">
        <v>4538475000</v>
      </c>
      <c r="O476" s="89">
        <v>-9.2949610000000007</v>
      </c>
    </row>
    <row r="477" spans="2:15" x14ac:dyDescent="0.25">
      <c r="B477" s="89">
        <v>4617520000</v>
      </c>
      <c r="C477" s="89">
        <v>-8.4265937999999991</v>
      </c>
      <c r="N477" s="89">
        <v>4617520000</v>
      </c>
      <c r="O477" s="89">
        <v>-9.4098959000000004</v>
      </c>
    </row>
    <row r="478" spans="2:15" x14ac:dyDescent="0.25">
      <c r="B478" s="89">
        <v>4696565000</v>
      </c>
      <c r="C478" s="89">
        <v>-8.4083308999999993</v>
      </c>
      <c r="N478" s="89">
        <v>4696565000</v>
      </c>
      <c r="O478" s="89">
        <v>-9.5447407000000002</v>
      </c>
    </row>
    <row r="479" spans="2:15" x14ac:dyDescent="0.25">
      <c r="B479" s="89">
        <v>4775610000</v>
      </c>
      <c r="C479" s="89">
        <v>-8.3457918000000006</v>
      </c>
      <c r="N479" s="89">
        <v>4775610000</v>
      </c>
      <c r="O479" s="89">
        <v>-9.6486205999999992</v>
      </c>
    </row>
    <row r="480" spans="2:15" x14ac:dyDescent="0.25">
      <c r="B480" s="89">
        <v>4854655000</v>
      </c>
      <c r="C480" s="89">
        <v>-8.2963790999999993</v>
      </c>
      <c r="N480" s="89">
        <v>4854655000</v>
      </c>
      <c r="O480" s="89">
        <v>-9.7950000999999993</v>
      </c>
    </row>
    <row r="481" spans="2:15" x14ac:dyDescent="0.25">
      <c r="B481" s="89">
        <v>4933700000</v>
      </c>
      <c r="C481" s="89">
        <v>-8.3361692000000005</v>
      </c>
      <c r="N481" s="89">
        <v>4933700000</v>
      </c>
      <c r="O481" s="89">
        <v>-9.9559498000000008</v>
      </c>
    </row>
    <row r="482" spans="2:15" x14ac:dyDescent="0.25">
      <c r="B482" s="89">
        <v>5012745000</v>
      </c>
      <c r="C482" s="89">
        <v>-8.3981314000000005</v>
      </c>
      <c r="N482" s="89">
        <v>5012745000</v>
      </c>
      <c r="O482" s="89">
        <v>-10.031055</v>
      </c>
    </row>
    <row r="483" spans="2:15" x14ac:dyDescent="0.25">
      <c r="B483" s="89">
        <v>5091790000</v>
      </c>
      <c r="C483" s="89">
        <v>-8.4563293000000002</v>
      </c>
      <c r="N483" s="89">
        <v>5091790000</v>
      </c>
      <c r="O483" s="89">
        <v>-10.053872</v>
      </c>
    </row>
    <row r="484" spans="2:15" x14ac:dyDescent="0.25">
      <c r="B484" s="89">
        <v>5170835000</v>
      </c>
      <c r="C484" s="89">
        <v>-8.5827475</v>
      </c>
      <c r="N484" s="89">
        <v>5170835000</v>
      </c>
      <c r="O484" s="89">
        <v>-10.076672</v>
      </c>
    </row>
    <row r="485" spans="2:15" x14ac:dyDescent="0.25">
      <c r="B485" s="89">
        <v>5249880000</v>
      </c>
      <c r="C485" s="89">
        <v>-8.7673243999999997</v>
      </c>
      <c r="N485" s="89">
        <v>5249880000</v>
      </c>
      <c r="O485" s="89">
        <v>-10.027046</v>
      </c>
    </row>
    <row r="486" spans="2:15" x14ac:dyDescent="0.25">
      <c r="B486" s="89">
        <v>5328925000</v>
      </c>
      <c r="C486" s="89">
        <v>-8.9597587999999995</v>
      </c>
      <c r="N486" s="89">
        <v>5328925000</v>
      </c>
      <c r="O486" s="89">
        <v>-9.9339169999999992</v>
      </c>
    </row>
    <row r="487" spans="2:15" x14ac:dyDescent="0.25">
      <c r="B487" s="89">
        <v>5407970000</v>
      </c>
      <c r="C487" s="89">
        <v>-9.1780214000000004</v>
      </c>
      <c r="N487" s="89">
        <v>5407970000</v>
      </c>
      <c r="O487" s="89">
        <v>-9.8753405000000001</v>
      </c>
    </row>
    <row r="488" spans="2:15" x14ac:dyDescent="0.25">
      <c r="B488" s="89">
        <v>5487015000</v>
      </c>
      <c r="C488" s="89">
        <v>-9.3909645000000008</v>
      </c>
      <c r="N488" s="89">
        <v>5487015000</v>
      </c>
      <c r="O488" s="89">
        <v>-9.8593081999999992</v>
      </c>
    </row>
    <row r="489" spans="2:15" x14ac:dyDescent="0.25">
      <c r="B489" s="89">
        <v>5566060000</v>
      </c>
      <c r="C489" s="89">
        <v>-9.5654038999999997</v>
      </c>
      <c r="N489" s="89">
        <v>5566060000</v>
      </c>
      <c r="O489" s="89">
        <v>-9.8828650000000007</v>
      </c>
    </row>
    <row r="490" spans="2:15" x14ac:dyDescent="0.25">
      <c r="B490" s="89">
        <v>5645105000</v>
      </c>
      <c r="C490" s="89">
        <v>-9.7301292000000004</v>
      </c>
      <c r="N490" s="89">
        <v>5645105000</v>
      </c>
      <c r="O490" s="89">
        <v>-9.9467735000000008</v>
      </c>
    </row>
    <row r="491" spans="2:15" x14ac:dyDescent="0.25">
      <c r="B491" s="89">
        <v>5724150000</v>
      </c>
      <c r="C491" s="89">
        <v>-9.8830957000000001</v>
      </c>
      <c r="N491" s="89">
        <v>5724150000</v>
      </c>
      <c r="O491" s="89">
        <v>-10.011855000000001</v>
      </c>
    </row>
    <row r="492" spans="2:15" x14ac:dyDescent="0.25">
      <c r="B492" s="89">
        <v>5803195000</v>
      </c>
      <c r="C492" s="89">
        <v>-10.010713000000001</v>
      </c>
      <c r="N492" s="89">
        <v>5803195000</v>
      </c>
      <c r="O492" s="89">
        <v>-10.09187</v>
      </c>
    </row>
    <row r="493" spans="2:15" x14ac:dyDescent="0.25">
      <c r="B493" s="89">
        <v>5882240000</v>
      </c>
      <c r="C493" s="89">
        <v>-10.134715</v>
      </c>
      <c r="N493" s="89">
        <v>5882240000</v>
      </c>
      <c r="O493" s="89">
        <v>-10.151522</v>
      </c>
    </row>
    <row r="494" spans="2:15" x14ac:dyDescent="0.25">
      <c r="B494" s="89">
        <v>5961285000</v>
      </c>
      <c r="C494" s="89">
        <v>-10.257863</v>
      </c>
      <c r="N494" s="89">
        <v>5961285000</v>
      </c>
      <c r="O494" s="89">
        <v>-10.220485</v>
      </c>
    </row>
    <row r="495" spans="2:15" x14ac:dyDescent="0.25">
      <c r="B495" s="89">
        <v>6040330000</v>
      </c>
      <c r="C495" s="89">
        <v>-10.339665</v>
      </c>
      <c r="N495" s="89">
        <v>6040330000</v>
      </c>
      <c r="O495" s="89">
        <v>-10.309085</v>
      </c>
    </row>
    <row r="496" spans="2:15" x14ac:dyDescent="0.25">
      <c r="B496" s="89">
        <v>6119375000</v>
      </c>
      <c r="C496" s="89">
        <v>-10.380451000000001</v>
      </c>
      <c r="N496" s="89">
        <v>6119375000</v>
      </c>
      <c r="O496" s="89">
        <v>-10.385794000000001</v>
      </c>
    </row>
    <row r="497" spans="2:15" x14ac:dyDescent="0.25">
      <c r="B497" s="89">
        <v>6198420000</v>
      </c>
      <c r="C497" s="89">
        <v>-10.413527</v>
      </c>
      <c r="N497" s="89">
        <v>6198420000</v>
      </c>
      <c r="O497" s="89">
        <v>-10.440412</v>
      </c>
    </row>
    <row r="498" spans="2:15" x14ac:dyDescent="0.25">
      <c r="B498" s="89">
        <v>6277465000</v>
      </c>
      <c r="C498" s="89">
        <v>-10.446434999999999</v>
      </c>
      <c r="N498" s="89">
        <v>6277465000</v>
      </c>
      <c r="O498" s="89">
        <v>-10.486397999999999</v>
      </c>
    </row>
    <row r="499" spans="2:15" x14ac:dyDescent="0.25">
      <c r="B499" s="89">
        <v>6356510000</v>
      </c>
      <c r="C499" s="89">
        <v>-10.43149</v>
      </c>
      <c r="N499" s="89">
        <v>6356510000</v>
      </c>
      <c r="O499" s="89">
        <v>-10.495979999999999</v>
      </c>
    </row>
    <row r="500" spans="2:15" x14ac:dyDescent="0.25">
      <c r="B500" s="89">
        <v>6435555000</v>
      </c>
      <c r="C500" s="89">
        <v>-10.370976000000001</v>
      </c>
      <c r="N500" s="89">
        <v>6435555000</v>
      </c>
      <c r="O500" s="89">
        <v>-10.507410999999999</v>
      </c>
    </row>
    <row r="501" spans="2:15" x14ac:dyDescent="0.25">
      <c r="B501" s="89">
        <v>6514600000</v>
      </c>
      <c r="C501" s="89">
        <v>-10.330344999999999</v>
      </c>
      <c r="N501" s="89">
        <v>6514600000</v>
      </c>
      <c r="O501" s="89">
        <v>-10.589907</v>
      </c>
    </row>
    <row r="502" spans="2:15" x14ac:dyDescent="0.25">
      <c r="B502" s="89">
        <v>6593645000</v>
      </c>
      <c r="C502" s="89">
        <v>-10.337732000000001</v>
      </c>
      <c r="N502" s="89">
        <v>6593645000</v>
      </c>
      <c r="O502" s="89">
        <v>-10.709485000000001</v>
      </c>
    </row>
    <row r="503" spans="2:15" x14ac:dyDescent="0.25">
      <c r="B503" s="89">
        <v>6672690000</v>
      </c>
      <c r="C503" s="89">
        <v>-10.383819000000001</v>
      </c>
      <c r="N503" s="89">
        <v>6672690000</v>
      </c>
      <c r="O503" s="89">
        <v>-10.79837</v>
      </c>
    </row>
    <row r="504" spans="2:15" x14ac:dyDescent="0.25">
      <c r="B504" s="89">
        <v>6751735000</v>
      </c>
      <c r="C504" s="89">
        <v>-10.393876000000001</v>
      </c>
      <c r="N504" s="89">
        <v>6751735000</v>
      </c>
      <c r="O504" s="89">
        <v>-10.877113</v>
      </c>
    </row>
    <row r="505" spans="2:15" x14ac:dyDescent="0.25">
      <c r="B505" s="89">
        <v>6830780000</v>
      </c>
      <c r="C505" s="89">
        <v>-10.418984</v>
      </c>
      <c r="N505" s="89">
        <v>6830780000</v>
      </c>
      <c r="O505" s="89">
        <v>-10.997451</v>
      </c>
    </row>
    <row r="506" spans="2:15" x14ac:dyDescent="0.25">
      <c r="B506" s="89">
        <v>6909825000</v>
      </c>
      <c r="C506" s="89">
        <v>-10.513959</v>
      </c>
      <c r="N506" s="89">
        <v>6909825000</v>
      </c>
      <c r="O506" s="89">
        <v>-11.080284000000001</v>
      </c>
    </row>
    <row r="507" spans="2:15" x14ac:dyDescent="0.25">
      <c r="B507" s="89">
        <v>6988870000</v>
      </c>
      <c r="C507" s="89">
        <v>-10.577529</v>
      </c>
      <c r="N507" s="89">
        <v>6988870000</v>
      </c>
      <c r="O507" s="89">
        <v>-11.118042000000001</v>
      </c>
    </row>
    <row r="508" spans="2:15" x14ac:dyDescent="0.25">
      <c r="B508" s="89">
        <v>7067915000</v>
      </c>
      <c r="C508" s="89">
        <v>-10.593824</v>
      </c>
      <c r="N508" s="89">
        <v>7067915000</v>
      </c>
      <c r="O508" s="89">
        <v>-11.198411999999999</v>
      </c>
    </row>
    <row r="509" spans="2:15" x14ac:dyDescent="0.25">
      <c r="B509" s="89">
        <v>7146960000</v>
      </c>
      <c r="C509" s="89">
        <v>-10.754291</v>
      </c>
      <c r="N509" s="89">
        <v>7146960000</v>
      </c>
      <c r="O509" s="89">
        <v>-11.294715</v>
      </c>
    </row>
    <row r="510" spans="2:15" x14ac:dyDescent="0.25">
      <c r="B510" s="89">
        <v>7226005000</v>
      </c>
      <c r="C510" s="89">
        <v>-10.91818</v>
      </c>
      <c r="N510" s="89">
        <v>7226005000</v>
      </c>
      <c r="O510" s="89">
        <v>-11.30002</v>
      </c>
    </row>
    <row r="511" spans="2:15" x14ac:dyDescent="0.25">
      <c r="B511" s="89">
        <v>7305050000</v>
      </c>
      <c r="C511" s="89">
        <v>-11.076957</v>
      </c>
      <c r="N511" s="89">
        <v>7305050000</v>
      </c>
      <c r="O511" s="89">
        <v>-11.335063</v>
      </c>
    </row>
    <row r="512" spans="2:15" x14ac:dyDescent="0.25">
      <c r="B512" s="89">
        <v>7384095000</v>
      </c>
      <c r="C512" s="89">
        <v>-11.442311</v>
      </c>
      <c r="N512" s="89">
        <v>7384095000</v>
      </c>
      <c r="O512" s="89">
        <v>-11.392521</v>
      </c>
    </row>
    <row r="513" spans="2:15" x14ac:dyDescent="0.25">
      <c r="B513" s="89">
        <v>7463140000</v>
      </c>
      <c r="C513" s="89">
        <v>-11.642371000000001</v>
      </c>
      <c r="N513" s="89">
        <v>7463140000</v>
      </c>
      <c r="O513" s="89">
        <v>-11.396610000000001</v>
      </c>
    </row>
    <row r="514" spans="2:15" x14ac:dyDescent="0.25">
      <c r="B514" s="89">
        <v>7542185000</v>
      </c>
      <c r="C514" s="89">
        <v>-11.828253</v>
      </c>
      <c r="N514" s="89">
        <v>7542185000</v>
      </c>
      <c r="O514" s="89">
        <v>-11.446982</v>
      </c>
    </row>
    <row r="515" spans="2:15" x14ac:dyDescent="0.25">
      <c r="B515" s="89">
        <v>7621230000</v>
      </c>
      <c r="C515" s="89">
        <v>-12.478132</v>
      </c>
      <c r="N515" s="89">
        <v>7621230000</v>
      </c>
      <c r="O515" s="89">
        <v>-11.550240000000001</v>
      </c>
    </row>
    <row r="516" spans="2:15" x14ac:dyDescent="0.25">
      <c r="B516" s="89">
        <v>7700275000</v>
      </c>
      <c r="C516" s="89">
        <v>-13.176175000000001</v>
      </c>
      <c r="N516" s="89">
        <v>7700275000</v>
      </c>
      <c r="O516" s="89">
        <v>-11.525937000000001</v>
      </c>
    </row>
    <row r="517" spans="2:15" x14ac:dyDescent="0.25">
      <c r="B517" s="89">
        <v>7779320000</v>
      </c>
      <c r="C517" s="89">
        <v>-13.288257</v>
      </c>
      <c r="N517" s="89">
        <v>7779320000</v>
      </c>
      <c r="O517" s="89">
        <v>-11.459044</v>
      </c>
    </row>
    <row r="518" spans="2:15" x14ac:dyDescent="0.25">
      <c r="B518" s="89">
        <v>7858365000</v>
      </c>
      <c r="C518" s="89">
        <v>-13.621361</v>
      </c>
      <c r="N518" s="89">
        <v>7858365000</v>
      </c>
      <c r="O518" s="89">
        <v>-11.515794</v>
      </c>
    </row>
    <row r="519" spans="2:15" x14ac:dyDescent="0.25">
      <c r="B519" s="89">
        <v>7937410000</v>
      </c>
      <c r="C519" s="89">
        <v>-14.560632</v>
      </c>
      <c r="N519" s="89">
        <v>7937410000</v>
      </c>
      <c r="O519" s="89">
        <v>-11.614489000000001</v>
      </c>
    </row>
    <row r="520" spans="2:15" x14ac:dyDescent="0.25">
      <c r="B520" s="89">
        <v>8016455000</v>
      </c>
      <c r="C520" s="89">
        <v>-14.979139999999999</v>
      </c>
      <c r="N520" s="89">
        <v>8016455000</v>
      </c>
      <c r="O520" s="89">
        <v>-11.606633</v>
      </c>
    </row>
    <row r="521" spans="2:15" x14ac:dyDescent="0.25">
      <c r="B521" s="89">
        <v>8095500000</v>
      </c>
      <c r="C521" s="89">
        <v>-15.313165</v>
      </c>
      <c r="N521" s="89">
        <v>8095500000</v>
      </c>
      <c r="O521" s="89">
        <v>-11.720598000000001</v>
      </c>
    </row>
    <row r="522" spans="2:15" x14ac:dyDescent="0.25">
      <c r="B522" s="89">
        <v>8174545000</v>
      </c>
      <c r="C522" s="89">
        <v>-16.340729</v>
      </c>
      <c r="N522" s="89">
        <v>8174545000</v>
      </c>
      <c r="O522" s="89">
        <v>-11.897281</v>
      </c>
    </row>
    <row r="523" spans="2:15" x14ac:dyDescent="0.25">
      <c r="B523" s="89">
        <v>8253590000</v>
      </c>
      <c r="C523" s="89">
        <v>-16.951384000000001</v>
      </c>
      <c r="N523" s="89">
        <v>8253590000</v>
      </c>
      <c r="O523" s="89">
        <v>-12.016031</v>
      </c>
    </row>
    <row r="524" spans="2:15" x14ac:dyDescent="0.25">
      <c r="B524" s="89">
        <v>8332635000</v>
      </c>
      <c r="C524" s="89">
        <v>-17.291363</v>
      </c>
      <c r="N524" s="89">
        <v>8332635000</v>
      </c>
      <c r="O524" s="89">
        <v>-12.213635</v>
      </c>
    </row>
    <row r="525" spans="2:15" x14ac:dyDescent="0.25">
      <c r="B525" s="89">
        <v>8411680000</v>
      </c>
      <c r="C525" s="89">
        <v>-18.352207</v>
      </c>
      <c r="N525" s="89">
        <v>8411680000</v>
      </c>
      <c r="O525" s="89">
        <v>-12.491282999999999</v>
      </c>
    </row>
    <row r="526" spans="2:15" x14ac:dyDescent="0.25">
      <c r="B526" s="89">
        <v>8490725000</v>
      </c>
      <c r="C526" s="89">
        <v>-18.965515</v>
      </c>
      <c r="N526" s="89">
        <v>8490725000</v>
      </c>
      <c r="O526" s="89">
        <v>-12.695238</v>
      </c>
    </row>
    <row r="527" spans="2:15" x14ac:dyDescent="0.25">
      <c r="B527" s="89">
        <v>8569770000</v>
      </c>
      <c r="C527" s="89">
        <v>-19.128702000000001</v>
      </c>
      <c r="N527" s="89">
        <v>8569770000</v>
      </c>
      <c r="O527" s="89">
        <v>-12.861929999999999</v>
      </c>
    </row>
    <row r="528" spans="2:15" x14ac:dyDescent="0.25">
      <c r="B528" s="89">
        <v>8648815000</v>
      </c>
      <c r="C528" s="89">
        <v>-20.019922000000001</v>
      </c>
      <c r="N528" s="89">
        <v>8648815000</v>
      </c>
      <c r="O528" s="89">
        <v>-13.036796000000001</v>
      </c>
    </row>
    <row r="529" spans="2:15" x14ac:dyDescent="0.25">
      <c r="B529" s="89">
        <v>8727860000</v>
      </c>
      <c r="C529" s="89">
        <v>-20.186883999999999</v>
      </c>
      <c r="N529" s="89">
        <v>8727860000</v>
      </c>
      <c r="O529" s="89">
        <v>-12.999089</v>
      </c>
    </row>
    <row r="530" spans="2:15" x14ac:dyDescent="0.25">
      <c r="B530" s="89">
        <v>8806905000</v>
      </c>
      <c r="C530" s="89">
        <v>-19.428170999999999</v>
      </c>
      <c r="N530" s="89">
        <v>8806905000</v>
      </c>
      <c r="O530" s="89">
        <v>-12.962083</v>
      </c>
    </row>
    <row r="531" spans="2:15" x14ac:dyDescent="0.25">
      <c r="B531" s="89">
        <v>8885950000</v>
      </c>
      <c r="C531" s="89">
        <v>-19.596867</v>
      </c>
      <c r="N531" s="89">
        <v>8885950000</v>
      </c>
      <c r="O531" s="89">
        <v>-12.981923999999999</v>
      </c>
    </row>
    <row r="532" spans="2:15" x14ac:dyDescent="0.25">
      <c r="B532" s="89">
        <v>8964995000</v>
      </c>
      <c r="C532" s="89">
        <v>-19.907046999999999</v>
      </c>
      <c r="N532" s="89">
        <v>8964995000</v>
      </c>
      <c r="O532" s="89">
        <v>-12.939477</v>
      </c>
    </row>
    <row r="533" spans="2:15" x14ac:dyDescent="0.25">
      <c r="B533" s="89">
        <v>9044040000</v>
      </c>
      <c r="C533" s="89">
        <v>-19.16037</v>
      </c>
      <c r="N533" s="89">
        <v>9044040000</v>
      </c>
      <c r="O533" s="89">
        <v>-12.810816000000001</v>
      </c>
    </row>
    <row r="534" spans="2:15" x14ac:dyDescent="0.25">
      <c r="B534" s="89">
        <v>9123085000</v>
      </c>
      <c r="C534" s="89">
        <v>-18.866689999999998</v>
      </c>
      <c r="N534" s="89">
        <v>9123085000</v>
      </c>
      <c r="O534" s="89">
        <v>-12.765993999999999</v>
      </c>
    </row>
    <row r="535" spans="2:15" x14ac:dyDescent="0.25">
      <c r="B535" s="89">
        <v>9202130000</v>
      </c>
      <c r="C535" s="89">
        <v>-19.101224999999999</v>
      </c>
      <c r="N535" s="89">
        <v>9202130000</v>
      </c>
      <c r="O535" s="89">
        <v>-12.662627000000001</v>
      </c>
    </row>
    <row r="536" spans="2:15" x14ac:dyDescent="0.25">
      <c r="B536" s="89">
        <v>9281175000</v>
      </c>
      <c r="C536" s="89">
        <v>-18.298110999999999</v>
      </c>
      <c r="N536" s="89">
        <v>9281175000</v>
      </c>
      <c r="O536" s="89">
        <v>-12.493247</v>
      </c>
    </row>
    <row r="537" spans="2:15" x14ac:dyDescent="0.25">
      <c r="B537" s="89">
        <v>9360220000</v>
      </c>
      <c r="C537" s="89">
        <v>-17.461183999999999</v>
      </c>
      <c r="N537" s="89">
        <v>9360220000</v>
      </c>
      <c r="O537" s="89">
        <v>-12.38222</v>
      </c>
    </row>
    <row r="538" spans="2:15" x14ac:dyDescent="0.25">
      <c r="B538" s="89">
        <v>9439265000</v>
      </c>
      <c r="C538" s="89">
        <v>-17.679687999999999</v>
      </c>
      <c r="N538" s="89">
        <v>9439265000</v>
      </c>
      <c r="O538" s="89">
        <v>-12.316352999999999</v>
      </c>
    </row>
    <row r="539" spans="2:15" x14ac:dyDescent="0.25">
      <c r="B539" s="89">
        <v>9518310000</v>
      </c>
      <c r="C539" s="89">
        <v>-17.140771999999998</v>
      </c>
      <c r="N539" s="89">
        <v>9518310000</v>
      </c>
      <c r="O539" s="89">
        <v>-12.161462999999999</v>
      </c>
    </row>
    <row r="540" spans="2:15" x14ac:dyDescent="0.25">
      <c r="B540" s="89">
        <v>9597355000</v>
      </c>
      <c r="C540" s="89">
        <v>-16.313697999999999</v>
      </c>
      <c r="N540" s="89">
        <v>9597355000</v>
      </c>
      <c r="O540" s="89">
        <v>-12.042392</v>
      </c>
    </row>
    <row r="541" spans="2:15" x14ac:dyDescent="0.25">
      <c r="B541" s="89">
        <v>9676400000</v>
      </c>
      <c r="C541" s="89">
        <v>-16.374238999999999</v>
      </c>
      <c r="N541" s="89">
        <v>9676400000</v>
      </c>
      <c r="O541" s="89">
        <v>-11.987532</v>
      </c>
    </row>
    <row r="542" spans="2:15" x14ac:dyDescent="0.25">
      <c r="B542" s="89">
        <v>9755445000</v>
      </c>
      <c r="C542" s="89">
        <v>-16.021540000000002</v>
      </c>
      <c r="N542" s="89">
        <v>9755445000</v>
      </c>
      <c r="O542" s="89">
        <v>-11.892500999999999</v>
      </c>
    </row>
    <row r="543" spans="2:15" x14ac:dyDescent="0.25">
      <c r="B543" s="89">
        <v>9834490000</v>
      </c>
      <c r="C543" s="89">
        <v>-15.199025000000001</v>
      </c>
      <c r="N543" s="89">
        <v>9834490000</v>
      </c>
      <c r="O543" s="89">
        <v>-11.810623</v>
      </c>
    </row>
    <row r="544" spans="2:15" x14ac:dyDescent="0.25">
      <c r="B544" s="89">
        <v>9913535000</v>
      </c>
      <c r="C544" s="89">
        <v>-15.496229</v>
      </c>
      <c r="N544" s="89">
        <v>9913535000</v>
      </c>
      <c r="O544" s="89">
        <v>-11.793194</v>
      </c>
    </row>
    <row r="545" spans="2:15" x14ac:dyDescent="0.25">
      <c r="B545" s="89">
        <v>9992580000</v>
      </c>
      <c r="C545" s="89">
        <v>-15.465615</v>
      </c>
      <c r="N545" s="89">
        <v>9992580000</v>
      </c>
      <c r="O545" s="89">
        <v>-11.740403000000001</v>
      </c>
    </row>
    <row r="546" spans="2:15" x14ac:dyDescent="0.25">
      <c r="B546" s="89">
        <v>10071625000</v>
      </c>
      <c r="C546" s="89">
        <v>-14.766441</v>
      </c>
      <c r="N546" s="89">
        <v>10071625000</v>
      </c>
      <c r="O546" s="89">
        <v>-11.654767</v>
      </c>
    </row>
    <row r="547" spans="2:15" x14ac:dyDescent="0.25">
      <c r="B547" s="89">
        <v>10150670000</v>
      </c>
      <c r="C547" s="89">
        <v>-14.962724</v>
      </c>
      <c r="N547" s="89">
        <v>10150670000</v>
      </c>
      <c r="O547" s="89">
        <v>-11.648793</v>
      </c>
    </row>
    <row r="548" spans="2:15" x14ac:dyDescent="0.25">
      <c r="B548" s="89">
        <v>10229715000</v>
      </c>
      <c r="C548" s="89">
        <v>-15.307406</v>
      </c>
      <c r="N548" s="89">
        <v>10229715000</v>
      </c>
      <c r="O548" s="89">
        <v>-11.655217</v>
      </c>
    </row>
    <row r="549" spans="2:15" x14ac:dyDescent="0.25">
      <c r="B549" s="89">
        <v>10308760000</v>
      </c>
      <c r="C549" s="89">
        <v>-14.689078</v>
      </c>
      <c r="N549" s="89">
        <v>10308760000</v>
      </c>
      <c r="O549" s="89">
        <v>-11.589332000000001</v>
      </c>
    </row>
    <row r="550" spans="2:15" x14ac:dyDescent="0.25">
      <c r="B550" s="89">
        <v>10387805000</v>
      </c>
      <c r="C550" s="89">
        <v>-14.677365999999999</v>
      </c>
      <c r="N550" s="89">
        <v>10387805000</v>
      </c>
      <c r="O550" s="89">
        <v>-11.586904000000001</v>
      </c>
    </row>
    <row r="551" spans="2:15" x14ac:dyDescent="0.25">
      <c r="B551" s="89">
        <v>10466850000</v>
      </c>
      <c r="C551" s="89">
        <v>-15.083246000000001</v>
      </c>
      <c r="N551" s="89">
        <v>10466850000</v>
      </c>
      <c r="O551" s="89">
        <v>-11.590585000000001</v>
      </c>
    </row>
    <row r="552" spans="2:15" x14ac:dyDescent="0.25">
      <c r="B552" s="89">
        <v>10545895000</v>
      </c>
      <c r="C552" s="89">
        <v>-14.674675000000001</v>
      </c>
      <c r="N552" s="89">
        <v>10545895000</v>
      </c>
      <c r="O552" s="89">
        <v>-11.576257</v>
      </c>
    </row>
    <row r="553" spans="2:15" x14ac:dyDescent="0.25">
      <c r="B553" s="89">
        <v>10624940000</v>
      </c>
      <c r="C553" s="89">
        <v>-14.266813000000001</v>
      </c>
      <c r="N553" s="89">
        <v>10624940000</v>
      </c>
      <c r="O553" s="89">
        <v>-11.558275999999999</v>
      </c>
    </row>
    <row r="554" spans="2:15" x14ac:dyDescent="0.25">
      <c r="B554" s="89">
        <v>10703985000</v>
      </c>
      <c r="C554" s="89">
        <v>-14.379682000000001</v>
      </c>
      <c r="N554" s="89">
        <v>10703985000</v>
      </c>
      <c r="O554" s="89">
        <v>-11.611178000000001</v>
      </c>
    </row>
    <row r="555" spans="2:15" x14ac:dyDescent="0.25">
      <c r="B555" s="89">
        <v>10783030000</v>
      </c>
      <c r="C555" s="89">
        <v>-14.089985</v>
      </c>
      <c r="N555" s="89">
        <v>10783030000</v>
      </c>
      <c r="O555" s="89">
        <v>-11.619142</v>
      </c>
    </row>
    <row r="556" spans="2:15" x14ac:dyDescent="0.25">
      <c r="B556" s="89">
        <v>10862075000</v>
      </c>
      <c r="C556" s="89">
        <v>-13.709491</v>
      </c>
      <c r="N556" s="89">
        <v>10862075000</v>
      </c>
      <c r="O556" s="89">
        <v>-11.611425000000001</v>
      </c>
    </row>
    <row r="557" spans="2:15" x14ac:dyDescent="0.25">
      <c r="B557" s="89">
        <v>10941120000</v>
      </c>
      <c r="C557" s="89">
        <v>-13.705403</v>
      </c>
      <c r="N557" s="89">
        <v>10941120000</v>
      </c>
      <c r="O557" s="89">
        <v>-11.645338000000001</v>
      </c>
    </row>
    <row r="558" spans="2:15" x14ac:dyDescent="0.25">
      <c r="B558" s="89">
        <v>11020165000</v>
      </c>
      <c r="C558" s="89">
        <v>-13.416181999999999</v>
      </c>
      <c r="N558" s="89">
        <v>11020165000</v>
      </c>
      <c r="O558" s="89">
        <v>-11.609156</v>
      </c>
    </row>
    <row r="559" spans="2:15" x14ac:dyDescent="0.25">
      <c r="B559" s="89">
        <v>11099210000</v>
      </c>
      <c r="C559" s="89">
        <v>-13.080676</v>
      </c>
      <c r="N559" s="89">
        <v>11099210000</v>
      </c>
      <c r="O559" s="89">
        <v>-11.570519000000001</v>
      </c>
    </row>
    <row r="560" spans="2:15" x14ac:dyDescent="0.25">
      <c r="B560" s="89">
        <v>11178255000</v>
      </c>
      <c r="C560" s="89">
        <v>-13.011258</v>
      </c>
      <c r="N560" s="89">
        <v>11178255000</v>
      </c>
      <c r="O560" s="89">
        <v>-11.556668</v>
      </c>
    </row>
    <row r="561" spans="2:15" x14ac:dyDescent="0.25">
      <c r="B561" s="89">
        <v>11257300000</v>
      </c>
      <c r="C561" s="89">
        <v>-12.784318000000001</v>
      </c>
      <c r="N561" s="89">
        <v>11257300000</v>
      </c>
      <c r="O561" s="89">
        <v>-11.522447</v>
      </c>
    </row>
    <row r="562" spans="2:15" x14ac:dyDescent="0.25">
      <c r="B562" s="89">
        <v>11336345000</v>
      </c>
      <c r="C562" s="89">
        <v>-12.457694999999999</v>
      </c>
      <c r="N562" s="89">
        <v>11336345000</v>
      </c>
      <c r="O562" s="89">
        <v>-11.448843</v>
      </c>
    </row>
    <row r="563" spans="2:15" x14ac:dyDescent="0.25">
      <c r="B563" s="89">
        <v>11415390000</v>
      </c>
      <c r="C563" s="89">
        <v>-12.433992</v>
      </c>
      <c r="N563" s="89">
        <v>11415390000</v>
      </c>
      <c r="O563" s="89">
        <v>-11.427770000000001</v>
      </c>
    </row>
    <row r="564" spans="2:15" x14ac:dyDescent="0.25">
      <c r="B564" s="89">
        <v>11494435000</v>
      </c>
      <c r="C564" s="89">
        <v>-12.447877</v>
      </c>
      <c r="N564" s="89">
        <v>11494435000</v>
      </c>
      <c r="O564" s="89">
        <v>-11.428762000000001</v>
      </c>
    </row>
    <row r="565" spans="2:15" x14ac:dyDescent="0.25">
      <c r="B565" s="89">
        <v>11573480000</v>
      </c>
      <c r="C565" s="89">
        <v>-12.275522</v>
      </c>
      <c r="N565" s="89">
        <v>11573480000</v>
      </c>
      <c r="O565" s="89">
        <v>-11.419492</v>
      </c>
    </row>
    <row r="566" spans="2:15" x14ac:dyDescent="0.25">
      <c r="B566" s="89">
        <v>11652525000</v>
      </c>
      <c r="C566" s="89">
        <v>-12.295287999999999</v>
      </c>
      <c r="N566" s="89">
        <v>11652525000</v>
      </c>
      <c r="O566" s="89">
        <v>-11.477098</v>
      </c>
    </row>
    <row r="567" spans="2:15" x14ac:dyDescent="0.25">
      <c r="B567" s="89">
        <v>11731570000</v>
      </c>
      <c r="C567" s="89">
        <v>-12.465894</v>
      </c>
      <c r="N567" s="89">
        <v>11731570000</v>
      </c>
      <c r="O567" s="89">
        <v>-11.588832999999999</v>
      </c>
    </row>
    <row r="568" spans="2:15" x14ac:dyDescent="0.25">
      <c r="B568" s="89">
        <v>11810615000</v>
      </c>
      <c r="C568" s="89">
        <v>-12.538708</v>
      </c>
      <c r="N568" s="89">
        <v>11810615000</v>
      </c>
      <c r="O568" s="89">
        <v>-11.772717999999999</v>
      </c>
    </row>
    <row r="569" spans="2:15" x14ac:dyDescent="0.25">
      <c r="B569" s="89">
        <v>11889660000</v>
      </c>
      <c r="C569" s="89">
        <v>-12.646452999999999</v>
      </c>
      <c r="N569" s="89">
        <v>11889660000</v>
      </c>
      <c r="O569" s="89">
        <v>-12.090114</v>
      </c>
    </row>
    <row r="570" spans="2:15" x14ac:dyDescent="0.25">
      <c r="B570" s="89">
        <v>11968705000</v>
      </c>
      <c r="C570" s="89">
        <v>-12.923883</v>
      </c>
      <c r="N570" s="89">
        <v>11968705000</v>
      </c>
      <c r="O570" s="89">
        <v>-12.675801</v>
      </c>
    </row>
    <row r="571" spans="2:15" x14ac:dyDescent="0.25">
      <c r="B571" s="89">
        <v>12047750000</v>
      </c>
      <c r="C571" s="89">
        <v>-13.180547000000001</v>
      </c>
      <c r="N571" s="89">
        <v>12047750000</v>
      </c>
      <c r="O571" s="89">
        <v>-13.721971999999999</v>
      </c>
    </row>
    <row r="572" spans="2:15" x14ac:dyDescent="0.25">
      <c r="B572" s="89">
        <v>12126795000</v>
      </c>
      <c r="C572" s="89">
        <v>-13.400304</v>
      </c>
      <c r="N572" s="89">
        <v>12126795000</v>
      </c>
      <c r="O572" s="89">
        <v>-15.350281000000001</v>
      </c>
    </row>
    <row r="573" spans="2:15" x14ac:dyDescent="0.25">
      <c r="B573" s="89">
        <v>12205840000</v>
      </c>
      <c r="C573" s="89">
        <v>-13.707155</v>
      </c>
      <c r="N573" s="89">
        <v>12205840000</v>
      </c>
      <c r="O573" s="89">
        <v>-17.812318999999999</v>
      </c>
    </row>
    <row r="574" spans="2:15" x14ac:dyDescent="0.25">
      <c r="B574" s="89">
        <v>12284885000</v>
      </c>
      <c r="C574" s="89">
        <v>-14.022617</v>
      </c>
      <c r="N574" s="89">
        <v>12284885000</v>
      </c>
      <c r="O574" s="89">
        <v>-21.633793000000001</v>
      </c>
    </row>
    <row r="575" spans="2:15" x14ac:dyDescent="0.25">
      <c r="B575" s="89">
        <v>12363930000</v>
      </c>
      <c r="C575" s="89">
        <v>-14.323349</v>
      </c>
      <c r="N575" s="89">
        <v>12363930000</v>
      </c>
      <c r="O575" s="89">
        <v>-26.947243</v>
      </c>
    </row>
    <row r="576" spans="2:15" x14ac:dyDescent="0.25">
      <c r="B576" s="89">
        <v>12442975000</v>
      </c>
      <c r="C576" s="89">
        <v>-14.652931000000001</v>
      </c>
      <c r="N576" s="89">
        <v>12442975000</v>
      </c>
      <c r="O576" s="89">
        <v>-32.999415999999997</v>
      </c>
    </row>
    <row r="577" spans="2:15" x14ac:dyDescent="0.25">
      <c r="B577" s="89">
        <v>12522020000</v>
      </c>
      <c r="C577" s="89">
        <v>-15.004899</v>
      </c>
      <c r="N577" s="89">
        <v>12522020000</v>
      </c>
      <c r="O577" s="89">
        <v>-39.626049000000002</v>
      </c>
    </row>
    <row r="578" spans="2:15" x14ac:dyDescent="0.25">
      <c r="B578" s="89">
        <v>12601065000</v>
      </c>
      <c r="C578" s="89">
        <v>-15.378147999999999</v>
      </c>
      <c r="N578" s="89">
        <v>12601065000</v>
      </c>
      <c r="O578" s="89">
        <v>-46.154029999999999</v>
      </c>
    </row>
    <row r="579" spans="2:15" x14ac:dyDescent="0.25">
      <c r="B579" s="89">
        <v>12680110000</v>
      </c>
      <c r="C579" s="89">
        <v>-15.76221</v>
      </c>
      <c r="N579" s="89">
        <v>12680110000</v>
      </c>
      <c r="O579" s="89">
        <v>-51.461460000000002</v>
      </c>
    </row>
    <row r="580" spans="2:15" x14ac:dyDescent="0.25">
      <c r="B580" s="89">
        <v>12759155000</v>
      </c>
      <c r="C580" s="89">
        <v>-16.13448</v>
      </c>
      <c r="N580" s="89">
        <v>12759155000</v>
      </c>
      <c r="O580" s="89">
        <v>-54.781585999999997</v>
      </c>
    </row>
    <row r="581" spans="2:15" x14ac:dyDescent="0.25">
      <c r="B581" s="89">
        <v>12838200000</v>
      </c>
      <c r="C581" s="89">
        <v>-16.589565</v>
      </c>
      <c r="N581" s="89">
        <v>12838200000</v>
      </c>
      <c r="O581" s="89">
        <v>-57.145812999999997</v>
      </c>
    </row>
    <row r="582" spans="2:15" x14ac:dyDescent="0.25">
      <c r="B582" s="89">
        <v>12917245000</v>
      </c>
      <c r="C582" s="89">
        <v>-17.098246</v>
      </c>
      <c r="N582" s="89">
        <v>12917245000</v>
      </c>
      <c r="O582" s="89">
        <v>-59.059379999999997</v>
      </c>
    </row>
    <row r="583" spans="2:15" x14ac:dyDescent="0.25">
      <c r="B583" s="89">
        <v>12996290000</v>
      </c>
      <c r="C583" s="89">
        <v>-17.570639</v>
      </c>
      <c r="N583" s="89">
        <v>12996290000</v>
      </c>
      <c r="O583" s="89">
        <v>-59.447899</v>
      </c>
    </row>
    <row r="584" spans="2:15" x14ac:dyDescent="0.25">
      <c r="B584" s="89">
        <v>13075335000</v>
      </c>
      <c r="C584" s="89">
        <v>-18.098665</v>
      </c>
      <c r="N584" s="89">
        <v>13075335000</v>
      </c>
      <c r="O584" s="89">
        <v>-59.698723000000001</v>
      </c>
    </row>
    <row r="585" spans="2:15" x14ac:dyDescent="0.25">
      <c r="B585" s="89">
        <v>13154380000</v>
      </c>
      <c r="C585" s="89">
        <v>-18.745445</v>
      </c>
      <c r="N585" s="89">
        <v>13154380000</v>
      </c>
      <c r="O585" s="89">
        <v>-60.698692000000001</v>
      </c>
    </row>
    <row r="586" spans="2:15" x14ac:dyDescent="0.25">
      <c r="B586" s="89">
        <v>13233425000</v>
      </c>
      <c r="C586" s="89">
        <v>-19.328657</v>
      </c>
      <c r="N586" s="89">
        <v>13233425000</v>
      </c>
      <c r="O586" s="89">
        <v>-61.813277999999997</v>
      </c>
    </row>
    <row r="587" spans="2:15" x14ac:dyDescent="0.25">
      <c r="B587" s="89">
        <v>13312470000</v>
      </c>
      <c r="C587" s="89">
        <v>-19.994553</v>
      </c>
      <c r="N587" s="89">
        <v>13312470000</v>
      </c>
      <c r="O587" s="89">
        <v>-62.362583000000001</v>
      </c>
    </row>
    <row r="588" spans="2:15" x14ac:dyDescent="0.25">
      <c r="B588" s="89">
        <v>13391515000</v>
      </c>
      <c r="C588" s="89">
        <v>-20.793088999999998</v>
      </c>
      <c r="N588" s="89">
        <v>13391515000</v>
      </c>
      <c r="O588" s="89">
        <v>-63.299182999999999</v>
      </c>
    </row>
    <row r="589" spans="2:15" x14ac:dyDescent="0.25">
      <c r="B589" s="89">
        <v>13470560000</v>
      </c>
      <c r="C589" s="89">
        <v>-21.556446000000001</v>
      </c>
      <c r="N589" s="89">
        <v>13470560000</v>
      </c>
      <c r="O589" s="89">
        <v>-65.196494999999999</v>
      </c>
    </row>
    <row r="590" spans="2:15" x14ac:dyDescent="0.25">
      <c r="B590" s="89">
        <v>13549605000</v>
      </c>
      <c r="C590" s="89">
        <v>-22.343541999999999</v>
      </c>
      <c r="N590" s="89">
        <v>13549605000</v>
      </c>
      <c r="O590" s="89">
        <v>-65.784835999999999</v>
      </c>
    </row>
    <row r="591" spans="2:15" x14ac:dyDescent="0.25">
      <c r="B591" s="89">
        <v>13628650000</v>
      </c>
      <c r="C591" s="89">
        <v>-23.230281999999999</v>
      </c>
      <c r="N591" s="89">
        <v>13628650000</v>
      </c>
      <c r="O591" s="89">
        <v>-66.721999999999994</v>
      </c>
    </row>
    <row r="592" spans="2:15" x14ac:dyDescent="0.25">
      <c r="B592" s="89">
        <v>13707695000</v>
      </c>
      <c r="C592" s="89">
        <v>-24.071341</v>
      </c>
      <c r="N592" s="89">
        <v>13707695000</v>
      </c>
      <c r="O592" s="89">
        <v>-69.107947999999993</v>
      </c>
    </row>
    <row r="593" spans="2:15" x14ac:dyDescent="0.25">
      <c r="B593" s="89">
        <v>13786740000</v>
      </c>
      <c r="C593" s="89">
        <v>-24.921776000000001</v>
      </c>
      <c r="N593" s="89">
        <v>13786740000</v>
      </c>
      <c r="O593" s="89">
        <v>-71.205169999999995</v>
      </c>
    </row>
    <row r="594" spans="2:15" x14ac:dyDescent="0.25">
      <c r="B594" s="89">
        <v>13865785000</v>
      </c>
      <c r="C594" s="89">
        <v>-25.851006000000002</v>
      </c>
      <c r="N594" s="89">
        <v>13865785000</v>
      </c>
      <c r="O594" s="89">
        <v>-72.333977000000004</v>
      </c>
    </row>
    <row r="595" spans="2:15" x14ac:dyDescent="0.25">
      <c r="B595" s="89">
        <v>13944830000</v>
      </c>
      <c r="C595" s="89">
        <v>-26.756710000000002</v>
      </c>
      <c r="N595" s="89">
        <v>13944830000</v>
      </c>
      <c r="O595" s="89">
        <v>-72.620795999999999</v>
      </c>
    </row>
    <row r="596" spans="2:15" x14ac:dyDescent="0.25">
      <c r="B596" s="89">
        <v>14023875000</v>
      </c>
      <c r="C596" s="89">
        <v>-27.486167999999999</v>
      </c>
      <c r="N596" s="89">
        <v>14023875000</v>
      </c>
      <c r="O596" s="89">
        <v>-72.804337000000004</v>
      </c>
    </row>
    <row r="597" spans="2:15" x14ac:dyDescent="0.25">
      <c r="B597" s="89">
        <v>14102920000</v>
      </c>
      <c r="C597" s="89">
        <v>-28.19116</v>
      </c>
      <c r="N597" s="89">
        <v>14102920000</v>
      </c>
      <c r="O597" s="89">
        <v>-70.615852000000004</v>
      </c>
    </row>
    <row r="598" spans="2:15" x14ac:dyDescent="0.25">
      <c r="B598" s="89">
        <v>14181965000</v>
      </c>
      <c r="C598" s="89">
        <v>-29.140062</v>
      </c>
      <c r="N598" s="89">
        <v>14181965000</v>
      </c>
      <c r="O598" s="89">
        <v>-68.444496000000001</v>
      </c>
    </row>
    <row r="599" spans="2:15" x14ac:dyDescent="0.25">
      <c r="B599" s="89">
        <v>14261010000</v>
      </c>
      <c r="C599" s="89">
        <v>-30.235600000000002</v>
      </c>
      <c r="N599" s="89">
        <v>14261010000</v>
      </c>
      <c r="O599" s="89">
        <v>-66.499022999999994</v>
      </c>
    </row>
    <row r="600" spans="2:15" x14ac:dyDescent="0.25">
      <c r="B600" s="89">
        <v>14340055000</v>
      </c>
      <c r="C600" s="89">
        <v>-31.289639999999999</v>
      </c>
      <c r="N600" s="89">
        <v>14340055000</v>
      </c>
      <c r="O600" s="89">
        <v>-66.337654000000001</v>
      </c>
    </row>
    <row r="601" spans="2:15" x14ac:dyDescent="0.25">
      <c r="B601" s="89">
        <v>14419100000</v>
      </c>
      <c r="C601" s="89">
        <v>-32.923717000000003</v>
      </c>
      <c r="N601" s="89">
        <v>14419100000</v>
      </c>
      <c r="O601" s="89">
        <v>-65.876082999999994</v>
      </c>
    </row>
    <row r="602" spans="2:15" x14ac:dyDescent="0.25">
      <c r="B602" s="89">
        <v>14498145000</v>
      </c>
      <c r="C602" s="89">
        <v>-35.537528999999999</v>
      </c>
      <c r="N602" s="89">
        <v>14498145000</v>
      </c>
      <c r="O602" s="89">
        <v>-66.730880999999997</v>
      </c>
    </row>
    <row r="603" spans="2:15" x14ac:dyDescent="0.25">
      <c r="B603" s="89">
        <v>14577190000</v>
      </c>
      <c r="C603" s="89">
        <v>-37.668022000000001</v>
      </c>
      <c r="N603" s="89">
        <v>14577190000</v>
      </c>
      <c r="O603" s="89">
        <v>-68.476364000000004</v>
      </c>
    </row>
    <row r="604" spans="2:15" x14ac:dyDescent="0.25">
      <c r="B604" s="89">
        <v>14656235000</v>
      </c>
      <c r="C604" s="89">
        <v>-40.200992999999997</v>
      </c>
      <c r="N604" s="89">
        <v>14656235000</v>
      </c>
      <c r="O604" s="89">
        <v>-70.812866</v>
      </c>
    </row>
    <row r="605" spans="2:15" x14ac:dyDescent="0.25">
      <c r="B605" s="89">
        <v>14735280000</v>
      </c>
      <c r="C605" s="89">
        <v>-42.189551999999999</v>
      </c>
      <c r="N605" s="89">
        <v>14735280000</v>
      </c>
      <c r="O605" s="89">
        <v>-73.173546000000002</v>
      </c>
    </row>
    <row r="606" spans="2:15" x14ac:dyDescent="0.25">
      <c r="B606" s="89">
        <v>14814325000</v>
      </c>
      <c r="C606" s="89">
        <v>-43.667727999999997</v>
      </c>
      <c r="N606" s="89">
        <v>14814325000</v>
      </c>
      <c r="O606" s="89">
        <v>-74.119347000000005</v>
      </c>
    </row>
    <row r="607" spans="2:15" x14ac:dyDescent="0.25">
      <c r="B607" s="89">
        <v>14893370000</v>
      </c>
      <c r="C607" s="89">
        <v>-44.094872000000002</v>
      </c>
      <c r="N607" s="89">
        <v>14893370000</v>
      </c>
      <c r="O607" s="89">
        <v>-73.486191000000005</v>
      </c>
    </row>
    <row r="608" spans="2:15" x14ac:dyDescent="0.25">
      <c r="B608" s="89">
        <v>14972415000</v>
      </c>
      <c r="C608" s="89">
        <v>-45.573521</v>
      </c>
      <c r="N608" s="89">
        <v>14972415000</v>
      </c>
      <c r="O608" s="89">
        <v>-72.206505000000007</v>
      </c>
    </row>
    <row r="609" spans="2:15" x14ac:dyDescent="0.25">
      <c r="B609" s="89">
        <v>15051460000</v>
      </c>
      <c r="C609" s="89">
        <v>-46.649535999999998</v>
      </c>
      <c r="N609" s="89">
        <v>15051460000</v>
      </c>
      <c r="O609" s="89">
        <v>-69.677634999999995</v>
      </c>
    </row>
    <row r="610" spans="2:15" x14ac:dyDescent="0.25">
      <c r="B610" s="89">
        <v>15130505000</v>
      </c>
      <c r="C610" s="89">
        <v>-48.779941999999998</v>
      </c>
      <c r="N610" s="89">
        <v>15130505000</v>
      </c>
      <c r="O610" s="89">
        <v>-67.390090999999998</v>
      </c>
    </row>
    <row r="611" spans="2:15" x14ac:dyDescent="0.25">
      <c r="B611" s="89">
        <v>15209550000</v>
      </c>
      <c r="C611" s="89">
        <v>-51.902214000000001</v>
      </c>
      <c r="N611" s="89">
        <v>15209550000</v>
      </c>
      <c r="O611" s="89">
        <v>-65.687263000000002</v>
      </c>
    </row>
    <row r="612" spans="2:15" x14ac:dyDescent="0.25">
      <c r="B612" s="89">
        <v>15288595000</v>
      </c>
      <c r="C612" s="89">
        <v>-55.175452999999997</v>
      </c>
      <c r="N612" s="89">
        <v>15288595000</v>
      </c>
      <c r="O612" s="89">
        <v>-64.691574000000003</v>
      </c>
    </row>
    <row r="613" spans="2:15" x14ac:dyDescent="0.25">
      <c r="B613" s="89">
        <v>15367640000</v>
      </c>
      <c r="C613" s="89">
        <v>-57.451827999999999</v>
      </c>
      <c r="N613" s="89">
        <v>15367640000</v>
      </c>
      <c r="O613" s="89">
        <v>-64.002921999999998</v>
      </c>
    </row>
    <row r="614" spans="2:15" x14ac:dyDescent="0.25">
      <c r="B614" s="89">
        <v>15446685000</v>
      </c>
      <c r="C614" s="89">
        <v>-59.482773000000002</v>
      </c>
      <c r="N614" s="89">
        <v>15446685000</v>
      </c>
      <c r="O614" s="89">
        <v>-64.092453000000006</v>
      </c>
    </row>
    <row r="615" spans="2:15" x14ac:dyDescent="0.25">
      <c r="B615" s="89">
        <v>15525730000</v>
      </c>
      <c r="C615" s="89">
        <v>-60.670681000000002</v>
      </c>
      <c r="N615" s="89">
        <v>15525730000</v>
      </c>
      <c r="O615" s="89">
        <v>-62.470795000000003</v>
      </c>
    </row>
    <row r="616" spans="2:15" x14ac:dyDescent="0.25">
      <c r="B616" s="89">
        <v>15604775000</v>
      </c>
      <c r="C616" s="89">
        <v>-61.228625999999998</v>
      </c>
      <c r="N616" s="89">
        <v>15604775000</v>
      </c>
      <c r="O616" s="89">
        <v>-59.611663999999998</v>
      </c>
    </row>
    <row r="617" spans="2:15" x14ac:dyDescent="0.25">
      <c r="B617" s="89">
        <v>15683820000</v>
      </c>
      <c r="C617" s="89">
        <v>-61.938403999999998</v>
      </c>
      <c r="N617" s="89">
        <v>15683820000</v>
      </c>
      <c r="O617" s="89">
        <v>-55.834620999999999</v>
      </c>
    </row>
    <row r="618" spans="2:15" x14ac:dyDescent="0.25">
      <c r="B618" s="89">
        <v>15762865000</v>
      </c>
      <c r="C618" s="89">
        <v>-62.913955999999999</v>
      </c>
      <c r="N618" s="89">
        <v>15762865000</v>
      </c>
      <c r="O618" s="89">
        <v>-50.579109000000003</v>
      </c>
    </row>
    <row r="619" spans="2:15" x14ac:dyDescent="0.25">
      <c r="B619" s="89">
        <v>15841910000</v>
      </c>
      <c r="C619" s="89">
        <v>-63.223224999999999</v>
      </c>
      <c r="N619" s="89">
        <v>15841910000</v>
      </c>
      <c r="O619" s="89">
        <v>-44.583561000000003</v>
      </c>
    </row>
    <row r="620" spans="2:15" x14ac:dyDescent="0.25">
      <c r="B620" s="89">
        <v>15920955000</v>
      </c>
      <c r="C620" s="89">
        <v>-63.733414000000003</v>
      </c>
      <c r="N620" s="89">
        <v>15920955000</v>
      </c>
      <c r="O620" s="89">
        <v>-39.893599999999999</v>
      </c>
    </row>
    <row r="621" spans="2:15" x14ac:dyDescent="0.25">
      <c r="B621" s="89">
        <v>16000000000</v>
      </c>
      <c r="C621" s="89">
        <v>-63.781005999999998</v>
      </c>
      <c r="N621" s="89">
        <v>16000000000</v>
      </c>
      <c r="O621" s="89">
        <v>-36.921173000000003</v>
      </c>
    </row>
    <row r="622" spans="2:15" x14ac:dyDescent="0.25">
      <c r="B622" s="89" t="s">
        <v>21</v>
      </c>
      <c r="N622" s="89" t="s">
        <v>21</v>
      </c>
    </row>
    <row r="625" spans="2:15" x14ac:dyDescent="0.25">
      <c r="B625" s="89" t="s">
        <v>23</v>
      </c>
      <c r="N625" s="89" t="s">
        <v>23</v>
      </c>
    </row>
    <row r="626" spans="2:15" x14ac:dyDescent="0.25">
      <c r="B626" s="89" t="s">
        <v>19</v>
      </c>
      <c r="C626" s="89" t="s">
        <v>289</v>
      </c>
      <c r="N626" s="89" t="s">
        <v>19</v>
      </c>
      <c r="O626" s="89" t="s">
        <v>289</v>
      </c>
    </row>
    <row r="627" spans="2:15" x14ac:dyDescent="0.25">
      <c r="B627" s="89">
        <v>191000000</v>
      </c>
      <c r="C627" s="89">
        <v>-73.622001999999995</v>
      </c>
      <c r="N627" s="89">
        <v>191000000</v>
      </c>
      <c r="O627" s="89">
        <v>-73.546256999999997</v>
      </c>
    </row>
    <row r="628" spans="2:15" x14ac:dyDescent="0.25">
      <c r="B628" s="89">
        <v>270045000</v>
      </c>
      <c r="C628" s="89">
        <v>-73.624984999999995</v>
      </c>
      <c r="N628" s="89">
        <v>270045000</v>
      </c>
      <c r="O628" s="89">
        <v>-73.967499000000004</v>
      </c>
    </row>
    <row r="629" spans="2:15" x14ac:dyDescent="0.25">
      <c r="B629" s="89">
        <v>349090000</v>
      </c>
      <c r="C629" s="89">
        <v>-75.640784999999994</v>
      </c>
      <c r="N629" s="89">
        <v>349090000</v>
      </c>
      <c r="O629" s="89">
        <v>-73.873633999999996</v>
      </c>
    </row>
    <row r="630" spans="2:15" x14ac:dyDescent="0.25">
      <c r="B630" s="89">
        <v>428135000</v>
      </c>
      <c r="C630" s="89">
        <v>-76.826926999999998</v>
      </c>
      <c r="N630" s="89">
        <v>428135000</v>
      </c>
      <c r="O630" s="89">
        <v>-76.323943999999997</v>
      </c>
    </row>
    <row r="631" spans="2:15" x14ac:dyDescent="0.25">
      <c r="B631" s="89">
        <v>507180000</v>
      </c>
      <c r="C631" s="89">
        <v>-77.386832999999996</v>
      </c>
      <c r="N631" s="89">
        <v>507180000</v>
      </c>
      <c r="O631" s="89">
        <v>-76.755095999999995</v>
      </c>
    </row>
    <row r="632" spans="2:15" x14ac:dyDescent="0.25">
      <c r="B632" s="89">
        <v>586225000</v>
      </c>
      <c r="C632" s="89">
        <v>-78.300323000000006</v>
      </c>
      <c r="N632" s="89">
        <v>586225000</v>
      </c>
      <c r="O632" s="89">
        <v>-76.511215000000007</v>
      </c>
    </row>
    <row r="633" spans="2:15" x14ac:dyDescent="0.25">
      <c r="B633" s="89">
        <v>665270000</v>
      </c>
      <c r="C633" s="89">
        <v>-80.255943000000002</v>
      </c>
      <c r="N633" s="89">
        <v>665270000</v>
      </c>
      <c r="O633" s="89">
        <v>-76.480025999999995</v>
      </c>
    </row>
    <row r="634" spans="2:15" x14ac:dyDescent="0.25">
      <c r="B634" s="89">
        <v>744315000</v>
      </c>
      <c r="C634" s="89">
        <v>-77.813796999999994</v>
      </c>
      <c r="N634" s="89">
        <v>744315000</v>
      </c>
      <c r="O634" s="89">
        <v>-76.885773</v>
      </c>
    </row>
    <row r="635" spans="2:15" x14ac:dyDescent="0.25">
      <c r="B635" s="89">
        <v>823360000</v>
      </c>
      <c r="C635" s="89">
        <v>-77.150702999999993</v>
      </c>
      <c r="N635" s="89">
        <v>823360000</v>
      </c>
      <c r="O635" s="89">
        <v>-73.415038999999993</v>
      </c>
    </row>
    <row r="636" spans="2:15" x14ac:dyDescent="0.25">
      <c r="B636" s="89">
        <v>902405000</v>
      </c>
      <c r="C636" s="89">
        <v>-77.061874000000003</v>
      </c>
      <c r="N636" s="89">
        <v>902405000</v>
      </c>
      <c r="O636" s="89">
        <v>-73.414794999999998</v>
      </c>
    </row>
    <row r="637" spans="2:15" x14ac:dyDescent="0.25">
      <c r="B637" s="89">
        <v>981450000</v>
      </c>
      <c r="C637" s="89">
        <v>-75.394408999999996</v>
      </c>
      <c r="N637" s="89">
        <v>981450000</v>
      </c>
      <c r="O637" s="89">
        <v>-72.976196000000002</v>
      </c>
    </row>
    <row r="638" spans="2:15" x14ac:dyDescent="0.25">
      <c r="B638" s="89">
        <v>1060495000</v>
      </c>
      <c r="C638" s="89">
        <v>-72.429703000000003</v>
      </c>
      <c r="N638" s="89">
        <v>1060495000</v>
      </c>
      <c r="O638" s="89">
        <v>-72.742653000000004</v>
      </c>
    </row>
    <row r="639" spans="2:15" x14ac:dyDescent="0.25">
      <c r="B639" s="89">
        <v>1139540000</v>
      </c>
      <c r="C639" s="89">
        <v>-70.955207999999999</v>
      </c>
      <c r="N639" s="89">
        <v>1139540000</v>
      </c>
      <c r="O639" s="89">
        <v>-72.600989999999996</v>
      </c>
    </row>
    <row r="640" spans="2:15" x14ac:dyDescent="0.25">
      <c r="B640" s="89">
        <v>1218585000</v>
      </c>
      <c r="C640" s="89">
        <v>-68.846824999999995</v>
      </c>
      <c r="N640" s="89">
        <v>1218585000</v>
      </c>
      <c r="O640" s="89">
        <v>-72.161429999999996</v>
      </c>
    </row>
    <row r="641" spans="2:15" x14ac:dyDescent="0.25">
      <c r="B641" s="89">
        <v>1297630000</v>
      </c>
      <c r="C641" s="89">
        <v>-66.353438999999995</v>
      </c>
      <c r="N641" s="89">
        <v>1297630000</v>
      </c>
      <c r="O641" s="89">
        <v>-72.090034000000003</v>
      </c>
    </row>
    <row r="642" spans="2:15" x14ac:dyDescent="0.25">
      <c r="B642" s="89">
        <v>1376675000</v>
      </c>
      <c r="C642" s="89">
        <v>-65.156966999999995</v>
      </c>
      <c r="N642" s="89">
        <v>1376675000</v>
      </c>
      <c r="O642" s="89">
        <v>-70.739586000000003</v>
      </c>
    </row>
    <row r="643" spans="2:15" x14ac:dyDescent="0.25">
      <c r="B643" s="89">
        <v>1455720000</v>
      </c>
      <c r="C643" s="89">
        <v>-62.803783000000003</v>
      </c>
      <c r="N643" s="89">
        <v>1455720000</v>
      </c>
      <c r="O643" s="89">
        <v>-67.900229999999993</v>
      </c>
    </row>
    <row r="644" spans="2:15" x14ac:dyDescent="0.25">
      <c r="B644" s="89">
        <v>1534765000</v>
      </c>
      <c r="C644" s="89">
        <v>-60.873947000000001</v>
      </c>
      <c r="N644" s="89">
        <v>1534765000</v>
      </c>
      <c r="O644" s="89">
        <v>-64.134979000000001</v>
      </c>
    </row>
    <row r="645" spans="2:15" x14ac:dyDescent="0.25">
      <c r="B645" s="89">
        <v>1613810000</v>
      </c>
      <c r="C645" s="89">
        <v>-56.108100999999998</v>
      </c>
      <c r="N645" s="89">
        <v>1613810000</v>
      </c>
      <c r="O645" s="89">
        <v>-55.239742</v>
      </c>
    </row>
    <row r="646" spans="2:15" x14ac:dyDescent="0.25">
      <c r="B646" s="89">
        <v>1692855000</v>
      </c>
      <c r="C646" s="89">
        <v>-51.245776999999997</v>
      </c>
      <c r="N646" s="89">
        <v>1692855000</v>
      </c>
      <c r="O646" s="89">
        <v>-44.975631999999997</v>
      </c>
    </row>
    <row r="647" spans="2:15" x14ac:dyDescent="0.25">
      <c r="B647" s="89">
        <v>1771900000</v>
      </c>
      <c r="C647" s="89">
        <v>-45.919296000000003</v>
      </c>
      <c r="N647" s="89">
        <v>1771900000</v>
      </c>
      <c r="O647" s="89">
        <v>-35.25515</v>
      </c>
    </row>
    <row r="648" spans="2:15" x14ac:dyDescent="0.25">
      <c r="B648" s="89">
        <v>1850945000</v>
      </c>
      <c r="C648" s="89">
        <v>-38.38176</v>
      </c>
      <c r="N648" s="89">
        <v>1850945000</v>
      </c>
      <c r="O648" s="89">
        <v>-26.277645</v>
      </c>
    </row>
    <row r="649" spans="2:15" x14ac:dyDescent="0.25">
      <c r="B649" s="89">
        <v>1929990000</v>
      </c>
      <c r="C649" s="89">
        <v>-30.633068000000002</v>
      </c>
      <c r="N649" s="89">
        <v>1929990000</v>
      </c>
      <c r="O649" s="89">
        <v>-17.624762</v>
      </c>
    </row>
    <row r="650" spans="2:15" x14ac:dyDescent="0.25">
      <c r="B650" s="89">
        <v>2009035000</v>
      </c>
      <c r="C650" s="89">
        <v>-24.540627000000001</v>
      </c>
      <c r="N650" s="89">
        <v>2009035000</v>
      </c>
      <c r="O650" s="89">
        <v>-15.678686000000001</v>
      </c>
    </row>
    <row r="651" spans="2:15" x14ac:dyDescent="0.25">
      <c r="B651" s="89">
        <v>2088080000</v>
      </c>
      <c r="C651" s="89">
        <v>-18.829530999999999</v>
      </c>
      <c r="N651" s="89">
        <v>2088080000</v>
      </c>
      <c r="O651" s="89">
        <v>-13.613160000000001</v>
      </c>
    </row>
    <row r="652" spans="2:15" x14ac:dyDescent="0.25">
      <c r="B652" s="89">
        <v>2167125000</v>
      </c>
      <c r="C652" s="89">
        <v>-13.529123</v>
      </c>
      <c r="N652" s="89">
        <v>2167125000</v>
      </c>
      <c r="O652" s="89">
        <v>-12.335150000000001</v>
      </c>
    </row>
    <row r="653" spans="2:15" x14ac:dyDescent="0.25">
      <c r="B653" s="89">
        <v>2246170000</v>
      </c>
      <c r="C653" s="89">
        <v>-11.616868</v>
      </c>
      <c r="N653" s="89">
        <v>2246170000</v>
      </c>
      <c r="O653" s="89">
        <v>-11.186176</v>
      </c>
    </row>
    <row r="654" spans="2:15" x14ac:dyDescent="0.25">
      <c r="B654" s="89">
        <v>2325215000</v>
      </c>
      <c r="C654" s="89">
        <v>-10.388301999999999</v>
      </c>
      <c r="N654" s="89">
        <v>2325215000</v>
      </c>
      <c r="O654" s="89">
        <v>-10.494802999999999</v>
      </c>
    </row>
    <row r="655" spans="2:15" x14ac:dyDescent="0.25">
      <c r="B655" s="89">
        <v>2404260000</v>
      </c>
      <c r="C655" s="89">
        <v>-10.031174999999999</v>
      </c>
      <c r="N655" s="89">
        <v>2404260000</v>
      </c>
      <c r="O655" s="89">
        <v>-9.8302659999999999</v>
      </c>
    </row>
    <row r="656" spans="2:15" x14ac:dyDescent="0.25">
      <c r="B656" s="89">
        <v>2483305000</v>
      </c>
      <c r="C656" s="89">
        <v>-9.9588394000000005</v>
      </c>
      <c r="N656" s="89">
        <v>2483305000</v>
      </c>
      <c r="O656" s="89">
        <v>-9.3323326000000009</v>
      </c>
    </row>
    <row r="657" spans="2:15" x14ac:dyDescent="0.25">
      <c r="B657" s="89">
        <v>2562350000</v>
      </c>
      <c r="C657" s="89">
        <v>-9.9509068000000003</v>
      </c>
      <c r="N657" s="89">
        <v>2562350000</v>
      </c>
      <c r="O657" s="89">
        <v>-9.0816555000000001</v>
      </c>
    </row>
    <row r="658" spans="2:15" x14ac:dyDescent="0.25">
      <c r="B658" s="89">
        <v>2641395000</v>
      </c>
      <c r="C658" s="89">
        <v>-9.8996276999999999</v>
      </c>
      <c r="N658" s="89">
        <v>2641395000</v>
      </c>
      <c r="O658" s="89">
        <v>-8.8542137000000007</v>
      </c>
    </row>
    <row r="659" spans="2:15" x14ac:dyDescent="0.25">
      <c r="B659" s="89">
        <v>2720440000</v>
      </c>
      <c r="C659" s="89">
        <v>-9.8357676999999999</v>
      </c>
      <c r="N659" s="89">
        <v>2720440000</v>
      </c>
      <c r="O659" s="89">
        <v>-8.7488727999999991</v>
      </c>
    </row>
    <row r="660" spans="2:15" x14ac:dyDescent="0.25">
      <c r="B660" s="89">
        <v>2799485000</v>
      </c>
      <c r="C660" s="89">
        <v>-9.7382345000000008</v>
      </c>
      <c r="N660" s="89">
        <v>2799485000</v>
      </c>
      <c r="O660" s="89">
        <v>-8.6663789999999992</v>
      </c>
    </row>
    <row r="661" spans="2:15" x14ac:dyDescent="0.25">
      <c r="B661" s="89">
        <v>2878530000</v>
      </c>
      <c r="C661" s="89">
        <v>-9.6413965000000008</v>
      </c>
      <c r="N661" s="89">
        <v>2878530000</v>
      </c>
      <c r="O661" s="89">
        <v>-8.6340008000000008</v>
      </c>
    </row>
    <row r="662" spans="2:15" x14ac:dyDescent="0.25">
      <c r="B662" s="89">
        <v>2957575000</v>
      </c>
      <c r="C662" s="89">
        <v>-9.5663414000000007</v>
      </c>
      <c r="N662" s="89">
        <v>2957575000</v>
      </c>
      <c r="O662" s="89">
        <v>-8.6190090000000001</v>
      </c>
    </row>
    <row r="663" spans="2:15" x14ac:dyDescent="0.25">
      <c r="B663" s="89">
        <v>3036620000</v>
      </c>
      <c r="C663" s="89">
        <v>-9.5120325000000001</v>
      </c>
      <c r="N663" s="89">
        <v>3036620000</v>
      </c>
      <c r="O663" s="89">
        <v>-8.6290587999999993</v>
      </c>
    </row>
    <row r="664" spans="2:15" x14ac:dyDescent="0.25">
      <c r="B664" s="89">
        <v>3115665000</v>
      </c>
      <c r="C664" s="89">
        <v>-9.4601488000000007</v>
      </c>
      <c r="N664" s="89">
        <v>3115665000</v>
      </c>
      <c r="O664" s="89">
        <v>-8.6553307000000004</v>
      </c>
    </row>
    <row r="665" spans="2:15" x14ac:dyDescent="0.25">
      <c r="B665" s="89">
        <v>3194710000</v>
      </c>
      <c r="C665" s="89">
        <v>-9.3782844999999995</v>
      </c>
      <c r="N665" s="89">
        <v>3194710000</v>
      </c>
      <c r="O665" s="89">
        <v>-8.6539488000000002</v>
      </c>
    </row>
    <row r="666" spans="2:15" x14ac:dyDescent="0.25">
      <c r="B666" s="89">
        <v>3273755000</v>
      </c>
      <c r="C666" s="89">
        <v>-9.2666606999999992</v>
      </c>
      <c r="N666" s="89">
        <v>3273755000</v>
      </c>
      <c r="O666" s="89">
        <v>-8.6416863999999993</v>
      </c>
    </row>
    <row r="667" spans="2:15" x14ac:dyDescent="0.25">
      <c r="B667" s="89">
        <v>3352800000</v>
      </c>
      <c r="C667" s="89">
        <v>-9.1638012</v>
      </c>
      <c r="N667" s="89">
        <v>3352800000</v>
      </c>
      <c r="O667" s="89">
        <v>-8.6529989</v>
      </c>
    </row>
    <row r="668" spans="2:15" x14ac:dyDescent="0.25">
      <c r="B668" s="89">
        <v>3431845000</v>
      </c>
      <c r="C668" s="89">
        <v>-9.0662260000000003</v>
      </c>
      <c r="N668" s="89">
        <v>3431845000</v>
      </c>
      <c r="O668" s="89">
        <v>-8.6868324000000001</v>
      </c>
    </row>
    <row r="669" spans="2:15" x14ac:dyDescent="0.25">
      <c r="B669" s="89">
        <v>3510890000</v>
      </c>
      <c r="C669" s="89">
        <v>-8.9740848999999994</v>
      </c>
      <c r="N669" s="89">
        <v>3510890000</v>
      </c>
      <c r="O669" s="89">
        <v>-8.7168074000000004</v>
      </c>
    </row>
    <row r="670" spans="2:15" x14ac:dyDescent="0.25">
      <c r="B670" s="89">
        <v>3589935000</v>
      </c>
      <c r="C670" s="89">
        <v>-8.9305058000000006</v>
      </c>
      <c r="N670" s="89">
        <v>3589935000</v>
      </c>
      <c r="O670" s="89">
        <v>-8.7846632000000007</v>
      </c>
    </row>
    <row r="671" spans="2:15" x14ac:dyDescent="0.25">
      <c r="B671" s="89">
        <v>3668980000</v>
      </c>
      <c r="C671" s="89">
        <v>-8.8957023999999993</v>
      </c>
      <c r="N671" s="89">
        <v>3668980000</v>
      </c>
      <c r="O671" s="89">
        <v>-8.8734216999999997</v>
      </c>
    </row>
    <row r="672" spans="2:15" x14ac:dyDescent="0.25">
      <c r="B672" s="89">
        <v>3748025000</v>
      </c>
      <c r="C672" s="89">
        <v>-8.8544044</v>
      </c>
      <c r="N672" s="89">
        <v>3748025000</v>
      </c>
      <c r="O672" s="89">
        <v>-8.9472159999999992</v>
      </c>
    </row>
    <row r="673" spans="2:15" x14ac:dyDescent="0.25">
      <c r="B673" s="89">
        <v>3827070000</v>
      </c>
      <c r="C673" s="89">
        <v>-8.8128109000000006</v>
      </c>
      <c r="N673" s="89">
        <v>3827070000</v>
      </c>
      <c r="O673" s="89">
        <v>-8.9802256000000007</v>
      </c>
    </row>
    <row r="674" spans="2:15" x14ac:dyDescent="0.25">
      <c r="B674" s="89">
        <v>3906115000</v>
      </c>
      <c r="C674" s="89">
        <v>-8.7260389000000007</v>
      </c>
      <c r="N674" s="89">
        <v>3906115000</v>
      </c>
      <c r="O674" s="89">
        <v>-9.0023955999999998</v>
      </c>
    </row>
    <row r="675" spans="2:15" x14ac:dyDescent="0.25">
      <c r="B675" s="89">
        <v>3985160000</v>
      </c>
      <c r="C675" s="89">
        <v>-8.6570482000000002</v>
      </c>
      <c r="N675" s="89">
        <v>3985160000</v>
      </c>
      <c r="O675" s="89">
        <v>-9.0138558999999994</v>
      </c>
    </row>
    <row r="676" spans="2:15" x14ac:dyDescent="0.25">
      <c r="B676" s="89">
        <v>4064205000</v>
      </c>
      <c r="C676" s="89">
        <v>-8.6130037000000002</v>
      </c>
      <c r="N676" s="89">
        <v>4064205000</v>
      </c>
      <c r="O676" s="89">
        <v>-9.0095024000000006</v>
      </c>
    </row>
    <row r="677" spans="2:15" x14ac:dyDescent="0.25">
      <c r="B677" s="89">
        <v>4143250000</v>
      </c>
      <c r="C677" s="89">
        <v>-8.6055259999999993</v>
      </c>
      <c r="N677" s="89">
        <v>4143250000</v>
      </c>
      <c r="O677" s="89">
        <v>-9.0315093999999991</v>
      </c>
    </row>
    <row r="678" spans="2:15" x14ac:dyDescent="0.25">
      <c r="B678" s="89">
        <v>4222295000</v>
      </c>
      <c r="C678" s="89">
        <v>-8.6195021000000001</v>
      </c>
      <c r="N678" s="89">
        <v>4222295000</v>
      </c>
      <c r="O678" s="89">
        <v>-9.0854453999999993</v>
      </c>
    </row>
    <row r="679" spans="2:15" x14ac:dyDescent="0.25">
      <c r="B679" s="89">
        <v>4301340000</v>
      </c>
      <c r="C679" s="89">
        <v>-8.6984738999999998</v>
      </c>
      <c r="N679" s="89">
        <v>4301340000</v>
      </c>
      <c r="O679" s="89">
        <v>-9.1474428000000003</v>
      </c>
    </row>
    <row r="680" spans="2:15" x14ac:dyDescent="0.25">
      <c r="B680" s="89">
        <v>4380385000</v>
      </c>
      <c r="C680" s="89">
        <v>-8.7779865000000008</v>
      </c>
      <c r="N680" s="89">
        <v>4380385000</v>
      </c>
      <c r="O680" s="89">
        <v>-9.2655296000000007</v>
      </c>
    </row>
    <row r="681" spans="2:15" x14ac:dyDescent="0.25">
      <c r="B681" s="89">
        <v>4459430000</v>
      </c>
      <c r="C681" s="89">
        <v>-8.8476514999999996</v>
      </c>
      <c r="N681" s="89">
        <v>4459430000</v>
      </c>
      <c r="O681" s="89">
        <v>-9.3921089000000002</v>
      </c>
    </row>
    <row r="682" spans="2:15" x14ac:dyDescent="0.25">
      <c r="B682" s="89">
        <v>4538475000</v>
      </c>
      <c r="C682" s="89">
        <v>-8.9055490000000006</v>
      </c>
      <c r="N682" s="89">
        <v>4538475000</v>
      </c>
      <c r="O682" s="89">
        <v>-9.4879847000000002</v>
      </c>
    </row>
    <row r="683" spans="2:15" x14ac:dyDescent="0.25">
      <c r="B683" s="89">
        <v>4617520000</v>
      </c>
      <c r="C683" s="89">
        <v>-8.9065513999999997</v>
      </c>
      <c r="N683" s="89">
        <v>4617520000</v>
      </c>
      <c r="O683" s="89">
        <v>-9.6355685999999992</v>
      </c>
    </row>
    <row r="684" spans="2:15" x14ac:dyDescent="0.25">
      <c r="B684" s="89">
        <v>4696565000</v>
      </c>
      <c r="C684" s="89">
        <v>-8.9463463000000001</v>
      </c>
      <c r="N684" s="89">
        <v>4696565000</v>
      </c>
      <c r="O684" s="89">
        <v>-9.8340320999999999</v>
      </c>
    </row>
    <row r="685" spans="2:15" x14ac:dyDescent="0.25">
      <c r="B685" s="89">
        <v>4775610000</v>
      </c>
      <c r="C685" s="89">
        <v>-9.0410309000000009</v>
      </c>
      <c r="N685" s="89">
        <v>4775610000</v>
      </c>
      <c r="O685" s="89">
        <v>-9.9806241999999994</v>
      </c>
    </row>
    <row r="686" spans="2:15" x14ac:dyDescent="0.25">
      <c r="B686" s="89">
        <v>4854655000</v>
      </c>
      <c r="C686" s="89">
        <v>-9.1471623999999991</v>
      </c>
      <c r="N686" s="89">
        <v>4854655000</v>
      </c>
      <c r="O686" s="89">
        <v>-10.138904999999999</v>
      </c>
    </row>
    <row r="687" spans="2:15" x14ac:dyDescent="0.25">
      <c r="B687" s="89">
        <v>4933700000</v>
      </c>
      <c r="C687" s="89">
        <v>-9.2420168</v>
      </c>
      <c r="N687" s="89">
        <v>4933700000</v>
      </c>
      <c r="O687" s="89">
        <v>-10.315300000000001</v>
      </c>
    </row>
    <row r="688" spans="2:15" x14ac:dyDescent="0.25">
      <c r="B688" s="89">
        <v>5012745000</v>
      </c>
      <c r="C688" s="89">
        <v>-9.3934783999999993</v>
      </c>
      <c r="N688" s="89">
        <v>5012745000</v>
      </c>
      <c r="O688" s="89">
        <v>-10.41221</v>
      </c>
    </row>
    <row r="689" spans="2:15" x14ac:dyDescent="0.25">
      <c r="B689" s="89">
        <v>5091790000</v>
      </c>
      <c r="C689" s="89">
        <v>-9.5894355999999998</v>
      </c>
      <c r="N689" s="89">
        <v>5091790000</v>
      </c>
      <c r="O689" s="89">
        <v>-10.473004</v>
      </c>
    </row>
    <row r="690" spans="2:15" x14ac:dyDescent="0.25">
      <c r="B690" s="89">
        <v>5170835000</v>
      </c>
      <c r="C690" s="89">
        <v>-9.8095502999999997</v>
      </c>
      <c r="N690" s="89">
        <v>5170835000</v>
      </c>
      <c r="O690" s="89">
        <v>-10.487935999999999</v>
      </c>
    </row>
    <row r="691" spans="2:15" x14ac:dyDescent="0.25">
      <c r="B691" s="89">
        <v>5249880000</v>
      </c>
      <c r="C691" s="89">
        <v>-10.090109999999999</v>
      </c>
      <c r="N691" s="89">
        <v>5249880000</v>
      </c>
      <c r="O691" s="89">
        <v>-10.446388000000001</v>
      </c>
    </row>
    <row r="692" spans="2:15" x14ac:dyDescent="0.25">
      <c r="B692" s="89">
        <v>5328925000</v>
      </c>
      <c r="C692" s="89">
        <v>-10.382937</v>
      </c>
      <c r="N692" s="89">
        <v>5328925000</v>
      </c>
      <c r="O692" s="89">
        <v>-10.402262</v>
      </c>
    </row>
    <row r="693" spans="2:15" x14ac:dyDescent="0.25">
      <c r="B693" s="89">
        <v>5407970000</v>
      </c>
      <c r="C693" s="89">
        <v>-10.659964</v>
      </c>
      <c r="N693" s="89">
        <v>5407970000</v>
      </c>
      <c r="O693" s="89">
        <v>-10.433736</v>
      </c>
    </row>
    <row r="694" spans="2:15" x14ac:dyDescent="0.25">
      <c r="B694" s="89">
        <v>5487015000</v>
      </c>
      <c r="C694" s="89">
        <v>-10.959993000000001</v>
      </c>
      <c r="N694" s="89">
        <v>5487015000</v>
      </c>
      <c r="O694" s="89">
        <v>-10.49808</v>
      </c>
    </row>
    <row r="695" spans="2:15" x14ac:dyDescent="0.25">
      <c r="B695" s="89">
        <v>5566060000</v>
      </c>
      <c r="C695" s="89">
        <v>-11.223119000000001</v>
      </c>
      <c r="N695" s="89">
        <v>5566060000</v>
      </c>
      <c r="O695" s="89">
        <v>-10.586097000000001</v>
      </c>
    </row>
    <row r="696" spans="2:15" x14ac:dyDescent="0.25">
      <c r="B696" s="89">
        <v>5645105000</v>
      </c>
      <c r="C696" s="89">
        <v>-11.317717999999999</v>
      </c>
      <c r="N696" s="89">
        <v>5645105000</v>
      </c>
      <c r="O696" s="89">
        <v>-10.759399999999999</v>
      </c>
    </row>
    <row r="697" spans="2:15" x14ac:dyDescent="0.25">
      <c r="B697" s="89">
        <v>5724150000</v>
      </c>
      <c r="C697" s="89">
        <v>-11.465538</v>
      </c>
      <c r="N697" s="89">
        <v>5724150000</v>
      </c>
      <c r="O697" s="89">
        <v>-10.945855999999999</v>
      </c>
    </row>
    <row r="698" spans="2:15" x14ac:dyDescent="0.25">
      <c r="B698" s="89">
        <v>5803195000</v>
      </c>
      <c r="C698" s="89">
        <v>-11.600863</v>
      </c>
      <c r="N698" s="89">
        <v>5803195000</v>
      </c>
      <c r="O698" s="89">
        <v>-11.060606999999999</v>
      </c>
    </row>
    <row r="699" spans="2:15" x14ac:dyDescent="0.25">
      <c r="B699" s="89">
        <v>5882240000</v>
      </c>
      <c r="C699" s="89">
        <v>-11.548306999999999</v>
      </c>
      <c r="N699" s="89">
        <v>5882240000</v>
      </c>
      <c r="O699" s="89">
        <v>-11.17271</v>
      </c>
    </row>
    <row r="700" spans="2:15" x14ac:dyDescent="0.25">
      <c r="B700" s="89">
        <v>5961285000</v>
      </c>
      <c r="C700" s="89">
        <v>-11.76239</v>
      </c>
      <c r="N700" s="89">
        <v>5961285000</v>
      </c>
      <c r="O700" s="89">
        <v>-11.318775</v>
      </c>
    </row>
    <row r="701" spans="2:15" x14ac:dyDescent="0.25">
      <c r="B701" s="89">
        <v>6040330000</v>
      </c>
      <c r="C701" s="89">
        <v>-12.322803</v>
      </c>
      <c r="N701" s="89">
        <v>6040330000</v>
      </c>
      <c r="O701" s="89">
        <v>-11.369400000000001</v>
      </c>
    </row>
    <row r="702" spans="2:15" x14ac:dyDescent="0.25">
      <c r="B702" s="89">
        <v>6119375000</v>
      </c>
      <c r="C702" s="89">
        <v>-12.786080999999999</v>
      </c>
      <c r="N702" s="89">
        <v>6119375000</v>
      </c>
      <c r="O702" s="89">
        <v>-11.369751000000001</v>
      </c>
    </row>
    <row r="703" spans="2:15" x14ac:dyDescent="0.25">
      <c r="B703" s="89">
        <v>6198420000</v>
      </c>
      <c r="C703" s="89">
        <v>-13.129462</v>
      </c>
      <c r="N703" s="89">
        <v>6198420000</v>
      </c>
      <c r="O703" s="89">
        <v>-11.388268</v>
      </c>
    </row>
    <row r="704" spans="2:15" x14ac:dyDescent="0.25">
      <c r="B704" s="89">
        <v>6277465000</v>
      </c>
      <c r="C704" s="89">
        <v>-13.587607</v>
      </c>
      <c r="N704" s="89">
        <v>6277465000</v>
      </c>
      <c r="O704" s="89">
        <v>-11.427663000000001</v>
      </c>
    </row>
    <row r="705" spans="2:15" x14ac:dyDescent="0.25">
      <c r="B705" s="89">
        <v>6356510000</v>
      </c>
      <c r="C705" s="89">
        <v>-14.476426999999999</v>
      </c>
      <c r="N705" s="89">
        <v>6356510000</v>
      </c>
      <c r="O705" s="89">
        <v>-11.455296000000001</v>
      </c>
    </row>
    <row r="706" spans="2:15" x14ac:dyDescent="0.25">
      <c r="B706" s="89">
        <v>6435555000</v>
      </c>
      <c r="C706" s="89">
        <v>-15.144062999999999</v>
      </c>
      <c r="N706" s="89">
        <v>6435555000</v>
      </c>
      <c r="O706" s="89">
        <v>-11.498017000000001</v>
      </c>
    </row>
    <row r="707" spans="2:15" x14ac:dyDescent="0.25">
      <c r="B707" s="89">
        <v>6514600000</v>
      </c>
      <c r="C707" s="89">
        <v>-16.169547999999999</v>
      </c>
      <c r="N707" s="89">
        <v>6514600000</v>
      </c>
      <c r="O707" s="89">
        <v>-11.559758</v>
      </c>
    </row>
    <row r="708" spans="2:15" x14ac:dyDescent="0.25">
      <c r="B708" s="89">
        <v>6593645000</v>
      </c>
      <c r="C708" s="89">
        <v>-17.090857</v>
      </c>
      <c r="N708" s="89">
        <v>6593645000</v>
      </c>
      <c r="O708" s="89">
        <v>-11.57375</v>
      </c>
    </row>
    <row r="709" spans="2:15" x14ac:dyDescent="0.25">
      <c r="B709" s="89">
        <v>6672690000</v>
      </c>
      <c r="C709" s="89">
        <v>-17.264303000000002</v>
      </c>
      <c r="N709" s="89">
        <v>6672690000</v>
      </c>
      <c r="O709" s="89">
        <v>-11.582042</v>
      </c>
    </row>
    <row r="710" spans="2:15" x14ac:dyDescent="0.25">
      <c r="B710" s="89">
        <v>6751735000</v>
      </c>
      <c r="C710" s="89">
        <v>-18.137447000000002</v>
      </c>
      <c r="N710" s="89">
        <v>6751735000</v>
      </c>
      <c r="O710" s="89">
        <v>-11.660691999999999</v>
      </c>
    </row>
    <row r="711" spans="2:15" x14ac:dyDescent="0.25">
      <c r="B711" s="89">
        <v>6830780000</v>
      </c>
      <c r="C711" s="89">
        <v>-19.362373000000002</v>
      </c>
      <c r="N711" s="89">
        <v>6830780000</v>
      </c>
      <c r="O711" s="89">
        <v>-11.644232000000001</v>
      </c>
    </row>
    <row r="712" spans="2:15" x14ac:dyDescent="0.25">
      <c r="B712" s="89">
        <v>6909825000</v>
      </c>
      <c r="C712" s="89">
        <v>-18.967666999999999</v>
      </c>
      <c r="N712" s="89">
        <v>6909825000</v>
      </c>
      <c r="O712" s="89">
        <v>-11.636768999999999</v>
      </c>
    </row>
    <row r="713" spans="2:15" x14ac:dyDescent="0.25">
      <c r="B713" s="89">
        <v>6988870000</v>
      </c>
      <c r="C713" s="89">
        <v>-19.37574</v>
      </c>
      <c r="N713" s="89">
        <v>6988870000</v>
      </c>
      <c r="O713" s="89">
        <v>-11.753809</v>
      </c>
    </row>
    <row r="714" spans="2:15" x14ac:dyDescent="0.25">
      <c r="B714" s="89">
        <v>7067915000</v>
      </c>
      <c r="C714" s="89">
        <v>-21.098403999999999</v>
      </c>
      <c r="N714" s="89">
        <v>7067915000</v>
      </c>
      <c r="O714" s="89">
        <v>-11.763903000000001</v>
      </c>
    </row>
    <row r="715" spans="2:15" x14ac:dyDescent="0.25">
      <c r="B715" s="89">
        <v>7146960000</v>
      </c>
      <c r="C715" s="89">
        <v>-21.374314999999999</v>
      </c>
      <c r="N715" s="89">
        <v>7146960000</v>
      </c>
      <c r="O715" s="89">
        <v>-11.706986000000001</v>
      </c>
    </row>
    <row r="716" spans="2:15" x14ac:dyDescent="0.25">
      <c r="B716" s="89">
        <v>7226005000</v>
      </c>
      <c r="C716" s="89">
        <v>-21.736687</v>
      </c>
      <c r="N716" s="89">
        <v>7226005000</v>
      </c>
      <c r="O716" s="89">
        <v>-11.776906</v>
      </c>
    </row>
    <row r="717" spans="2:15" x14ac:dyDescent="0.25">
      <c r="B717" s="89">
        <v>7305050000</v>
      </c>
      <c r="C717" s="89">
        <v>-23.103024000000001</v>
      </c>
      <c r="N717" s="89">
        <v>7305050000</v>
      </c>
      <c r="O717" s="89">
        <v>-11.78651</v>
      </c>
    </row>
    <row r="718" spans="2:15" x14ac:dyDescent="0.25">
      <c r="B718" s="89">
        <v>7384095000</v>
      </c>
      <c r="C718" s="89">
        <v>-23.506564999999998</v>
      </c>
      <c r="N718" s="89">
        <v>7384095000</v>
      </c>
      <c r="O718" s="89">
        <v>-11.784551</v>
      </c>
    </row>
    <row r="719" spans="2:15" x14ac:dyDescent="0.25">
      <c r="B719" s="89">
        <v>7463140000</v>
      </c>
      <c r="C719" s="89">
        <v>-24.441155999999999</v>
      </c>
      <c r="N719" s="89">
        <v>7463140000</v>
      </c>
      <c r="O719" s="89">
        <v>-11.94323</v>
      </c>
    </row>
    <row r="720" spans="2:15" x14ac:dyDescent="0.25">
      <c r="B720" s="89">
        <v>7542185000</v>
      </c>
      <c r="C720" s="89">
        <v>-26.104500000000002</v>
      </c>
      <c r="N720" s="89">
        <v>7542185000</v>
      </c>
      <c r="O720" s="89">
        <v>-11.991070000000001</v>
      </c>
    </row>
    <row r="721" spans="2:15" x14ac:dyDescent="0.25">
      <c r="B721" s="89">
        <v>7621230000</v>
      </c>
      <c r="C721" s="89">
        <v>-26.334114</v>
      </c>
      <c r="N721" s="89">
        <v>7621230000</v>
      </c>
      <c r="O721" s="89">
        <v>-11.954950999999999</v>
      </c>
    </row>
    <row r="722" spans="2:15" x14ac:dyDescent="0.25">
      <c r="B722" s="89">
        <v>7700275000</v>
      </c>
      <c r="C722" s="89">
        <v>-26.466152000000001</v>
      </c>
      <c r="N722" s="89">
        <v>7700275000</v>
      </c>
      <c r="O722" s="89">
        <v>-12.074052999999999</v>
      </c>
    </row>
    <row r="723" spans="2:15" x14ac:dyDescent="0.25">
      <c r="B723" s="89">
        <v>7779320000</v>
      </c>
      <c r="C723" s="89">
        <v>-28.445606000000002</v>
      </c>
      <c r="N723" s="89">
        <v>7779320000</v>
      </c>
      <c r="O723" s="89">
        <v>-12.325763</v>
      </c>
    </row>
    <row r="724" spans="2:15" x14ac:dyDescent="0.25">
      <c r="B724" s="89">
        <v>7858365000</v>
      </c>
      <c r="C724" s="89">
        <v>-29.610043000000001</v>
      </c>
      <c r="N724" s="89">
        <v>7858365000</v>
      </c>
      <c r="O724" s="89">
        <v>-12.271628</v>
      </c>
    </row>
    <row r="725" spans="2:15" x14ac:dyDescent="0.25">
      <c r="B725" s="89">
        <v>7937410000</v>
      </c>
      <c r="C725" s="89">
        <v>-29.141162999999999</v>
      </c>
      <c r="N725" s="89">
        <v>7937410000</v>
      </c>
      <c r="O725" s="89">
        <v>-12.265082</v>
      </c>
    </row>
    <row r="726" spans="2:15" x14ac:dyDescent="0.25">
      <c r="B726" s="89">
        <v>8016455000</v>
      </c>
      <c r="C726" s="89">
        <v>-30.000043999999999</v>
      </c>
      <c r="N726" s="89">
        <v>8016455000</v>
      </c>
      <c r="O726" s="89">
        <v>-12.454859000000001</v>
      </c>
    </row>
    <row r="727" spans="2:15" x14ac:dyDescent="0.25">
      <c r="B727" s="89">
        <v>8095500000</v>
      </c>
      <c r="C727" s="89">
        <v>-31.435368</v>
      </c>
      <c r="N727" s="89">
        <v>8095500000</v>
      </c>
      <c r="O727" s="89">
        <v>-12.542337</v>
      </c>
    </row>
    <row r="728" spans="2:15" x14ac:dyDescent="0.25">
      <c r="B728" s="89">
        <v>8174545000</v>
      </c>
      <c r="C728" s="89">
        <v>-31.401653</v>
      </c>
      <c r="N728" s="89">
        <v>8174545000</v>
      </c>
      <c r="O728" s="89">
        <v>-12.543032999999999</v>
      </c>
    </row>
    <row r="729" spans="2:15" x14ac:dyDescent="0.25">
      <c r="B729" s="89">
        <v>8253590000</v>
      </c>
      <c r="C729" s="89">
        <v>-32.095837000000003</v>
      </c>
      <c r="N729" s="89">
        <v>8253590000</v>
      </c>
      <c r="O729" s="89">
        <v>-12.905794</v>
      </c>
    </row>
    <row r="730" spans="2:15" x14ac:dyDescent="0.25">
      <c r="B730" s="89">
        <v>8332635000</v>
      </c>
      <c r="C730" s="89">
        <v>-33.377780999999999</v>
      </c>
      <c r="N730" s="89">
        <v>8332635000</v>
      </c>
      <c r="O730" s="89">
        <v>-13.179724</v>
      </c>
    </row>
    <row r="731" spans="2:15" x14ac:dyDescent="0.25">
      <c r="B731" s="89">
        <v>8411680000</v>
      </c>
      <c r="C731" s="89">
        <v>-33.591785000000002</v>
      </c>
      <c r="N731" s="89">
        <v>8411680000</v>
      </c>
      <c r="O731" s="89">
        <v>-13.321873</v>
      </c>
    </row>
    <row r="732" spans="2:15" x14ac:dyDescent="0.25">
      <c r="B732" s="89">
        <v>8490725000</v>
      </c>
      <c r="C732" s="89">
        <v>-34.601807000000001</v>
      </c>
      <c r="N732" s="89">
        <v>8490725000</v>
      </c>
      <c r="O732" s="89">
        <v>-13.701309</v>
      </c>
    </row>
    <row r="733" spans="2:15" x14ac:dyDescent="0.25">
      <c r="B733" s="89">
        <v>8569770000</v>
      </c>
      <c r="C733" s="89">
        <v>-35.968463999999997</v>
      </c>
      <c r="N733" s="89">
        <v>8569770000</v>
      </c>
      <c r="O733" s="89">
        <v>-13.898694000000001</v>
      </c>
    </row>
    <row r="734" spans="2:15" x14ac:dyDescent="0.25">
      <c r="B734" s="89">
        <v>8648815000</v>
      </c>
      <c r="C734" s="89">
        <v>-35.746422000000003</v>
      </c>
      <c r="N734" s="89">
        <v>8648815000</v>
      </c>
      <c r="O734" s="89">
        <v>-13.834054999999999</v>
      </c>
    </row>
    <row r="735" spans="2:15" x14ac:dyDescent="0.25">
      <c r="B735" s="89">
        <v>8727860000</v>
      </c>
      <c r="C735" s="89">
        <v>-36.378166</v>
      </c>
      <c r="N735" s="89">
        <v>8727860000</v>
      </c>
      <c r="O735" s="89">
        <v>-14.100258</v>
      </c>
    </row>
    <row r="736" spans="2:15" x14ac:dyDescent="0.25">
      <c r="B736" s="89">
        <v>8806905000</v>
      </c>
      <c r="C736" s="89">
        <v>-38.44717</v>
      </c>
      <c r="N736" s="89">
        <v>8806905000</v>
      </c>
      <c r="O736" s="89">
        <v>-14.456818999999999</v>
      </c>
    </row>
    <row r="737" spans="2:15" x14ac:dyDescent="0.25">
      <c r="B737" s="89">
        <v>8885950000</v>
      </c>
      <c r="C737" s="89">
        <v>-38.660125999999998</v>
      </c>
      <c r="N737" s="89">
        <v>8885950000</v>
      </c>
      <c r="O737" s="89">
        <v>-14.292578000000001</v>
      </c>
    </row>
    <row r="738" spans="2:15" x14ac:dyDescent="0.25">
      <c r="B738" s="89">
        <v>8964995000</v>
      </c>
      <c r="C738" s="89">
        <v>-38.117576999999997</v>
      </c>
      <c r="N738" s="89">
        <v>8964995000</v>
      </c>
      <c r="O738" s="89">
        <v>-14.199083</v>
      </c>
    </row>
    <row r="739" spans="2:15" x14ac:dyDescent="0.25">
      <c r="B739" s="89">
        <v>9044040000</v>
      </c>
      <c r="C739" s="89">
        <v>-39.552906</v>
      </c>
      <c r="N739" s="89">
        <v>9044040000</v>
      </c>
      <c r="O739" s="89">
        <v>-14.625501999999999</v>
      </c>
    </row>
    <row r="740" spans="2:15" x14ac:dyDescent="0.25">
      <c r="B740" s="89">
        <v>9123085000</v>
      </c>
      <c r="C740" s="89">
        <v>-40.534163999999997</v>
      </c>
      <c r="N740" s="89">
        <v>9123085000</v>
      </c>
      <c r="O740" s="89">
        <v>-14.754185</v>
      </c>
    </row>
    <row r="741" spans="2:15" x14ac:dyDescent="0.25">
      <c r="B741" s="89">
        <v>9202130000</v>
      </c>
      <c r="C741" s="89">
        <v>-40.004803000000003</v>
      </c>
      <c r="N741" s="89">
        <v>9202130000</v>
      </c>
      <c r="O741" s="89">
        <v>-14.579694999999999</v>
      </c>
    </row>
    <row r="742" spans="2:15" x14ac:dyDescent="0.25">
      <c r="B742" s="89">
        <v>9281175000</v>
      </c>
      <c r="C742" s="89">
        <v>-41.144221999999999</v>
      </c>
      <c r="N742" s="89">
        <v>9281175000</v>
      </c>
      <c r="O742" s="89">
        <v>-14.990168000000001</v>
      </c>
    </row>
    <row r="743" spans="2:15" x14ac:dyDescent="0.25">
      <c r="B743" s="89">
        <v>9360220000</v>
      </c>
      <c r="C743" s="89">
        <v>-42.852581000000001</v>
      </c>
      <c r="N743" s="89">
        <v>9360220000</v>
      </c>
      <c r="O743" s="89">
        <v>-15.345706</v>
      </c>
    </row>
    <row r="744" spans="2:15" x14ac:dyDescent="0.25">
      <c r="B744" s="89">
        <v>9439265000</v>
      </c>
      <c r="C744" s="89">
        <v>-42.394801999999999</v>
      </c>
      <c r="N744" s="89">
        <v>9439265000</v>
      </c>
      <c r="O744" s="89">
        <v>-15.023363</v>
      </c>
    </row>
    <row r="745" spans="2:15" x14ac:dyDescent="0.25">
      <c r="B745" s="89">
        <v>9518310000</v>
      </c>
      <c r="C745" s="89">
        <v>-42.684291999999999</v>
      </c>
      <c r="N745" s="89">
        <v>9518310000</v>
      </c>
      <c r="O745" s="89">
        <v>-15.195247999999999</v>
      </c>
    </row>
    <row r="746" spans="2:15" x14ac:dyDescent="0.25">
      <c r="B746" s="89">
        <v>9597355000</v>
      </c>
      <c r="C746" s="89">
        <v>-44.059131999999998</v>
      </c>
      <c r="N746" s="89">
        <v>9597355000</v>
      </c>
      <c r="O746" s="89">
        <v>-15.704947000000001</v>
      </c>
    </row>
    <row r="747" spans="2:15" x14ac:dyDescent="0.25">
      <c r="B747" s="89">
        <v>9676400000</v>
      </c>
      <c r="C747" s="89">
        <v>-43.812637000000002</v>
      </c>
      <c r="N747" s="89">
        <v>9676400000</v>
      </c>
      <c r="O747" s="89">
        <v>-15.488507</v>
      </c>
    </row>
    <row r="748" spans="2:15" x14ac:dyDescent="0.25">
      <c r="B748" s="89">
        <v>9755445000</v>
      </c>
      <c r="C748" s="89">
        <v>-43.807448999999998</v>
      </c>
      <c r="N748" s="89">
        <v>9755445000</v>
      </c>
      <c r="O748" s="89">
        <v>-15.49799</v>
      </c>
    </row>
    <row r="749" spans="2:15" x14ac:dyDescent="0.25">
      <c r="B749" s="89">
        <v>9834490000</v>
      </c>
      <c r="C749" s="89">
        <v>-45.140777999999997</v>
      </c>
      <c r="N749" s="89">
        <v>9834490000</v>
      </c>
      <c r="O749" s="89">
        <v>-15.958442</v>
      </c>
    </row>
    <row r="750" spans="2:15" x14ac:dyDescent="0.25">
      <c r="B750" s="89">
        <v>9913535000</v>
      </c>
      <c r="C750" s="89">
        <v>-44.410263</v>
      </c>
      <c r="N750" s="89">
        <v>9913535000</v>
      </c>
      <c r="O750" s="89">
        <v>-15.582231</v>
      </c>
    </row>
    <row r="751" spans="2:15" x14ac:dyDescent="0.25">
      <c r="B751" s="89">
        <v>9992580000</v>
      </c>
      <c r="C751" s="89">
        <v>-43.229897000000001</v>
      </c>
      <c r="N751" s="89">
        <v>9992580000</v>
      </c>
      <c r="O751" s="89">
        <v>-15.104799999999999</v>
      </c>
    </row>
    <row r="752" spans="2:15" x14ac:dyDescent="0.25">
      <c r="B752" s="89">
        <v>10071625000</v>
      </c>
      <c r="C752" s="89">
        <v>-44.129776</v>
      </c>
      <c r="N752" s="89">
        <v>10071625000</v>
      </c>
      <c r="O752" s="89">
        <v>-15.555106</v>
      </c>
    </row>
    <row r="753" spans="2:15" x14ac:dyDescent="0.25">
      <c r="B753" s="89">
        <v>10150670000</v>
      </c>
      <c r="C753" s="89">
        <v>-43.751784999999998</v>
      </c>
      <c r="N753" s="89">
        <v>10150670000</v>
      </c>
      <c r="O753" s="89">
        <v>-15.480971</v>
      </c>
    </row>
    <row r="754" spans="2:15" x14ac:dyDescent="0.25">
      <c r="B754" s="89">
        <v>10229715000</v>
      </c>
      <c r="C754" s="89">
        <v>-41.347712999999999</v>
      </c>
      <c r="N754" s="89">
        <v>10229715000</v>
      </c>
      <c r="O754" s="89">
        <v>-14.919566</v>
      </c>
    </row>
    <row r="755" spans="2:15" x14ac:dyDescent="0.25">
      <c r="B755" s="89">
        <v>10308760000</v>
      </c>
      <c r="C755" s="89">
        <v>-41.454329999999999</v>
      </c>
      <c r="N755" s="89">
        <v>10308760000</v>
      </c>
      <c r="O755" s="89">
        <v>-15.215790999999999</v>
      </c>
    </row>
    <row r="756" spans="2:15" x14ac:dyDescent="0.25">
      <c r="B756" s="89">
        <v>10387805000</v>
      </c>
      <c r="C756" s="89">
        <v>-41.687953999999998</v>
      </c>
      <c r="N756" s="89">
        <v>10387805000</v>
      </c>
      <c r="O756" s="89">
        <v>-15.604175</v>
      </c>
    </row>
    <row r="757" spans="2:15" x14ac:dyDescent="0.25">
      <c r="B757" s="89">
        <v>10466850000</v>
      </c>
      <c r="C757" s="89">
        <v>-38.999901000000001</v>
      </c>
      <c r="N757" s="89">
        <v>10466850000</v>
      </c>
      <c r="O757" s="89">
        <v>-15.027303</v>
      </c>
    </row>
    <row r="758" spans="2:15" x14ac:dyDescent="0.25">
      <c r="B758" s="89">
        <v>10545895000</v>
      </c>
      <c r="C758" s="89">
        <v>-37.726044000000002</v>
      </c>
      <c r="N758" s="89">
        <v>10545895000</v>
      </c>
      <c r="O758" s="89">
        <v>-14.963832</v>
      </c>
    </row>
    <row r="759" spans="2:15" x14ac:dyDescent="0.25">
      <c r="B759" s="89">
        <v>10624940000</v>
      </c>
      <c r="C759" s="89">
        <v>-38.003394999999998</v>
      </c>
      <c r="N759" s="89">
        <v>10624940000</v>
      </c>
      <c r="O759" s="89">
        <v>-15.294193</v>
      </c>
    </row>
    <row r="760" spans="2:15" x14ac:dyDescent="0.25">
      <c r="B760" s="89">
        <v>10703985000</v>
      </c>
      <c r="C760" s="89">
        <v>-36.032753</v>
      </c>
      <c r="N760" s="89">
        <v>10703985000</v>
      </c>
      <c r="O760" s="89">
        <v>-14.975559000000001</v>
      </c>
    </row>
    <row r="761" spans="2:15" x14ac:dyDescent="0.25">
      <c r="B761" s="89">
        <v>10783030000</v>
      </c>
      <c r="C761" s="89">
        <v>-34.225273000000001</v>
      </c>
      <c r="N761" s="89">
        <v>10783030000</v>
      </c>
      <c r="O761" s="89">
        <v>-14.631754000000001</v>
      </c>
    </row>
    <row r="762" spans="2:15" x14ac:dyDescent="0.25">
      <c r="B762" s="89">
        <v>10862075000</v>
      </c>
      <c r="C762" s="89">
        <v>-33.855339000000001</v>
      </c>
      <c r="N762" s="89">
        <v>10862075000</v>
      </c>
      <c r="O762" s="89">
        <v>-14.714293</v>
      </c>
    </row>
    <row r="763" spans="2:15" x14ac:dyDescent="0.25">
      <c r="B763" s="89">
        <v>10941120000</v>
      </c>
      <c r="C763" s="89">
        <v>-31.946522000000002</v>
      </c>
      <c r="N763" s="89">
        <v>10941120000</v>
      </c>
      <c r="O763" s="89">
        <v>-14.465704000000001</v>
      </c>
    </row>
    <row r="764" spans="2:15" x14ac:dyDescent="0.25">
      <c r="B764" s="89">
        <v>11020165000</v>
      </c>
      <c r="C764" s="89">
        <v>-30.090268999999999</v>
      </c>
      <c r="N764" s="89">
        <v>11020165000</v>
      </c>
      <c r="O764" s="89">
        <v>-14.172879999999999</v>
      </c>
    </row>
    <row r="765" spans="2:15" x14ac:dyDescent="0.25">
      <c r="B765" s="89">
        <v>11099210000</v>
      </c>
      <c r="C765" s="89">
        <v>-29.653561</v>
      </c>
      <c r="N765" s="89">
        <v>11099210000</v>
      </c>
      <c r="O765" s="89">
        <v>-14.251467</v>
      </c>
    </row>
    <row r="766" spans="2:15" x14ac:dyDescent="0.25">
      <c r="B766" s="89">
        <v>11178255000</v>
      </c>
      <c r="C766" s="89">
        <v>-28.213695999999999</v>
      </c>
      <c r="N766" s="89">
        <v>11178255000</v>
      </c>
      <c r="O766" s="89">
        <v>-14.142058</v>
      </c>
    </row>
    <row r="767" spans="2:15" x14ac:dyDescent="0.25">
      <c r="B767" s="89">
        <v>11257300000</v>
      </c>
      <c r="C767" s="89">
        <v>-26.199134999999998</v>
      </c>
      <c r="N767" s="89">
        <v>11257300000</v>
      </c>
      <c r="O767" s="89">
        <v>-13.981861</v>
      </c>
    </row>
    <row r="768" spans="2:15" x14ac:dyDescent="0.25">
      <c r="B768" s="89">
        <v>11336345000</v>
      </c>
      <c r="C768" s="89">
        <v>-25.748466000000001</v>
      </c>
      <c r="N768" s="89">
        <v>11336345000</v>
      </c>
      <c r="O768" s="89">
        <v>-14.163517000000001</v>
      </c>
    </row>
    <row r="769" spans="2:15" x14ac:dyDescent="0.25">
      <c r="B769" s="89">
        <v>11415390000</v>
      </c>
      <c r="C769" s="89">
        <v>-24.677954</v>
      </c>
      <c r="N769" s="89">
        <v>11415390000</v>
      </c>
      <c r="O769" s="89">
        <v>-14.287454</v>
      </c>
    </row>
    <row r="770" spans="2:15" x14ac:dyDescent="0.25">
      <c r="B770" s="89">
        <v>11494435000</v>
      </c>
      <c r="C770" s="89">
        <v>-22.280462</v>
      </c>
      <c r="N770" s="89">
        <v>11494435000</v>
      </c>
      <c r="O770" s="89">
        <v>-14.231054</v>
      </c>
    </row>
    <row r="771" spans="2:15" x14ac:dyDescent="0.25">
      <c r="B771" s="89">
        <v>11573480000</v>
      </c>
      <c r="C771" s="89">
        <v>-21.481677999999999</v>
      </c>
      <c r="N771" s="89">
        <v>11573480000</v>
      </c>
      <c r="O771" s="89">
        <v>-14.713516</v>
      </c>
    </row>
    <row r="772" spans="2:15" x14ac:dyDescent="0.25">
      <c r="B772" s="89">
        <v>11652525000</v>
      </c>
      <c r="C772" s="89">
        <v>-21.720255000000002</v>
      </c>
      <c r="N772" s="89">
        <v>11652525000</v>
      </c>
      <c r="O772" s="89">
        <v>-15.533283000000001</v>
      </c>
    </row>
    <row r="773" spans="2:15" x14ac:dyDescent="0.25">
      <c r="B773" s="89">
        <v>11731570000</v>
      </c>
      <c r="C773" s="89">
        <v>-20.484188</v>
      </c>
      <c r="N773" s="89">
        <v>11731570000</v>
      </c>
      <c r="O773" s="89">
        <v>-16.228441</v>
      </c>
    </row>
    <row r="774" spans="2:15" x14ac:dyDescent="0.25">
      <c r="B774" s="89">
        <v>11810615000</v>
      </c>
      <c r="C774" s="89">
        <v>-19.793955</v>
      </c>
      <c r="N774" s="89">
        <v>11810615000</v>
      </c>
      <c r="O774" s="89">
        <v>-17.684577999999998</v>
      </c>
    </row>
    <row r="775" spans="2:15" x14ac:dyDescent="0.25">
      <c r="B775" s="89">
        <v>11889660000</v>
      </c>
      <c r="C775" s="89">
        <v>-20.269112</v>
      </c>
      <c r="N775" s="89">
        <v>11889660000</v>
      </c>
      <c r="O775" s="89">
        <v>-19.822468000000001</v>
      </c>
    </row>
    <row r="776" spans="2:15" x14ac:dyDescent="0.25">
      <c r="B776" s="89">
        <v>11968705000</v>
      </c>
      <c r="C776" s="89">
        <v>-19.845065999999999</v>
      </c>
      <c r="N776" s="89">
        <v>11968705000</v>
      </c>
      <c r="O776" s="89">
        <v>-22.404520000000002</v>
      </c>
    </row>
    <row r="777" spans="2:15" x14ac:dyDescent="0.25">
      <c r="B777" s="89">
        <v>12047750000</v>
      </c>
      <c r="C777" s="89">
        <v>-19.376850000000001</v>
      </c>
      <c r="N777" s="89">
        <v>12047750000</v>
      </c>
      <c r="O777" s="89">
        <v>-25.789750999999999</v>
      </c>
    </row>
    <row r="778" spans="2:15" x14ac:dyDescent="0.25">
      <c r="B778" s="89">
        <v>12126795000</v>
      </c>
      <c r="C778" s="89">
        <v>-19.826049999999999</v>
      </c>
      <c r="N778" s="89">
        <v>12126795000</v>
      </c>
      <c r="O778" s="89">
        <v>-29.956181999999998</v>
      </c>
    </row>
    <row r="779" spans="2:15" x14ac:dyDescent="0.25">
      <c r="B779" s="89">
        <v>12205840000</v>
      </c>
      <c r="C779" s="89">
        <v>-19.911673</v>
      </c>
      <c r="N779" s="89">
        <v>12205840000</v>
      </c>
      <c r="O779" s="89">
        <v>-34.643639</v>
      </c>
    </row>
    <row r="780" spans="2:15" x14ac:dyDescent="0.25">
      <c r="B780" s="89">
        <v>12284885000</v>
      </c>
      <c r="C780" s="89">
        <v>-19.880649999999999</v>
      </c>
      <c r="N780" s="89">
        <v>12284885000</v>
      </c>
      <c r="O780" s="89">
        <v>-39.911330999999997</v>
      </c>
    </row>
    <row r="781" spans="2:15" x14ac:dyDescent="0.25">
      <c r="B781" s="89">
        <v>12363930000</v>
      </c>
      <c r="C781" s="89">
        <v>-20.179554</v>
      </c>
      <c r="N781" s="89">
        <v>12363930000</v>
      </c>
      <c r="O781" s="89">
        <v>-44.740367999999997</v>
      </c>
    </row>
    <row r="782" spans="2:15" x14ac:dyDescent="0.25">
      <c r="B782" s="89">
        <v>12442975000</v>
      </c>
      <c r="C782" s="89">
        <v>-20.177797000000002</v>
      </c>
      <c r="N782" s="89">
        <v>12442975000</v>
      </c>
      <c r="O782" s="89">
        <v>-48.628608999999997</v>
      </c>
    </row>
    <row r="783" spans="2:15" x14ac:dyDescent="0.25">
      <c r="B783" s="89">
        <v>12522020000</v>
      </c>
      <c r="C783" s="89">
        <v>-20.222034000000001</v>
      </c>
      <c r="N783" s="89">
        <v>12522020000</v>
      </c>
      <c r="O783" s="89">
        <v>-52.125500000000002</v>
      </c>
    </row>
    <row r="784" spans="2:15" x14ac:dyDescent="0.25">
      <c r="B784" s="89">
        <v>12601065000</v>
      </c>
      <c r="C784" s="89">
        <v>-20.778461</v>
      </c>
      <c r="N784" s="89">
        <v>12601065000</v>
      </c>
      <c r="O784" s="89">
        <v>-54.287562999999999</v>
      </c>
    </row>
    <row r="785" spans="2:15" x14ac:dyDescent="0.25">
      <c r="B785" s="89">
        <v>12680110000</v>
      </c>
      <c r="C785" s="89">
        <v>-20.994888</v>
      </c>
      <c r="N785" s="89">
        <v>12680110000</v>
      </c>
      <c r="O785" s="89">
        <v>-55.154865000000001</v>
      </c>
    </row>
    <row r="786" spans="2:15" x14ac:dyDescent="0.25">
      <c r="B786" s="89">
        <v>12759155000</v>
      </c>
      <c r="C786" s="89">
        <v>-20.992037</v>
      </c>
      <c r="N786" s="89">
        <v>12759155000</v>
      </c>
      <c r="O786" s="89">
        <v>-55.893990000000002</v>
      </c>
    </row>
    <row r="787" spans="2:15" x14ac:dyDescent="0.25">
      <c r="B787" s="89">
        <v>12838200000</v>
      </c>
      <c r="C787" s="89">
        <v>-21.79318</v>
      </c>
      <c r="N787" s="89">
        <v>12838200000</v>
      </c>
      <c r="O787" s="89">
        <v>-57.133789</v>
      </c>
    </row>
    <row r="788" spans="2:15" x14ac:dyDescent="0.25">
      <c r="B788" s="89">
        <v>12917245000</v>
      </c>
      <c r="C788" s="89">
        <v>-22.479921000000001</v>
      </c>
      <c r="N788" s="89">
        <v>12917245000</v>
      </c>
      <c r="O788" s="89">
        <v>-57.071666999999998</v>
      </c>
    </row>
    <row r="789" spans="2:15" x14ac:dyDescent="0.25">
      <c r="B789" s="89">
        <v>12996290000</v>
      </c>
      <c r="C789" s="89">
        <v>-22.546011</v>
      </c>
      <c r="N789" s="89">
        <v>12996290000</v>
      </c>
      <c r="O789" s="89">
        <v>-57.503284000000001</v>
      </c>
    </row>
    <row r="790" spans="2:15" x14ac:dyDescent="0.25">
      <c r="B790" s="89">
        <v>13075335000</v>
      </c>
      <c r="C790" s="89">
        <v>-23.254438</v>
      </c>
      <c r="N790" s="89">
        <v>13075335000</v>
      </c>
      <c r="O790" s="89">
        <v>-58.673695000000002</v>
      </c>
    </row>
    <row r="791" spans="2:15" x14ac:dyDescent="0.25">
      <c r="B791" s="89">
        <v>13154380000</v>
      </c>
      <c r="C791" s="89">
        <v>-24.219828</v>
      </c>
      <c r="N791" s="89">
        <v>13154380000</v>
      </c>
      <c r="O791" s="89">
        <v>-58.918503000000001</v>
      </c>
    </row>
    <row r="792" spans="2:15" x14ac:dyDescent="0.25">
      <c r="B792" s="89">
        <v>13233425000</v>
      </c>
      <c r="C792" s="89">
        <v>-24.634685999999999</v>
      </c>
      <c r="N792" s="89">
        <v>13233425000</v>
      </c>
      <c r="O792" s="89">
        <v>-58.964686999999998</v>
      </c>
    </row>
    <row r="793" spans="2:15" x14ac:dyDescent="0.25">
      <c r="B793" s="89">
        <v>13312470000</v>
      </c>
      <c r="C793" s="89">
        <v>-25.596537000000001</v>
      </c>
      <c r="N793" s="89">
        <v>13312470000</v>
      </c>
      <c r="O793" s="89">
        <v>-60.828322999999997</v>
      </c>
    </row>
    <row r="794" spans="2:15" x14ac:dyDescent="0.25">
      <c r="B794" s="89">
        <v>13391515000</v>
      </c>
      <c r="C794" s="89">
        <v>-26.681213</v>
      </c>
      <c r="N794" s="89">
        <v>13391515000</v>
      </c>
      <c r="O794" s="89">
        <v>-61.666423999999999</v>
      </c>
    </row>
    <row r="795" spans="2:15" x14ac:dyDescent="0.25">
      <c r="B795" s="89">
        <v>13470560000</v>
      </c>
      <c r="C795" s="89">
        <v>-27.351203999999999</v>
      </c>
      <c r="N795" s="89">
        <v>13470560000</v>
      </c>
      <c r="O795" s="89">
        <v>-62.500523000000001</v>
      </c>
    </row>
    <row r="796" spans="2:15" x14ac:dyDescent="0.25">
      <c r="B796" s="89">
        <v>13549605000</v>
      </c>
      <c r="C796" s="89">
        <v>-28.349008999999999</v>
      </c>
      <c r="N796" s="89">
        <v>13549605000</v>
      </c>
      <c r="O796" s="89">
        <v>-63.638496000000004</v>
      </c>
    </row>
    <row r="797" spans="2:15" x14ac:dyDescent="0.25">
      <c r="B797" s="89">
        <v>13628650000</v>
      </c>
      <c r="C797" s="89">
        <v>-29.493980000000001</v>
      </c>
      <c r="N797" s="89">
        <v>13628650000</v>
      </c>
      <c r="O797" s="89">
        <v>-65.112967999999995</v>
      </c>
    </row>
    <row r="798" spans="2:15" x14ac:dyDescent="0.25">
      <c r="B798" s="89">
        <v>13707695000</v>
      </c>
      <c r="C798" s="89">
        <v>-30.236094999999999</v>
      </c>
      <c r="N798" s="89">
        <v>13707695000</v>
      </c>
      <c r="O798" s="89">
        <v>-64.989044000000007</v>
      </c>
    </row>
    <row r="799" spans="2:15" x14ac:dyDescent="0.25">
      <c r="B799" s="89">
        <v>13786740000</v>
      </c>
      <c r="C799" s="89">
        <v>-31.413231</v>
      </c>
      <c r="N799" s="89">
        <v>13786740000</v>
      </c>
      <c r="O799" s="89">
        <v>-65.648612999999997</v>
      </c>
    </row>
    <row r="800" spans="2:15" x14ac:dyDescent="0.25">
      <c r="B800" s="89">
        <v>13865785000</v>
      </c>
      <c r="C800" s="89">
        <v>-32.723717000000001</v>
      </c>
      <c r="N800" s="89">
        <v>13865785000</v>
      </c>
      <c r="O800" s="89">
        <v>-65.902298000000002</v>
      </c>
    </row>
    <row r="801" spans="2:15" x14ac:dyDescent="0.25">
      <c r="B801" s="89">
        <v>13944830000</v>
      </c>
      <c r="C801" s="89">
        <v>-33.433185999999999</v>
      </c>
      <c r="N801" s="89">
        <v>13944830000</v>
      </c>
      <c r="O801" s="89">
        <v>-65.884308000000004</v>
      </c>
    </row>
    <row r="802" spans="2:15" x14ac:dyDescent="0.25">
      <c r="B802" s="89">
        <v>14023875000</v>
      </c>
      <c r="C802" s="89">
        <v>-34.302959000000001</v>
      </c>
      <c r="N802" s="89">
        <v>14023875000</v>
      </c>
      <c r="O802" s="89">
        <v>-65.264809</v>
      </c>
    </row>
    <row r="803" spans="2:15" x14ac:dyDescent="0.25">
      <c r="B803" s="89">
        <v>14102920000</v>
      </c>
      <c r="C803" s="89">
        <v>-36.677174000000001</v>
      </c>
      <c r="N803" s="89">
        <v>14102920000</v>
      </c>
      <c r="O803" s="89">
        <v>-65.138351</v>
      </c>
    </row>
    <row r="804" spans="2:15" x14ac:dyDescent="0.25">
      <c r="B804" s="89">
        <v>14181965000</v>
      </c>
      <c r="C804" s="89">
        <v>-38.718074999999999</v>
      </c>
      <c r="N804" s="89">
        <v>14181965000</v>
      </c>
      <c r="O804" s="89">
        <v>-64.82029</v>
      </c>
    </row>
    <row r="805" spans="2:15" x14ac:dyDescent="0.25">
      <c r="B805" s="89">
        <v>14261010000</v>
      </c>
      <c r="C805" s="89">
        <v>-40.435367999999997</v>
      </c>
      <c r="N805" s="89">
        <v>14261010000</v>
      </c>
      <c r="O805" s="89">
        <v>-63.810650000000003</v>
      </c>
    </row>
    <row r="806" spans="2:15" x14ac:dyDescent="0.25">
      <c r="B806" s="89">
        <v>14340055000</v>
      </c>
      <c r="C806" s="89">
        <v>-44.002955999999998</v>
      </c>
      <c r="N806" s="89">
        <v>14340055000</v>
      </c>
      <c r="O806" s="89">
        <v>-64.074416999999997</v>
      </c>
    </row>
    <row r="807" spans="2:15" x14ac:dyDescent="0.25">
      <c r="B807" s="89">
        <v>14419100000</v>
      </c>
      <c r="C807" s="89">
        <v>-47.345160999999997</v>
      </c>
      <c r="N807" s="89">
        <v>14419100000</v>
      </c>
      <c r="O807" s="89">
        <v>-64.993835000000004</v>
      </c>
    </row>
    <row r="808" spans="2:15" x14ac:dyDescent="0.25">
      <c r="B808" s="89">
        <v>14498145000</v>
      </c>
      <c r="C808" s="89">
        <v>-50.416943000000003</v>
      </c>
      <c r="N808" s="89">
        <v>14498145000</v>
      </c>
      <c r="O808" s="89">
        <v>-65.744324000000006</v>
      </c>
    </row>
    <row r="809" spans="2:15" x14ac:dyDescent="0.25">
      <c r="B809" s="89">
        <v>14577190000</v>
      </c>
      <c r="C809" s="89">
        <v>-53.097546000000001</v>
      </c>
      <c r="N809" s="89">
        <v>14577190000</v>
      </c>
      <c r="O809" s="89">
        <v>-65.852974000000003</v>
      </c>
    </row>
    <row r="810" spans="2:15" x14ac:dyDescent="0.25">
      <c r="B810" s="89">
        <v>14656235000</v>
      </c>
      <c r="C810" s="89">
        <v>-56.810313999999998</v>
      </c>
      <c r="N810" s="89">
        <v>14656235000</v>
      </c>
      <c r="O810" s="89">
        <v>-68.010208000000006</v>
      </c>
    </row>
    <row r="811" spans="2:15" x14ac:dyDescent="0.25">
      <c r="B811" s="89">
        <v>14735280000</v>
      </c>
      <c r="C811" s="89">
        <v>-61.001888000000001</v>
      </c>
      <c r="N811" s="89">
        <v>14735280000</v>
      </c>
      <c r="O811" s="89">
        <v>-70.310965999999993</v>
      </c>
    </row>
    <row r="812" spans="2:15" x14ac:dyDescent="0.25">
      <c r="B812" s="89">
        <v>14814325000</v>
      </c>
      <c r="C812" s="89">
        <v>-64.766272999999998</v>
      </c>
      <c r="N812" s="89">
        <v>14814325000</v>
      </c>
      <c r="O812" s="89">
        <v>-70.445762999999999</v>
      </c>
    </row>
    <row r="813" spans="2:15" x14ac:dyDescent="0.25">
      <c r="B813" s="89">
        <v>14893370000</v>
      </c>
      <c r="C813" s="89">
        <v>-67.029967999999997</v>
      </c>
      <c r="N813" s="89">
        <v>14893370000</v>
      </c>
      <c r="O813" s="89">
        <v>-70.886345000000006</v>
      </c>
    </row>
    <row r="814" spans="2:15" x14ac:dyDescent="0.25">
      <c r="B814" s="89">
        <v>14972415000</v>
      </c>
      <c r="C814" s="89">
        <v>-68.084305000000001</v>
      </c>
      <c r="N814" s="89">
        <v>14972415000</v>
      </c>
      <c r="O814" s="89">
        <v>-73.098083000000003</v>
      </c>
    </row>
    <row r="815" spans="2:15" x14ac:dyDescent="0.25">
      <c r="B815" s="89">
        <v>15051460000</v>
      </c>
      <c r="C815" s="89">
        <v>-67.594261000000003</v>
      </c>
      <c r="N815" s="89">
        <v>15051460000</v>
      </c>
      <c r="O815" s="89">
        <v>-71.223251000000005</v>
      </c>
    </row>
    <row r="816" spans="2:15" x14ac:dyDescent="0.25">
      <c r="B816" s="89">
        <v>15130505000</v>
      </c>
      <c r="C816" s="89">
        <v>-64.791068999999993</v>
      </c>
      <c r="N816" s="89">
        <v>15130505000</v>
      </c>
      <c r="O816" s="89">
        <v>-68.766829999999999</v>
      </c>
    </row>
    <row r="817" spans="2:15" x14ac:dyDescent="0.25">
      <c r="B817" s="89">
        <v>15209550000</v>
      </c>
      <c r="C817" s="89">
        <v>-62.287514000000002</v>
      </c>
      <c r="N817" s="89">
        <v>15209550000</v>
      </c>
      <c r="O817" s="89">
        <v>-68.013367000000002</v>
      </c>
    </row>
    <row r="818" spans="2:15" x14ac:dyDescent="0.25">
      <c r="B818" s="89">
        <v>15288595000</v>
      </c>
      <c r="C818" s="89">
        <v>-59.954906000000001</v>
      </c>
      <c r="N818" s="89">
        <v>15288595000</v>
      </c>
      <c r="O818" s="89">
        <v>-66.170394999999999</v>
      </c>
    </row>
    <row r="819" spans="2:15" x14ac:dyDescent="0.25">
      <c r="B819" s="89">
        <v>15367640000</v>
      </c>
      <c r="C819" s="89">
        <v>-59.504635</v>
      </c>
      <c r="N819" s="89">
        <v>15367640000</v>
      </c>
      <c r="O819" s="89">
        <v>-63.670639000000001</v>
      </c>
    </row>
    <row r="820" spans="2:15" x14ac:dyDescent="0.25">
      <c r="B820" s="89">
        <v>15446685000</v>
      </c>
      <c r="C820" s="89">
        <v>-59.715763000000003</v>
      </c>
      <c r="N820" s="89">
        <v>15446685000</v>
      </c>
      <c r="O820" s="89">
        <v>-63.789116</v>
      </c>
    </row>
    <row r="821" spans="2:15" x14ac:dyDescent="0.25">
      <c r="B821" s="89">
        <v>15525730000</v>
      </c>
      <c r="C821" s="89">
        <v>-60.193466000000001</v>
      </c>
      <c r="N821" s="89">
        <v>15525730000</v>
      </c>
      <c r="O821" s="89">
        <v>-63.911338999999998</v>
      </c>
    </row>
    <row r="822" spans="2:15" x14ac:dyDescent="0.25">
      <c r="B822" s="89">
        <v>15604775000</v>
      </c>
      <c r="C822" s="89">
        <v>-60.690472</v>
      </c>
      <c r="N822" s="89">
        <v>15604775000</v>
      </c>
      <c r="O822" s="89">
        <v>-63.175803999999999</v>
      </c>
    </row>
    <row r="823" spans="2:15" x14ac:dyDescent="0.25">
      <c r="B823" s="89">
        <v>15683820000</v>
      </c>
      <c r="C823" s="89">
        <v>-61.456637999999998</v>
      </c>
      <c r="N823" s="89">
        <v>15683820000</v>
      </c>
      <c r="O823" s="89">
        <v>-64.026236999999995</v>
      </c>
    </row>
    <row r="824" spans="2:15" x14ac:dyDescent="0.25">
      <c r="B824" s="89">
        <v>15762865000</v>
      </c>
      <c r="C824" s="89">
        <v>-62.532832999999997</v>
      </c>
      <c r="N824" s="89">
        <v>15762865000</v>
      </c>
      <c r="O824" s="89">
        <v>-65.662704000000005</v>
      </c>
    </row>
    <row r="825" spans="2:15" x14ac:dyDescent="0.25">
      <c r="B825" s="89">
        <v>15841910000</v>
      </c>
      <c r="C825" s="89">
        <v>-63.300583000000003</v>
      </c>
      <c r="N825" s="89">
        <v>15841910000</v>
      </c>
      <c r="O825" s="89">
        <v>-66.802634999999995</v>
      </c>
    </row>
    <row r="826" spans="2:15" x14ac:dyDescent="0.25">
      <c r="B826" s="89">
        <v>15920955000</v>
      </c>
      <c r="C826" s="89">
        <v>-63.852921000000002</v>
      </c>
      <c r="N826" s="89">
        <v>15920955000</v>
      </c>
      <c r="O826" s="89">
        <v>-67.689018000000004</v>
      </c>
    </row>
    <row r="827" spans="2:15" x14ac:dyDescent="0.25">
      <c r="B827" s="89">
        <v>16000000000</v>
      </c>
      <c r="C827" s="89">
        <v>-64.286902999999995</v>
      </c>
      <c r="N827" s="89">
        <v>16000000000</v>
      </c>
      <c r="O827" s="89">
        <v>-69.085762000000003</v>
      </c>
    </row>
    <row r="828" spans="2:15" x14ac:dyDescent="0.25">
      <c r="B828" s="89" t="s">
        <v>21</v>
      </c>
      <c r="N828" s="89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22"/>
  <sheetViews>
    <sheetView workbookViewId="0">
      <selection activeCell="N1" sqref="N1:O622"/>
    </sheetView>
  </sheetViews>
  <sheetFormatPr defaultRowHeight="15" x14ac:dyDescent="0.25"/>
  <cols>
    <col min="1" max="1" width="13.7109375" style="40" customWidth="1"/>
    <col min="2" max="3" width="9.140625" style="89"/>
    <col min="4" max="4" width="3" style="19" customWidth="1"/>
    <col min="5" max="5" width="10.7109375" style="5" customWidth="1"/>
    <col min="6" max="7" width="10.7109375" style="90" customWidth="1"/>
    <col min="8" max="8" width="10.7109375" style="5" customWidth="1"/>
    <col min="9" max="9" width="10.7109375" style="90" customWidth="1"/>
    <col min="10" max="10" width="10.7109375" style="5" customWidth="1"/>
    <col min="11" max="12" width="10.7109375" style="90" customWidth="1"/>
    <col min="13" max="13" width="13.7109375" style="40" customWidth="1"/>
    <col min="14" max="15" width="9.140625" style="89"/>
    <col min="16" max="16" width="2" style="19" customWidth="1"/>
    <col min="17" max="17" width="10.7109375" style="5" customWidth="1"/>
    <col min="18" max="19" width="10.7109375" style="90" customWidth="1"/>
    <col min="20" max="20" width="10.7109375" style="5" customWidth="1"/>
    <col min="21" max="21" width="10.7109375" style="90" customWidth="1"/>
    <col min="22" max="22" width="10.7109375" style="5" customWidth="1"/>
    <col min="23" max="24" width="10.7109375" style="90" customWidth="1"/>
    <col min="25" max="25" width="2" style="19" customWidth="1"/>
    <col min="26" max="16384" width="9.140625" style="3"/>
  </cols>
  <sheetData>
    <row r="1" spans="1:25" x14ac:dyDescent="0.25">
      <c r="B1" s="89" t="s">
        <v>95</v>
      </c>
      <c r="E1" s="5" t="s">
        <v>1</v>
      </c>
      <c r="I1" s="31" t="s">
        <v>16</v>
      </c>
      <c r="N1" s="89" t="s">
        <v>95</v>
      </c>
      <c r="Q1" s="5" t="s">
        <v>1</v>
      </c>
      <c r="U1" s="31" t="s">
        <v>17</v>
      </c>
    </row>
    <row r="2" spans="1:25" x14ac:dyDescent="0.25">
      <c r="A2" s="39" t="s">
        <v>106</v>
      </c>
      <c r="B2" s="89" t="s">
        <v>257</v>
      </c>
      <c r="C2" s="89" t="s">
        <v>273</v>
      </c>
      <c r="F2" s="70" t="s">
        <v>211</v>
      </c>
      <c r="G2" s="70" t="s">
        <v>212</v>
      </c>
      <c r="H2" s="70" t="s">
        <v>213</v>
      </c>
      <c r="I2" s="70" t="s">
        <v>214</v>
      </c>
      <c r="J2" s="70" t="s">
        <v>246</v>
      </c>
      <c r="K2" s="70" t="s">
        <v>277</v>
      </c>
      <c r="L2" s="70" t="s">
        <v>229</v>
      </c>
      <c r="M2" s="39" t="s">
        <v>107</v>
      </c>
      <c r="N2" s="89" t="s">
        <v>257</v>
      </c>
      <c r="O2" s="89" t="s">
        <v>273</v>
      </c>
      <c r="R2" s="70" t="s">
        <v>211</v>
      </c>
      <c r="S2" s="70" t="s">
        <v>212</v>
      </c>
      <c r="T2" s="70" t="s">
        <v>213</v>
      </c>
      <c r="U2" s="70" t="s">
        <v>214</v>
      </c>
      <c r="V2" s="70" t="s">
        <v>246</v>
      </c>
      <c r="W2" s="70" t="s">
        <v>277</v>
      </c>
      <c r="X2" s="70" t="s">
        <v>229</v>
      </c>
      <c r="Y2" s="70" t="s">
        <v>229</v>
      </c>
    </row>
    <row r="3" spans="1:25" x14ac:dyDescent="0.25">
      <c r="B3" s="89" t="s">
        <v>276</v>
      </c>
      <c r="C3" s="89" t="s">
        <v>294</v>
      </c>
      <c r="F3" s="44" t="str">
        <f>C8</f>
        <v>+20 dBm CL Log Mag(dB)</v>
      </c>
      <c r="G3" s="44" t="str">
        <f>C214</f>
        <v>+18 dBm LO Log Mag(dB)</v>
      </c>
      <c r="H3" s="44" t="str">
        <f>C420</f>
        <v>+16 dBm LO Log Mag(dB)</v>
      </c>
      <c r="I3" s="44">
        <f>C626</f>
        <v>0</v>
      </c>
      <c r="J3" s="44">
        <f>C832</f>
        <v>0</v>
      </c>
      <c r="K3" s="44">
        <f>C1038</f>
        <v>0</v>
      </c>
      <c r="L3" s="44">
        <f>C1244</f>
        <v>0</v>
      </c>
      <c r="N3" s="89" t="s">
        <v>276</v>
      </c>
      <c r="O3" s="89" t="s">
        <v>294</v>
      </c>
      <c r="R3" s="44" t="str">
        <f>O8</f>
        <v>+20 dBm CL Log Mag(dB)</v>
      </c>
      <c r="S3" s="44" t="str">
        <f>O214</f>
        <v>+18 dBm LO Log Mag(dB)</v>
      </c>
      <c r="T3" s="44" t="str">
        <f>O420</f>
        <v>+16 dBm LO Log Mag(dB)</v>
      </c>
      <c r="U3" s="44">
        <f>O626</f>
        <v>0</v>
      </c>
      <c r="V3" s="44">
        <f>O832</f>
        <v>0</v>
      </c>
      <c r="W3" s="44">
        <f>O1038</f>
        <v>0</v>
      </c>
      <c r="X3" s="44">
        <f>O1244</f>
        <v>0</v>
      </c>
    </row>
    <row r="4" spans="1:25" x14ac:dyDescent="0.25">
      <c r="B4" s="89" t="s">
        <v>98</v>
      </c>
      <c r="F4" s="13">
        <f>AVERAGE(F27:F155)</f>
        <v>-8.790262321705427</v>
      </c>
      <c r="H4" s="90"/>
      <c r="J4" s="90"/>
      <c r="N4" s="89" t="s">
        <v>98</v>
      </c>
      <c r="R4" s="13">
        <f>AVERAGE(R27:R155)</f>
        <v>-11.833167421705427</v>
      </c>
      <c r="T4" s="90"/>
      <c r="V4" s="90"/>
    </row>
    <row r="5" spans="1:25" x14ac:dyDescent="0.25">
      <c r="D5" s="20"/>
      <c r="E5" s="90">
        <f t="shared" ref="E5:E68" si="0">B9/1000000000</f>
        <v>0.191</v>
      </c>
      <c r="F5" s="90">
        <f t="shared" ref="F5:F68" si="1">C9</f>
        <v>-54.667892000000002</v>
      </c>
      <c r="G5" s="44">
        <f t="shared" ref="G5:G68" si="2">C215</f>
        <v>-55.207709999999999</v>
      </c>
      <c r="H5" s="44">
        <f t="shared" ref="H5:H68" si="3">C421</f>
        <v>-56.262774999999998</v>
      </c>
      <c r="I5" s="44">
        <f t="shared" ref="I5:I68" si="4">C627</f>
        <v>0</v>
      </c>
      <c r="J5" s="44">
        <f t="shared" ref="J5:J68" si="5">C833</f>
        <v>0</v>
      </c>
      <c r="K5" s="44">
        <f t="shared" ref="K5:K68" si="6">C1039</f>
        <v>0</v>
      </c>
      <c r="L5" s="44">
        <f>C1245</f>
        <v>0</v>
      </c>
      <c r="P5" s="20"/>
      <c r="Q5" s="90">
        <f>N9/1000000000</f>
        <v>0.191</v>
      </c>
      <c r="R5" s="90">
        <f>O9</f>
        <v>-30.944139</v>
      </c>
      <c r="S5" s="44">
        <f>O215</f>
        <v>-31.647686</v>
      </c>
      <c r="T5" s="44">
        <f>O421</f>
        <v>-31.122084000000001</v>
      </c>
      <c r="U5" s="44">
        <f>O627</f>
        <v>0</v>
      </c>
      <c r="V5" s="44">
        <f>O833</f>
        <v>0</v>
      </c>
      <c r="W5" s="44">
        <f>O1039</f>
        <v>0</v>
      </c>
      <c r="X5" s="44">
        <f>O1245</f>
        <v>0</v>
      </c>
      <c r="Y5" s="20"/>
    </row>
    <row r="6" spans="1:25" x14ac:dyDescent="0.25">
      <c r="D6" s="20"/>
      <c r="E6" s="90">
        <f t="shared" si="0"/>
        <v>0.27004499999999998</v>
      </c>
      <c r="F6" s="90">
        <f t="shared" si="1"/>
        <v>-47.764870000000002</v>
      </c>
      <c r="G6" s="44">
        <f t="shared" si="2"/>
        <v>-49.147227999999998</v>
      </c>
      <c r="H6" s="44">
        <f t="shared" si="3"/>
        <v>-52.731307999999999</v>
      </c>
      <c r="I6" s="44">
        <f t="shared" si="4"/>
        <v>0</v>
      </c>
      <c r="J6" s="44">
        <f t="shared" si="5"/>
        <v>0</v>
      </c>
      <c r="K6" s="44">
        <f t="shared" si="6"/>
        <v>0</v>
      </c>
      <c r="L6" s="44">
        <f t="shared" ref="L6:L69" si="7">C1246</f>
        <v>0</v>
      </c>
      <c r="P6" s="20"/>
      <c r="Q6" s="90">
        <f t="shared" ref="Q6:Q69" si="8">N10/1000000000</f>
        <v>0.27004499999999998</v>
      </c>
      <c r="R6" s="90">
        <f t="shared" ref="R6:R69" si="9">O10</f>
        <v>-27.764451999999999</v>
      </c>
      <c r="S6" s="44">
        <f t="shared" ref="S6:S69" si="10">O216</f>
        <v>-28.373255</v>
      </c>
      <c r="T6" s="44">
        <f t="shared" ref="T6:T69" si="11">O422</f>
        <v>-29.668621000000002</v>
      </c>
      <c r="U6" s="44">
        <f t="shared" ref="U6:U69" si="12">O628</f>
        <v>0</v>
      </c>
      <c r="V6" s="44">
        <f t="shared" ref="V6:V69" si="13">O834</f>
        <v>0</v>
      </c>
      <c r="W6" s="44">
        <f t="shared" ref="W6:W69" si="14">O1040</f>
        <v>0</v>
      </c>
      <c r="X6" s="44">
        <f t="shared" ref="X6:X69" si="15">O1246</f>
        <v>0</v>
      </c>
      <c r="Y6" s="20"/>
    </row>
    <row r="7" spans="1:25" x14ac:dyDescent="0.25">
      <c r="B7" s="89" t="s">
        <v>99</v>
      </c>
      <c r="D7" s="20"/>
      <c r="E7" s="90">
        <f t="shared" si="0"/>
        <v>0.34909000000000001</v>
      </c>
      <c r="F7" s="90">
        <f t="shared" si="1"/>
        <v>-43.825588000000003</v>
      </c>
      <c r="G7" s="44">
        <f t="shared" si="2"/>
        <v>-44.588729999999998</v>
      </c>
      <c r="H7" s="44">
        <f t="shared" si="3"/>
        <v>-48.520358999999999</v>
      </c>
      <c r="I7" s="44">
        <f t="shared" si="4"/>
        <v>0</v>
      </c>
      <c r="J7" s="44">
        <f t="shared" si="5"/>
        <v>0</v>
      </c>
      <c r="K7" s="44">
        <f t="shared" si="6"/>
        <v>0</v>
      </c>
      <c r="L7" s="44">
        <f t="shared" si="7"/>
        <v>0</v>
      </c>
      <c r="N7" s="89" t="s">
        <v>99</v>
      </c>
      <c r="P7" s="20"/>
      <c r="Q7" s="90">
        <f t="shared" si="8"/>
        <v>0.34909000000000001</v>
      </c>
      <c r="R7" s="90">
        <f t="shared" si="9"/>
        <v>-26.112835</v>
      </c>
      <c r="S7" s="44">
        <f t="shared" si="10"/>
        <v>-26.526610999999999</v>
      </c>
      <c r="T7" s="44">
        <f t="shared" si="11"/>
        <v>-27.887764000000001</v>
      </c>
      <c r="U7" s="44">
        <f t="shared" si="12"/>
        <v>0</v>
      </c>
      <c r="V7" s="44">
        <f t="shared" si="13"/>
        <v>0</v>
      </c>
      <c r="W7" s="44">
        <f t="shared" si="14"/>
        <v>0</v>
      </c>
      <c r="X7" s="44">
        <f t="shared" si="15"/>
        <v>0</v>
      </c>
      <c r="Y7" s="20"/>
    </row>
    <row r="8" spans="1:25" x14ac:dyDescent="0.25">
      <c r="B8" s="89" t="s">
        <v>19</v>
      </c>
      <c r="C8" s="89" t="s">
        <v>286</v>
      </c>
      <c r="D8" s="20"/>
      <c r="E8" s="90">
        <f t="shared" si="0"/>
        <v>0.42813499999999999</v>
      </c>
      <c r="F8" s="90">
        <f t="shared" si="1"/>
        <v>-39.947445000000002</v>
      </c>
      <c r="G8" s="44">
        <f t="shared" si="2"/>
        <v>-40.691440999999998</v>
      </c>
      <c r="H8" s="44">
        <f t="shared" si="3"/>
        <v>-43.798470000000002</v>
      </c>
      <c r="I8" s="44">
        <f t="shared" si="4"/>
        <v>0</v>
      </c>
      <c r="J8" s="44">
        <f t="shared" si="5"/>
        <v>0</v>
      </c>
      <c r="K8" s="44">
        <f t="shared" si="6"/>
        <v>0</v>
      </c>
      <c r="L8" s="44">
        <f t="shared" si="7"/>
        <v>0</v>
      </c>
      <c r="N8" s="89" t="s">
        <v>19</v>
      </c>
      <c r="O8" s="89" t="s">
        <v>286</v>
      </c>
      <c r="P8" s="20"/>
      <c r="Q8" s="90">
        <f t="shared" si="8"/>
        <v>0.42813499999999999</v>
      </c>
      <c r="R8" s="90">
        <f t="shared" si="9"/>
        <v>-24.691610000000001</v>
      </c>
      <c r="S8" s="44">
        <f t="shared" si="10"/>
        <v>-25.176403000000001</v>
      </c>
      <c r="T8" s="44">
        <f t="shared" si="11"/>
        <v>-25.922829</v>
      </c>
      <c r="U8" s="44">
        <f t="shared" si="12"/>
        <v>0</v>
      </c>
      <c r="V8" s="44">
        <f t="shared" si="13"/>
        <v>0</v>
      </c>
      <c r="W8" s="44">
        <f t="shared" si="14"/>
        <v>0</v>
      </c>
      <c r="X8" s="44">
        <f t="shared" si="15"/>
        <v>0</v>
      </c>
      <c r="Y8" s="20"/>
    </row>
    <row r="9" spans="1:25" x14ac:dyDescent="0.25">
      <c r="B9" s="89">
        <v>191000000</v>
      </c>
      <c r="C9" s="89">
        <v>-54.667892000000002</v>
      </c>
      <c r="D9" s="20"/>
      <c r="E9" s="90">
        <f t="shared" si="0"/>
        <v>0.50717999999999996</v>
      </c>
      <c r="F9" s="90">
        <f t="shared" si="1"/>
        <v>-37.039745000000003</v>
      </c>
      <c r="G9" s="44">
        <f t="shared" si="2"/>
        <v>-37.625629000000004</v>
      </c>
      <c r="H9" s="44">
        <f t="shared" si="3"/>
        <v>-39.937629999999999</v>
      </c>
      <c r="I9" s="44">
        <f t="shared" si="4"/>
        <v>0</v>
      </c>
      <c r="J9" s="44">
        <f t="shared" si="5"/>
        <v>0</v>
      </c>
      <c r="K9" s="44">
        <f t="shared" si="6"/>
        <v>0</v>
      </c>
      <c r="L9" s="44">
        <f t="shared" si="7"/>
        <v>0</v>
      </c>
      <c r="N9" s="89">
        <v>191000000</v>
      </c>
      <c r="O9" s="89">
        <v>-30.944139</v>
      </c>
      <c r="P9" s="20"/>
      <c r="Q9" s="90">
        <f t="shared" si="8"/>
        <v>0.50717999999999996</v>
      </c>
      <c r="R9" s="90">
        <f t="shared" si="9"/>
        <v>-23.246357</v>
      </c>
      <c r="S9" s="44">
        <f t="shared" si="10"/>
        <v>-23.684304999999998</v>
      </c>
      <c r="T9" s="44">
        <f t="shared" si="11"/>
        <v>-24.602457000000001</v>
      </c>
      <c r="U9" s="44">
        <f t="shared" si="12"/>
        <v>0</v>
      </c>
      <c r="V9" s="44">
        <f t="shared" si="13"/>
        <v>0</v>
      </c>
      <c r="W9" s="44">
        <f t="shared" si="14"/>
        <v>0</v>
      </c>
      <c r="X9" s="44">
        <f t="shared" si="15"/>
        <v>0</v>
      </c>
      <c r="Y9" s="20"/>
    </row>
    <row r="10" spans="1:25" x14ac:dyDescent="0.25">
      <c r="B10" s="89">
        <v>270045000</v>
      </c>
      <c r="C10" s="89">
        <v>-47.764870000000002</v>
      </c>
      <c r="D10" s="20"/>
      <c r="E10" s="90">
        <f t="shared" si="0"/>
        <v>0.586225</v>
      </c>
      <c r="F10" s="90">
        <f t="shared" si="1"/>
        <v>-34.679985000000002</v>
      </c>
      <c r="G10" s="44">
        <f t="shared" si="2"/>
        <v>-35.255184</v>
      </c>
      <c r="H10" s="44">
        <f t="shared" si="3"/>
        <v>-36.949477999999999</v>
      </c>
      <c r="I10" s="44">
        <f t="shared" si="4"/>
        <v>0</v>
      </c>
      <c r="J10" s="44">
        <f t="shared" si="5"/>
        <v>0</v>
      </c>
      <c r="K10" s="44">
        <f t="shared" si="6"/>
        <v>0</v>
      </c>
      <c r="L10" s="44">
        <f t="shared" si="7"/>
        <v>0</v>
      </c>
      <c r="N10" s="89">
        <v>270045000</v>
      </c>
      <c r="O10" s="89">
        <v>-27.764451999999999</v>
      </c>
      <c r="P10" s="20"/>
      <c r="Q10" s="90">
        <f t="shared" si="8"/>
        <v>0.586225</v>
      </c>
      <c r="R10" s="90">
        <f t="shared" si="9"/>
        <v>-22.470337000000001</v>
      </c>
      <c r="S10" s="44">
        <f t="shared" si="10"/>
        <v>-22.840416000000001</v>
      </c>
      <c r="T10" s="44">
        <f t="shared" si="11"/>
        <v>-23.611249999999998</v>
      </c>
      <c r="U10" s="44">
        <f t="shared" si="12"/>
        <v>0</v>
      </c>
      <c r="V10" s="44">
        <f t="shared" si="13"/>
        <v>0</v>
      </c>
      <c r="W10" s="44">
        <f t="shared" si="14"/>
        <v>0</v>
      </c>
      <c r="X10" s="44">
        <f t="shared" si="15"/>
        <v>0</v>
      </c>
      <c r="Y10" s="20"/>
    </row>
    <row r="11" spans="1:25" x14ac:dyDescent="0.25">
      <c r="B11" s="89">
        <v>349090000</v>
      </c>
      <c r="C11" s="89">
        <v>-43.825588000000003</v>
      </c>
      <c r="D11" s="20"/>
      <c r="E11" s="90">
        <f t="shared" si="0"/>
        <v>0.66527000000000003</v>
      </c>
      <c r="F11" s="90">
        <f t="shared" si="1"/>
        <v>-32.658664999999999</v>
      </c>
      <c r="G11" s="44">
        <f t="shared" si="2"/>
        <v>-33.245358000000003</v>
      </c>
      <c r="H11" s="44">
        <f t="shared" si="3"/>
        <v>-34.623474000000002</v>
      </c>
      <c r="I11" s="44">
        <f t="shared" si="4"/>
        <v>0</v>
      </c>
      <c r="J11" s="44">
        <f t="shared" si="5"/>
        <v>0</v>
      </c>
      <c r="K11" s="44">
        <f t="shared" si="6"/>
        <v>0</v>
      </c>
      <c r="L11" s="44">
        <f t="shared" si="7"/>
        <v>0</v>
      </c>
      <c r="N11" s="89">
        <v>349090000</v>
      </c>
      <c r="O11" s="89">
        <v>-26.112835</v>
      </c>
      <c r="P11" s="20"/>
      <c r="Q11" s="90">
        <f t="shared" si="8"/>
        <v>0.66527000000000003</v>
      </c>
      <c r="R11" s="90">
        <f t="shared" si="9"/>
        <v>-21.739553000000001</v>
      </c>
      <c r="S11" s="44">
        <f t="shared" si="10"/>
        <v>-22.216944000000002</v>
      </c>
      <c r="T11" s="44">
        <f t="shared" si="11"/>
        <v>-22.812317</v>
      </c>
      <c r="U11" s="44">
        <f t="shared" si="12"/>
        <v>0</v>
      </c>
      <c r="V11" s="44">
        <f t="shared" si="13"/>
        <v>0</v>
      </c>
      <c r="W11" s="44">
        <f t="shared" si="14"/>
        <v>0</v>
      </c>
      <c r="X11" s="44">
        <f t="shared" si="15"/>
        <v>0</v>
      </c>
      <c r="Y11" s="20"/>
    </row>
    <row r="12" spans="1:25" x14ac:dyDescent="0.25">
      <c r="B12" s="89">
        <v>428135000</v>
      </c>
      <c r="C12" s="89">
        <v>-39.947445000000002</v>
      </c>
      <c r="D12" s="20"/>
      <c r="E12" s="90">
        <f t="shared" si="0"/>
        <v>0.74431499999999995</v>
      </c>
      <c r="F12" s="90">
        <f t="shared" si="1"/>
        <v>-30.976262999999999</v>
      </c>
      <c r="G12" s="44">
        <f t="shared" si="2"/>
        <v>-31.463830999999999</v>
      </c>
      <c r="H12" s="44">
        <f t="shared" si="3"/>
        <v>-32.772942</v>
      </c>
      <c r="I12" s="44">
        <f t="shared" si="4"/>
        <v>0</v>
      </c>
      <c r="J12" s="44">
        <f t="shared" si="5"/>
        <v>0</v>
      </c>
      <c r="K12" s="44">
        <f t="shared" si="6"/>
        <v>0</v>
      </c>
      <c r="L12" s="44">
        <f t="shared" si="7"/>
        <v>0</v>
      </c>
      <c r="N12" s="89">
        <v>428135000</v>
      </c>
      <c r="O12" s="89">
        <v>-24.691610000000001</v>
      </c>
      <c r="P12" s="20"/>
      <c r="Q12" s="90">
        <f t="shared" si="8"/>
        <v>0.74431499999999995</v>
      </c>
      <c r="R12" s="90">
        <f t="shared" si="9"/>
        <v>-21.500347000000001</v>
      </c>
      <c r="S12" s="44">
        <f t="shared" si="10"/>
        <v>-21.820004000000001</v>
      </c>
      <c r="T12" s="44">
        <f t="shared" si="11"/>
        <v>-22.356553999999999</v>
      </c>
      <c r="U12" s="44">
        <f t="shared" si="12"/>
        <v>0</v>
      </c>
      <c r="V12" s="44">
        <f t="shared" si="13"/>
        <v>0</v>
      </c>
      <c r="W12" s="44">
        <f t="shared" si="14"/>
        <v>0</v>
      </c>
      <c r="X12" s="44">
        <f t="shared" si="15"/>
        <v>0</v>
      </c>
      <c r="Y12" s="20"/>
    </row>
    <row r="13" spans="1:25" x14ac:dyDescent="0.25">
      <c r="B13" s="89">
        <v>507180000</v>
      </c>
      <c r="C13" s="89">
        <v>-37.039745000000003</v>
      </c>
      <c r="D13" s="20"/>
      <c r="E13" s="90">
        <f t="shared" si="0"/>
        <v>0.82335999999999998</v>
      </c>
      <c r="F13" s="90">
        <f t="shared" si="1"/>
        <v>-29.354787999999999</v>
      </c>
      <c r="G13" s="44">
        <f t="shared" si="2"/>
        <v>-30.010559000000001</v>
      </c>
      <c r="H13" s="44">
        <f t="shared" si="3"/>
        <v>-31.276530999999999</v>
      </c>
      <c r="I13" s="44">
        <f t="shared" si="4"/>
        <v>0</v>
      </c>
      <c r="J13" s="44">
        <f t="shared" si="5"/>
        <v>0</v>
      </c>
      <c r="K13" s="44">
        <f t="shared" si="6"/>
        <v>0</v>
      </c>
      <c r="L13" s="44">
        <f t="shared" si="7"/>
        <v>0</v>
      </c>
      <c r="N13" s="89">
        <v>507180000</v>
      </c>
      <c r="O13" s="89">
        <v>-23.246357</v>
      </c>
      <c r="P13" s="20"/>
      <c r="Q13" s="90">
        <f t="shared" si="8"/>
        <v>0.82335999999999998</v>
      </c>
      <c r="R13" s="90">
        <f t="shared" si="9"/>
        <v>-20.922401000000001</v>
      </c>
      <c r="S13" s="44">
        <f t="shared" si="10"/>
        <v>-21.408702999999999</v>
      </c>
      <c r="T13" s="44">
        <f t="shared" si="11"/>
        <v>-22.072593999999999</v>
      </c>
      <c r="U13" s="44">
        <f t="shared" si="12"/>
        <v>0</v>
      </c>
      <c r="V13" s="44">
        <f t="shared" si="13"/>
        <v>0</v>
      </c>
      <c r="W13" s="44">
        <f t="shared" si="14"/>
        <v>0</v>
      </c>
      <c r="X13" s="44">
        <f t="shared" si="15"/>
        <v>0</v>
      </c>
      <c r="Y13" s="20"/>
    </row>
    <row r="14" spans="1:25" x14ac:dyDescent="0.25">
      <c r="B14" s="89">
        <v>586225000</v>
      </c>
      <c r="C14" s="89">
        <v>-34.679985000000002</v>
      </c>
      <c r="D14" s="20"/>
      <c r="E14" s="90">
        <f t="shared" si="0"/>
        <v>0.90240500000000001</v>
      </c>
      <c r="F14" s="90">
        <f t="shared" si="1"/>
        <v>-28.125584</v>
      </c>
      <c r="G14" s="44">
        <f t="shared" si="2"/>
        <v>-28.923953999999998</v>
      </c>
      <c r="H14" s="44">
        <f t="shared" si="3"/>
        <v>-30.009207</v>
      </c>
      <c r="I14" s="44">
        <f t="shared" si="4"/>
        <v>0</v>
      </c>
      <c r="J14" s="44">
        <f t="shared" si="5"/>
        <v>0</v>
      </c>
      <c r="K14" s="44">
        <f t="shared" si="6"/>
        <v>0</v>
      </c>
      <c r="L14" s="44">
        <f t="shared" si="7"/>
        <v>0</v>
      </c>
      <c r="N14" s="89">
        <v>586225000</v>
      </c>
      <c r="O14" s="89">
        <v>-22.470337000000001</v>
      </c>
      <c r="P14" s="20"/>
      <c r="Q14" s="90">
        <f t="shared" si="8"/>
        <v>0.90240500000000001</v>
      </c>
      <c r="R14" s="90">
        <f t="shared" si="9"/>
        <v>-20.869928000000002</v>
      </c>
      <c r="S14" s="44">
        <f t="shared" si="10"/>
        <v>-21.380956999999999</v>
      </c>
      <c r="T14" s="44">
        <f t="shared" si="11"/>
        <v>-21.869968</v>
      </c>
      <c r="U14" s="44">
        <f t="shared" si="12"/>
        <v>0</v>
      </c>
      <c r="V14" s="44">
        <f t="shared" si="13"/>
        <v>0</v>
      </c>
      <c r="W14" s="44">
        <f t="shared" si="14"/>
        <v>0</v>
      </c>
      <c r="X14" s="44">
        <f t="shared" si="15"/>
        <v>0</v>
      </c>
      <c r="Y14" s="20"/>
    </row>
    <row r="15" spans="1:25" x14ac:dyDescent="0.25">
      <c r="B15" s="89">
        <v>665270000</v>
      </c>
      <c r="C15" s="89">
        <v>-32.658664999999999</v>
      </c>
      <c r="D15" s="20"/>
      <c r="E15" s="90">
        <f t="shared" si="0"/>
        <v>0.98145000000000004</v>
      </c>
      <c r="F15" s="90">
        <f t="shared" si="1"/>
        <v>-27.209015000000001</v>
      </c>
      <c r="G15" s="44">
        <f t="shared" si="2"/>
        <v>-28.050144</v>
      </c>
      <c r="H15" s="44">
        <f t="shared" si="3"/>
        <v>-28.818642000000001</v>
      </c>
      <c r="I15" s="44">
        <f t="shared" si="4"/>
        <v>0</v>
      </c>
      <c r="J15" s="44">
        <f t="shared" si="5"/>
        <v>0</v>
      </c>
      <c r="K15" s="44">
        <f t="shared" si="6"/>
        <v>0</v>
      </c>
      <c r="L15" s="44">
        <f t="shared" si="7"/>
        <v>0</v>
      </c>
      <c r="N15" s="89">
        <v>665270000</v>
      </c>
      <c r="O15" s="89">
        <v>-21.739553000000001</v>
      </c>
      <c r="P15" s="20"/>
      <c r="Q15" s="90">
        <f t="shared" si="8"/>
        <v>0.98145000000000004</v>
      </c>
      <c r="R15" s="90">
        <f t="shared" si="9"/>
        <v>-20.527350999999999</v>
      </c>
      <c r="S15" s="44">
        <f t="shared" si="10"/>
        <v>-21.145669999999999</v>
      </c>
      <c r="T15" s="44">
        <f t="shared" si="11"/>
        <v>-21.703211</v>
      </c>
      <c r="U15" s="44">
        <f t="shared" si="12"/>
        <v>0</v>
      </c>
      <c r="V15" s="44">
        <f t="shared" si="13"/>
        <v>0</v>
      </c>
      <c r="W15" s="44">
        <f t="shared" si="14"/>
        <v>0</v>
      </c>
      <c r="X15" s="44">
        <f t="shared" si="15"/>
        <v>0</v>
      </c>
      <c r="Y15" s="20"/>
    </row>
    <row r="16" spans="1:25" x14ac:dyDescent="0.25">
      <c r="B16" s="89">
        <v>744315000</v>
      </c>
      <c r="C16" s="89">
        <v>-30.976262999999999</v>
      </c>
      <c r="D16" s="20"/>
      <c r="E16" s="90">
        <f t="shared" si="0"/>
        <v>1.060495</v>
      </c>
      <c r="F16" s="90">
        <f t="shared" si="1"/>
        <v>-25.597033</v>
      </c>
      <c r="G16" s="44">
        <f t="shared" si="2"/>
        <v>-26.679967999999999</v>
      </c>
      <c r="H16" s="44">
        <f t="shared" si="3"/>
        <v>-27.613230000000001</v>
      </c>
      <c r="I16" s="44">
        <f t="shared" si="4"/>
        <v>0</v>
      </c>
      <c r="J16" s="44">
        <f t="shared" si="5"/>
        <v>0</v>
      </c>
      <c r="K16" s="44">
        <f t="shared" si="6"/>
        <v>0</v>
      </c>
      <c r="L16" s="44">
        <f t="shared" si="7"/>
        <v>0</v>
      </c>
      <c r="N16" s="89">
        <v>744315000</v>
      </c>
      <c r="O16" s="89">
        <v>-21.500347000000001</v>
      </c>
      <c r="P16" s="20"/>
      <c r="Q16" s="90">
        <f t="shared" si="8"/>
        <v>1.060495</v>
      </c>
      <c r="R16" s="90">
        <f t="shared" si="9"/>
        <v>-19.916426000000001</v>
      </c>
      <c r="S16" s="44">
        <f t="shared" si="10"/>
        <v>-20.721716000000001</v>
      </c>
      <c r="T16" s="44">
        <f t="shared" si="11"/>
        <v>-21.461271</v>
      </c>
      <c r="U16" s="44">
        <f t="shared" si="12"/>
        <v>0</v>
      </c>
      <c r="V16" s="44">
        <f t="shared" si="13"/>
        <v>0</v>
      </c>
      <c r="W16" s="44">
        <f t="shared" si="14"/>
        <v>0</v>
      </c>
      <c r="X16" s="44">
        <f t="shared" si="15"/>
        <v>0</v>
      </c>
      <c r="Y16" s="20"/>
    </row>
    <row r="17" spans="2:25" x14ac:dyDescent="0.25">
      <c r="B17" s="89">
        <v>823360000</v>
      </c>
      <c r="C17" s="89">
        <v>-29.354787999999999</v>
      </c>
      <c r="D17" s="20"/>
      <c r="E17" s="90">
        <f t="shared" si="0"/>
        <v>1.13954</v>
      </c>
      <c r="F17" s="90">
        <f t="shared" si="1"/>
        <v>-24.045307000000001</v>
      </c>
      <c r="G17" s="44">
        <f t="shared" si="2"/>
        <v>-25.116537000000001</v>
      </c>
      <c r="H17" s="44">
        <f t="shared" si="3"/>
        <v>-26.286149999999999</v>
      </c>
      <c r="I17" s="44">
        <f t="shared" si="4"/>
        <v>0</v>
      </c>
      <c r="J17" s="44">
        <f t="shared" si="5"/>
        <v>0</v>
      </c>
      <c r="K17" s="44">
        <f t="shared" si="6"/>
        <v>0</v>
      </c>
      <c r="L17" s="44">
        <f t="shared" si="7"/>
        <v>0</v>
      </c>
      <c r="N17" s="89">
        <v>823360000</v>
      </c>
      <c r="O17" s="89">
        <v>-20.922401000000001</v>
      </c>
      <c r="P17" s="20"/>
      <c r="Q17" s="90">
        <f t="shared" si="8"/>
        <v>1.13954</v>
      </c>
      <c r="R17" s="90">
        <f t="shared" si="9"/>
        <v>-19.343890999999999</v>
      </c>
      <c r="S17" s="44">
        <f t="shared" si="10"/>
        <v>-20.276947</v>
      </c>
      <c r="T17" s="44">
        <f t="shared" si="11"/>
        <v>-21.034590000000001</v>
      </c>
      <c r="U17" s="44">
        <f t="shared" si="12"/>
        <v>0</v>
      </c>
      <c r="V17" s="44">
        <f t="shared" si="13"/>
        <v>0</v>
      </c>
      <c r="W17" s="44">
        <f t="shared" si="14"/>
        <v>0</v>
      </c>
      <c r="X17" s="44">
        <f t="shared" si="15"/>
        <v>0</v>
      </c>
      <c r="Y17" s="20"/>
    </row>
    <row r="18" spans="2:25" x14ac:dyDescent="0.25">
      <c r="B18" s="89">
        <v>902405000</v>
      </c>
      <c r="C18" s="89">
        <v>-28.125584</v>
      </c>
      <c r="D18" s="20"/>
      <c r="E18" s="90">
        <f t="shared" si="0"/>
        <v>1.218585</v>
      </c>
      <c r="F18" s="90">
        <f t="shared" si="1"/>
        <v>-22.359293000000001</v>
      </c>
      <c r="G18" s="44">
        <f t="shared" si="2"/>
        <v>-23.418724000000001</v>
      </c>
      <c r="H18" s="44">
        <f t="shared" si="3"/>
        <v>-24.662277</v>
      </c>
      <c r="I18" s="44">
        <f t="shared" si="4"/>
        <v>0</v>
      </c>
      <c r="J18" s="44">
        <f t="shared" si="5"/>
        <v>0</v>
      </c>
      <c r="K18" s="44">
        <f t="shared" si="6"/>
        <v>0</v>
      </c>
      <c r="L18" s="44">
        <f t="shared" si="7"/>
        <v>0</v>
      </c>
      <c r="N18" s="89">
        <v>902405000</v>
      </c>
      <c r="O18" s="89">
        <v>-20.869928000000002</v>
      </c>
      <c r="P18" s="20"/>
      <c r="Q18" s="90">
        <f t="shared" si="8"/>
        <v>1.218585</v>
      </c>
      <c r="R18" s="90">
        <f t="shared" si="9"/>
        <v>-18.533604</v>
      </c>
      <c r="S18" s="44">
        <f t="shared" si="10"/>
        <v>-19.536324</v>
      </c>
      <c r="T18" s="44">
        <f t="shared" si="11"/>
        <v>-20.349208999999998</v>
      </c>
      <c r="U18" s="44">
        <f t="shared" si="12"/>
        <v>0</v>
      </c>
      <c r="V18" s="44">
        <f t="shared" si="13"/>
        <v>0</v>
      </c>
      <c r="W18" s="44">
        <f t="shared" si="14"/>
        <v>0</v>
      </c>
      <c r="X18" s="44">
        <f t="shared" si="15"/>
        <v>0</v>
      </c>
      <c r="Y18" s="20"/>
    </row>
    <row r="19" spans="2:25" x14ac:dyDescent="0.25">
      <c r="B19" s="89">
        <v>981450000</v>
      </c>
      <c r="C19" s="89">
        <v>-27.209015000000001</v>
      </c>
      <c r="D19" s="20"/>
      <c r="E19" s="90">
        <f t="shared" si="0"/>
        <v>1.2976300000000001</v>
      </c>
      <c r="F19" s="90">
        <f t="shared" si="1"/>
        <v>-20.741945000000001</v>
      </c>
      <c r="G19" s="44">
        <f t="shared" si="2"/>
        <v>-21.942703000000002</v>
      </c>
      <c r="H19" s="44">
        <f t="shared" si="3"/>
        <v>-22.847190999999999</v>
      </c>
      <c r="I19" s="44">
        <f t="shared" si="4"/>
        <v>0</v>
      </c>
      <c r="J19" s="44">
        <f t="shared" si="5"/>
        <v>0</v>
      </c>
      <c r="K19" s="44">
        <f t="shared" si="6"/>
        <v>0</v>
      </c>
      <c r="L19" s="44">
        <f t="shared" si="7"/>
        <v>0</v>
      </c>
      <c r="N19" s="89">
        <v>981450000</v>
      </c>
      <c r="O19" s="89">
        <v>-20.527350999999999</v>
      </c>
      <c r="P19" s="20"/>
      <c r="Q19" s="90">
        <f t="shared" si="8"/>
        <v>1.2976300000000001</v>
      </c>
      <c r="R19" s="90">
        <f t="shared" si="9"/>
        <v>-17.738142</v>
      </c>
      <c r="S19" s="44">
        <f t="shared" si="10"/>
        <v>-18.727955000000001</v>
      </c>
      <c r="T19" s="44">
        <f t="shared" si="11"/>
        <v>-19.528563999999999</v>
      </c>
      <c r="U19" s="44">
        <f t="shared" si="12"/>
        <v>0</v>
      </c>
      <c r="V19" s="44">
        <f t="shared" si="13"/>
        <v>0</v>
      </c>
      <c r="W19" s="44">
        <f t="shared" si="14"/>
        <v>0</v>
      </c>
      <c r="X19" s="44">
        <f t="shared" si="15"/>
        <v>0</v>
      </c>
      <c r="Y19" s="20"/>
    </row>
    <row r="20" spans="2:25" x14ac:dyDescent="0.25">
      <c r="B20" s="89">
        <v>1060495000</v>
      </c>
      <c r="C20" s="89">
        <v>-25.597033</v>
      </c>
      <c r="D20" s="20"/>
      <c r="E20" s="90">
        <f t="shared" si="0"/>
        <v>1.3766750000000001</v>
      </c>
      <c r="F20" s="90">
        <f t="shared" si="1"/>
        <v>-18.777176000000001</v>
      </c>
      <c r="G20" s="44">
        <f t="shared" si="2"/>
        <v>-19.874096000000002</v>
      </c>
      <c r="H20" s="44">
        <f t="shared" si="3"/>
        <v>-20.853045000000002</v>
      </c>
      <c r="I20" s="44">
        <f t="shared" si="4"/>
        <v>0</v>
      </c>
      <c r="J20" s="44">
        <f t="shared" si="5"/>
        <v>0</v>
      </c>
      <c r="K20" s="44">
        <f t="shared" si="6"/>
        <v>0</v>
      </c>
      <c r="L20" s="44">
        <f t="shared" si="7"/>
        <v>0</v>
      </c>
      <c r="N20" s="89">
        <v>1060495000</v>
      </c>
      <c r="O20" s="89">
        <v>-19.916426000000001</v>
      </c>
      <c r="P20" s="20"/>
      <c r="Q20" s="90">
        <f t="shared" si="8"/>
        <v>1.3766750000000001</v>
      </c>
      <c r="R20" s="90">
        <f t="shared" si="9"/>
        <v>-16.563583000000001</v>
      </c>
      <c r="S20" s="44">
        <f t="shared" si="10"/>
        <v>-17.442837000000001</v>
      </c>
      <c r="T20" s="44">
        <f t="shared" si="11"/>
        <v>-18.573601</v>
      </c>
      <c r="U20" s="44">
        <f t="shared" si="12"/>
        <v>0</v>
      </c>
      <c r="V20" s="44">
        <f t="shared" si="13"/>
        <v>0</v>
      </c>
      <c r="W20" s="44">
        <f t="shared" si="14"/>
        <v>0</v>
      </c>
      <c r="X20" s="44">
        <f t="shared" si="15"/>
        <v>0</v>
      </c>
      <c r="Y20" s="20"/>
    </row>
    <row r="21" spans="2:25" x14ac:dyDescent="0.25">
      <c r="B21" s="89">
        <v>1139540000</v>
      </c>
      <c r="C21" s="89">
        <v>-24.045307000000001</v>
      </c>
      <c r="D21" s="20"/>
      <c r="E21" s="90">
        <f t="shared" si="0"/>
        <v>1.4557199999999999</v>
      </c>
      <c r="F21" s="90">
        <f t="shared" si="1"/>
        <v>-17.145712</v>
      </c>
      <c r="G21" s="44">
        <f t="shared" si="2"/>
        <v>-18.062038000000001</v>
      </c>
      <c r="H21" s="44">
        <f t="shared" si="3"/>
        <v>-18.753511</v>
      </c>
      <c r="I21" s="44">
        <f t="shared" si="4"/>
        <v>0</v>
      </c>
      <c r="J21" s="44">
        <f t="shared" si="5"/>
        <v>0</v>
      </c>
      <c r="K21" s="44">
        <f t="shared" si="6"/>
        <v>0</v>
      </c>
      <c r="L21" s="44">
        <f t="shared" si="7"/>
        <v>0</v>
      </c>
      <c r="N21" s="89">
        <v>1139540000</v>
      </c>
      <c r="O21" s="89">
        <v>-19.343890999999999</v>
      </c>
      <c r="P21" s="20"/>
      <c r="Q21" s="90">
        <f t="shared" si="8"/>
        <v>1.4557199999999999</v>
      </c>
      <c r="R21" s="90">
        <f t="shared" si="9"/>
        <v>-15.810919</v>
      </c>
      <c r="S21" s="44">
        <f t="shared" si="10"/>
        <v>-16.580743999999999</v>
      </c>
      <c r="T21" s="44">
        <f t="shared" si="11"/>
        <v>-17.564550000000001</v>
      </c>
      <c r="U21" s="44">
        <f t="shared" si="12"/>
        <v>0</v>
      </c>
      <c r="V21" s="44">
        <f t="shared" si="13"/>
        <v>0</v>
      </c>
      <c r="W21" s="44">
        <f t="shared" si="14"/>
        <v>0</v>
      </c>
      <c r="X21" s="44">
        <f t="shared" si="15"/>
        <v>0</v>
      </c>
      <c r="Y21" s="20"/>
    </row>
    <row r="22" spans="2:25" x14ac:dyDescent="0.25">
      <c r="B22" s="89">
        <v>1218585000</v>
      </c>
      <c r="C22" s="89">
        <v>-22.359293000000001</v>
      </c>
      <c r="D22" s="20"/>
      <c r="E22" s="90">
        <f t="shared" si="0"/>
        <v>1.5347649999999999</v>
      </c>
      <c r="F22" s="90">
        <f t="shared" si="1"/>
        <v>-15.110696000000001</v>
      </c>
      <c r="G22" s="44">
        <f t="shared" si="2"/>
        <v>-15.806882</v>
      </c>
      <c r="H22" s="44">
        <f t="shared" si="3"/>
        <v>-16.625831999999999</v>
      </c>
      <c r="I22" s="44">
        <f t="shared" si="4"/>
        <v>0</v>
      </c>
      <c r="J22" s="44">
        <f t="shared" si="5"/>
        <v>0</v>
      </c>
      <c r="K22" s="44">
        <f t="shared" si="6"/>
        <v>0</v>
      </c>
      <c r="L22" s="44">
        <f t="shared" si="7"/>
        <v>0</v>
      </c>
      <c r="N22" s="89">
        <v>1218585000</v>
      </c>
      <c r="O22" s="89">
        <v>-18.533604</v>
      </c>
      <c r="P22" s="20"/>
      <c r="Q22" s="90">
        <f t="shared" si="8"/>
        <v>1.5347649999999999</v>
      </c>
      <c r="R22" s="90">
        <f t="shared" si="9"/>
        <v>-14.746354</v>
      </c>
      <c r="S22" s="44">
        <f t="shared" si="10"/>
        <v>-15.536364000000001</v>
      </c>
      <c r="T22" s="44">
        <f t="shared" si="11"/>
        <v>-16.580909999999999</v>
      </c>
      <c r="U22" s="44">
        <f t="shared" si="12"/>
        <v>0</v>
      </c>
      <c r="V22" s="44">
        <f t="shared" si="13"/>
        <v>0</v>
      </c>
      <c r="W22" s="44">
        <f t="shared" si="14"/>
        <v>0</v>
      </c>
      <c r="X22" s="44">
        <f t="shared" si="15"/>
        <v>0</v>
      </c>
      <c r="Y22" s="20"/>
    </row>
    <row r="23" spans="2:25" x14ac:dyDescent="0.25">
      <c r="B23" s="89">
        <v>1297630000</v>
      </c>
      <c r="C23" s="89">
        <v>-20.741945000000001</v>
      </c>
      <c r="D23" s="20"/>
      <c r="E23" s="90">
        <f t="shared" si="0"/>
        <v>1.61381</v>
      </c>
      <c r="F23" s="90">
        <f t="shared" si="1"/>
        <v>-13.116332</v>
      </c>
      <c r="G23" s="44">
        <f t="shared" si="2"/>
        <v>-13.715305000000001</v>
      </c>
      <c r="H23" s="44">
        <f t="shared" si="3"/>
        <v>-14.6462</v>
      </c>
      <c r="I23" s="44">
        <f t="shared" si="4"/>
        <v>0</v>
      </c>
      <c r="J23" s="44">
        <f t="shared" si="5"/>
        <v>0</v>
      </c>
      <c r="K23" s="44">
        <f t="shared" si="6"/>
        <v>0</v>
      </c>
      <c r="L23" s="44">
        <f t="shared" si="7"/>
        <v>0</v>
      </c>
      <c r="N23" s="89">
        <v>1297630000</v>
      </c>
      <c r="O23" s="89">
        <v>-17.738142</v>
      </c>
      <c r="P23" s="20"/>
      <c r="Q23" s="90">
        <f t="shared" si="8"/>
        <v>1.61381</v>
      </c>
      <c r="R23" s="90">
        <f t="shared" si="9"/>
        <v>-13.706490000000001</v>
      </c>
      <c r="S23" s="44">
        <f t="shared" si="10"/>
        <v>-14.523125</v>
      </c>
      <c r="T23" s="44">
        <f t="shared" si="11"/>
        <v>-15.638119</v>
      </c>
      <c r="U23" s="44">
        <f t="shared" si="12"/>
        <v>0</v>
      </c>
      <c r="V23" s="44">
        <f t="shared" si="13"/>
        <v>0</v>
      </c>
      <c r="W23" s="44">
        <f t="shared" si="14"/>
        <v>0</v>
      </c>
      <c r="X23" s="44">
        <f t="shared" si="15"/>
        <v>0</v>
      </c>
      <c r="Y23" s="20"/>
    </row>
    <row r="24" spans="2:25" x14ac:dyDescent="0.25">
      <c r="B24" s="89">
        <v>1376675000</v>
      </c>
      <c r="C24" s="89">
        <v>-18.777176000000001</v>
      </c>
      <c r="D24" s="20"/>
      <c r="E24" s="90">
        <f t="shared" si="0"/>
        <v>1.692855</v>
      </c>
      <c r="F24" s="90">
        <f t="shared" si="1"/>
        <v>-11.534075</v>
      </c>
      <c r="G24" s="44">
        <f t="shared" si="2"/>
        <v>-12.001457</v>
      </c>
      <c r="H24" s="44">
        <f t="shared" si="3"/>
        <v>-12.778655000000001</v>
      </c>
      <c r="I24" s="44">
        <f t="shared" si="4"/>
        <v>0</v>
      </c>
      <c r="J24" s="44">
        <f t="shared" si="5"/>
        <v>0</v>
      </c>
      <c r="K24" s="44">
        <f t="shared" si="6"/>
        <v>0</v>
      </c>
      <c r="L24" s="44">
        <f t="shared" si="7"/>
        <v>0</v>
      </c>
      <c r="N24" s="89">
        <v>1376675000</v>
      </c>
      <c r="O24" s="89">
        <v>-16.563583000000001</v>
      </c>
      <c r="P24" s="20"/>
      <c r="Q24" s="90">
        <f t="shared" si="8"/>
        <v>1.692855</v>
      </c>
      <c r="R24" s="90">
        <f t="shared" si="9"/>
        <v>-13.085588</v>
      </c>
      <c r="S24" s="44">
        <f t="shared" si="10"/>
        <v>-13.926406</v>
      </c>
      <c r="T24" s="44">
        <f t="shared" si="11"/>
        <v>-14.669155999999999</v>
      </c>
      <c r="U24" s="44">
        <f t="shared" si="12"/>
        <v>0</v>
      </c>
      <c r="V24" s="44">
        <f t="shared" si="13"/>
        <v>0</v>
      </c>
      <c r="W24" s="44">
        <f t="shared" si="14"/>
        <v>0</v>
      </c>
      <c r="X24" s="44">
        <f t="shared" si="15"/>
        <v>0</v>
      </c>
      <c r="Y24" s="20"/>
    </row>
    <row r="25" spans="2:25" x14ac:dyDescent="0.25">
      <c r="B25" s="89">
        <v>1455720000</v>
      </c>
      <c r="C25" s="89">
        <v>-17.145712</v>
      </c>
      <c r="D25" s="20"/>
      <c r="E25" s="90">
        <f t="shared" si="0"/>
        <v>1.7719</v>
      </c>
      <c r="F25" s="90">
        <f t="shared" si="1"/>
        <v>-9.9877833999999996</v>
      </c>
      <c r="G25" s="44">
        <f t="shared" si="2"/>
        <v>-10.437977999999999</v>
      </c>
      <c r="H25" s="44">
        <f t="shared" si="3"/>
        <v>-11.128617</v>
      </c>
      <c r="I25" s="44">
        <f t="shared" si="4"/>
        <v>0</v>
      </c>
      <c r="J25" s="44">
        <f t="shared" si="5"/>
        <v>0</v>
      </c>
      <c r="K25" s="44">
        <f t="shared" si="6"/>
        <v>0</v>
      </c>
      <c r="L25" s="44">
        <f t="shared" si="7"/>
        <v>0</v>
      </c>
      <c r="N25" s="89">
        <v>1455720000</v>
      </c>
      <c r="O25" s="89">
        <v>-15.810919</v>
      </c>
      <c r="P25" s="20"/>
      <c r="Q25" s="90">
        <f t="shared" si="8"/>
        <v>1.7719</v>
      </c>
      <c r="R25" s="90">
        <f t="shared" si="9"/>
        <v>-12.141192</v>
      </c>
      <c r="S25" s="44">
        <f t="shared" si="10"/>
        <v>-12.860032</v>
      </c>
      <c r="T25" s="44">
        <f t="shared" si="11"/>
        <v>-13.740223</v>
      </c>
      <c r="U25" s="44">
        <f t="shared" si="12"/>
        <v>0</v>
      </c>
      <c r="V25" s="44">
        <f t="shared" si="13"/>
        <v>0</v>
      </c>
      <c r="W25" s="44">
        <f t="shared" si="14"/>
        <v>0</v>
      </c>
      <c r="X25" s="44">
        <f t="shared" si="15"/>
        <v>0</v>
      </c>
      <c r="Y25" s="20"/>
    </row>
    <row r="26" spans="2:25" x14ac:dyDescent="0.25">
      <c r="B26" s="89">
        <v>1534765000</v>
      </c>
      <c r="C26" s="89">
        <v>-15.110696000000001</v>
      </c>
      <c r="D26" s="20"/>
      <c r="E26" s="90">
        <f t="shared" si="0"/>
        <v>1.8509450000000001</v>
      </c>
      <c r="F26" s="90">
        <f t="shared" si="1"/>
        <v>-8.6760578000000006</v>
      </c>
      <c r="G26" s="44">
        <f t="shared" si="2"/>
        <v>-9.0226488000000007</v>
      </c>
      <c r="H26" s="44">
        <f t="shared" si="3"/>
        <v>-9.7960749000000007</v>
      </c>
      <c r="I26" s="44">
        <f t="shared" si="4"/>
        <v>0</v>
      </c>
      <c r="J26" s="44">
        <f t="shared" si="5"/>
        <v>0</v>
      </c>
      <c r="K26" s="44">
        <f t="shared" si="6"/>
        <v>0</v>
      </c>
      <c r="L26" s="44">
        <f t="shared" si="7"/>
        <v>0</v>
      </c>
      <c r="N26" s="89">
        <v>1534765000</v>
      </c>
      <c r="O26" s="89">
        <v>-14.746354</v>
      </c>
      <c r="P26" s="20"/>
      <c r="Q26" s="90">
        <f t="shared" si="8"/>
        <v>1.8509450000000001</v>
      </c>
      <c r="R26" s="90">
        <f t="shared" si="9"/>
        <v>-11.267160000000001</v>
      </c>
      <c r="S26" s="44">
        <f t="shared" si="10"/>
        <v>-11.898251999999999</v>
      </c>
      <c r="T26" s="44">
        <f t="shared" si="11"/>
        <v>-12.889519</v>
      </c>
      <c r="U26" s="44">
        <f t="shared" si="12"/>
        <v>0</v>
      </c>
      <c r="V26" s="44">
        <f t="shared" si="13"/>
        <v>0</v>
      </c>
      <c r="W26" s="44">
        <f t="shared" si="14"/>
        <v>0</v>
      </c>
      <c r="X26" s="44">
        <f t="shared" si="15"/>
        <v>0</v>
      </c>
      <c r="Y26" s="20"/>
    </row>
    <row r="27" spans="2:25" x14ac:dyDescent="0.25">
      <c r="B27" s="89">
        <v>1613810000</v>
      </c>
      <c r="C27" s="89">
        <v>-13.116332</v>
      </c>
      <c r="D27" s="20"/>
      <c r="E27" s="90">
        <f t="shared" si="0"/>
        <v>1.9299900000000001</v>
      </c>
      <c r="F27" s="90">
        <f t="shared" si="1"/>
        <v>-7.6473589000000004</v>
      </c>
      <c r="G27" s="44">
        <f t="shared" si="2"/>
        <v>-7.8546947999999999</v>
      </c>
      <c r="H27" s="44">
        <f t="shared" si="3"/>
        <v>-8.7606105999999997</v>
      </c>
      <c r="I27" s="44">
        <f t="shared" si="4"/>
        <v>0</v>
      </c>
      <c r="J27" s="44">
        <f t="shared" si="5"/>
        <v>0</v>
      </c>
      <c r="K27" s="44">
        <f t="shared" si="6"/>
        <v>0</v>
      </c>
      <c r="L27" s="44">
        <f t="shared" si="7"/>
        <v>0</v>
      </c>
      <c r="N27" s="89">
        <v>1613810000</v>
      </c>
      <c r="O27" s="89">
        <v>-13.706490000000001</v>
      </c>
      <c r="P27" s="20"/>
      <c r="Q27" s="90">
        <f t="shared" si="8"/>
        <v>1.9299900000000001</v>
      </c>
      <c r="R27" s="90">
        <f t="shared" si="9"/>
        <v>-10.633046</v>
      </c>
      <c r="S27" s="44">
        <f t="shared" si="10"/>
        <v>-11.155614999999999</v>
      </c>
      <c r="T27" s="44">
        <f t="shared" si="11"/>
        <v>-12.072965999999999</v>
      </c>
      <c r="U27" s="44">
        <f t="shared" si="12"/>
        <v>0</v>
      </c>
      <c r="V27" s="44">
        <f t="shared" si="13"/>
        <v>0</v>
      </c>
      <c r="W27" s="44">
        <f t="shared" si="14"/>
        <v>0</v>
      </c>
      <c r="X27" s="44">
        <f t="shared" si="15"/>
        <v>0</v>
      </c>
      <c r="Y27" s="20"/>
    </row>
    <row r="28" spans="2:25" x14ac:dyDescent="0.25">
      <c r="B28" s="89">
        <v>1692855000</v>
      </c>
      <c r="C28" s="89">
        <v>-11.534075</v>
      </c>
      <c r="D28" s="20"/>
      <c r="E28" s="90">
        <f t="shared" si="0"/>
        <v>2.0090349999999999</v>
      </c>
      <c r="F28" s="90">
        <f t="shared" si="1"/>
        <v>-7.1715426000000004</v>
      </c>
      <c r="G28" s="44">
        <f t="shared" si="2"/>
        <v>-7.3684845000000001</v>
      </c>
      <c r="H28" s="44">
        <f t="shared" si="3"/>
        <v>-8.0254697999999998</v>
      </c>
      <c r="I28" s="44">
        <f t="shared" si="4"/>
        <v>0</v>
      </c>
      <c r="J28" s="44">
        <f t="shared" si="5"/>
        <v>0</v>
      </c>
      <c r="K28" s="44">
        <f t="shared" si="6"/>
        <v>0</v>
      </c>
      <c r="L28" s="44">
        <f t="shared" si="7"/>
        <v>0</v>
      </c>
      <c r="N28" s="89">
        <v>1692855000</v>
      </c>
      <c r="O28" s="89">
        <v>-13.085588</v>
      </c>
      <c r="P28" s="20"/>
      <c r="Q28" s="90">
        <f t="shared" si="8"/>
        <v>2.0090349999999999</v>
      </c>
      <c r="R28" s="90">
        <f t="shared" si="9"/>
        <v>-10.152308</v>
      </c>
      <c r="S28" s="44">
        <f t="shared" si="10"/>
        <v>-10.6473</v>
      </c>
      <c r="T28" s="44">
        <f t="shared" si="11"/>
        <v>-11.391985</v>
      </c>
      <c r="U28" s="44">
        <f t="shared" si="12"/>
        <v>0</v>
      </c>
      <c r="V28" s="44">
        <f t="shared" si="13"/>
        <v>0</v>
      </c>
      <c r="W28" s="44">
        <f t="shared" si="14"/>
        <v>0</v>
      </c>
      <c r="X28" s="44">
        <f t="shared" si="15"/>
        <v>0</v>
      </c>
      <c r="Y28" s="20"/>
    </row>
    <row r="29" spans="2:25" x14ac:dyDescent="0.25">
      <c r="B29" s="89">
        <v>1771900000</v>
      </c>
      <c r="C29" s="89">
        <v>-9.9877833999999996</v>
      </c>
      <c r="D29" s="20"/>
      <c r="E29" s="90">
        <f t="shared" si="0"/>
        <v>2.0880800000000002</v>
      </c>
      <c r="F29" s="90">
        <f t="shared" si="1"/>
        <v>-6.9763621999999996</v>
      </c>
      <c r="G29" s="44">
        <f t="shared" si="2"/>
        <v>-7.1532431000000001</v>
      </c>
      <c r="H29" s="44">
        <f t="shared" si="3"/>
        <v>-7.6330314000000001</v>
      </c>
      <c r="I29" s="44">
        <f t="shared" si="4"/>
        <v>0</v>
      </c>
      <c r="J29" s="44">
        <f t="shared" si="5"/>
        <v>0</v>
      </c>
      <c r="K29" s="44">
        <f t="shared" si="6"/>
        <v>0</v>
      </c>
      <c r="L29" s="44">
        <f t="shared" si="7"/>
        <v>0</v>
      </c>
      <c r="N29" s="89">
        <v>1771900000</v>
      </c>
      <c r="O29" s="89">
        <v>-12.141192</v>
      </c>
      <c r="P29" s="20"/>
      <c r="Q29" s="90">
        <f t="shared" si="8"/>
        <v>2.0880800000000002</v>
      </c>
      <c r="R29" s="90">
        <f t="shared" si="9"/>
        <v>-9.7658881999999991</v>
      </c>
      <c r="S29" s="44">
        <f t="shared" si="10"/>
        <v>-10.217843</v>
      </c>
      <c r="T29" s="44">
        <f t="shared" si="11"/>
        <v>-10.811893</v>
      </c>
      <c r="U29" s="44">
        <f t="shared" si="12"/>
        <v>0</v>
      </c>
      <c r="V29" s="44">
        <f t="shared" si="13"/>
        <v>0</v>
      </c>
      <c r="W29" s="44">
        <f t="shared" si="14"/>
        <v>0</v>
      </c>
      <c r="X29" s="44">
        <f t="shared" si="15"/>
        <v>0</v>
      </c>
      <c r="Y29" s="20"/>
    </row>
    <row r="30" spans="2:25" x14ac:dyDescent="0.25">
      <c r="B30" s="89">
        <v>1850945000</v>
      </c>
      <c r="C30" s="89">
        <v>-8.6760578000000006</v>
      </c>
      <c r="D30" s="20"/>
      <c r="E30" s="90">
        <f t="shared" si="0"/>
        <v>2.167125</v>
      </c>
      <c r="F30" s="90">
        <f t="shared" si="1"/>
        <v>-7.0198789000000001</v>
      </c>
      <c r="G30" s="44">
        <f t="shared" si="2"/>
        <v>-7.198493</v>
      </c>
      <c r="H30" s="44">
        <f t="shared" si="3"/>
        <v>-7.5326127999999999</v>
      </c>
      <c r="I30" s="44">
        <f t="shared" si="4"/>
        <v>0</v>
      </c>
      <c r="J30" s="44">
        <f t="shared" si="5"/>
        <v>0</v>
      </c>
      <c r="K30" s="44">
        <f t="shared" si="6"/>
        <v>0</v>
      </c>
      <c r="L30" s="44">
        <f t="shared" si="7"/>
        <v>0</v>
      </c>
      <c r="N30" s="89">
        <v>1850945000</v>
      </c>
      <c r="O30" s="89">
        <v>-11.267160000000001</v>
      </c>
      <c r="P30" s="20"/>
      <c r="Q30" s="90">
        <f t="shared" si="8"/>
        <v>2.167125</v>
      </c>
      <c r="R30" s="90">
        <f t="shared" si="9"/>
        <v>-9.3381928999999992</v>
      </c>
      <c r="S30" s="44">
        <f t="shared" si="10"/>
        <v>-9.7885685000000002</v>
      </c>
      <c r="T30" s="44">
        <f t="shared" si="11"/>
        <v>-10.290967999999999</v>
      </c>
      <c r="U30" s="44">
        <f t="shared" si="12"/>
        <v>0</v>
      </c>
      <c r="V30" s="44">
        <f t="shared" si="13"/>
        <v>0</v>
      </c>
      <c r="W30" s="44">
        <f t="shared" si="14"/>
        <v>0</v>
      </c>
      <c r="X30" s="44">
        <f t="shared" si="15"/>
        <v>0</v>
      </c>
      <c r="Y30" s="20"/>
    </row>
    <row r="31" spans="2:25" x14ac:dyDescent="0.25">
      <c r="B31" s="89">
        <v>1929990000</v>
      </c>
      <c r="C31" s="89">
        <v>-7.6473589000000004</v>
      </c>
      <c r="D31" s="20"/>
      <c r="E31" s="90">
        <f t="shared" si="0"/>
        <v>2.2461700000000002</v>
      </c>
      <c r="F31" s="90">
        <f t="shared" si="1"/>
        <v>-7.2974138000000002</v>
      </c>
      <c r="G31" s="44">
        <f t="shared" si="2"/>
        <v>-7.4534168000000003</v>
      </c>
      <c r="H31" s="44">
        <f t="shared" si="3"/>
        <v>-7.5481920000000002</v>
      </c>
      <c r="I31" s="44">
        <f t="shared" si="4"/>
        <v>0</v>
      </c>
      <c r="J31" s="44">
        <f t="shared" si="5"/>
        <v>0</v>
      </c>
      <c r="K31" s="44">
        <f t="shared" si="6"/>
        <v>0</v>
      </c>
      <c r="L31" s="44">
        <f t="shared" si="7"/>
        <v>0</v>
      </c>
      <c r="N31" s="89">
        <v>1929990000</v>
      </c>
      <c r="O31" s="89">
        <v>-10.633046</v>
      </c>
      <c r="P31" s="20"/>
      <c r="Q31" s="90">
        <f t="shared" si="8"/>
        <v>2.2461700000000002</v>
      </c>
      <c r="R31" s="90">
        <f t="shared" si="9"/>
        <v>-8.9544172</v>
      </c>
      <c r="S31" s="44">
        <f t="shared" si="10"/>
        <v>-9.3371849000000005</v>
      </c>
      <c r="T31" s="44">
        <f t="shared" si="11"/>
        <v>-9.8108605999999998</v>
      </c>
      <c r="U31" s="44">
        <f t="shared" si="12"/>
        <v>0</v>
      </c>
      <c r="V31" s="44">
        <f t="shared" si="13"/>
        <v>0</v>
      </c>
      <c r="W31" s="44">
        <f t="shared" si="14"/>
        <v>0</v>
      </c>
      <c r="X31" s="44">
        <f t="shared" si="15"/>
        <v>0</v>
      </c>
      <c r="Y31" s="20"/>
    </row>
    <row r="32" spans="2:25" x14ac:dyDescent="0.25">
      <c r="B32" s="89">
        <v>2009035000</v>
      </c>
      <c r="C32" s="89">
        <v>-7.1715426000000004</v>
      </c>
      <c r="D32" s="20"/>
      <c r="E32" s="90">
        <f t="shared" si="0"/>
        <v>2.325215</v>
      </c>
      <c r="F32" s="90">
        <f t="shared" si="1"/>
        <v>-7.3990707000000002</v>
      </c>
      <c r="G32" s="44">
        <f t="shared" si="2"/>
        <v>-7.5771074</v>
      </c>
      <c r="H32" s="44">
        <f t="shared" si="3"/>
        <v>-7.6236319999999997</v>
      </c>
      <c r="I32" s="44">
        <f t="shared" si="4"/>
        <v>0</v>
      </c>
      <c r="J32" s="44">
        <f t="shared" si="5"/>
        <v>0</v>
      </c>
      <c r="K32" s="44">
        <f t="shared" si="6"/>
        <v>0</v>
      </c>
      <c r="L32" s="44">
        <f t="shared" si="7"/>
        <v>0</v>
      </c>
      <c r="N32" s="89">
        <v>2009035000</v>
      </c>
      <c r="O32" s="89">
        <v>-10.152308</v>
      </c>
      <c r="P32" s="20"/>
      <c r="Q32" s="90">
        <f t="shared" si="8"/>
        <v>2.325215</v>
      </c>
      <c r="R32" s="90">
        <f t="shared" si="9"/>
        <v>-8.5496359000000002</v>
      </c>
      <c r="S32" s="44">
        <f t="shared" si="10"/>
        <v>-8.8684702000000009</v>
      </c>
      <c r="T32" s="44">
        <f t="shared" si="11"/>
        <v>-9.3930702000000004</v>
      </c>
      <c r="U32" s="44">
        <f t="shared" si="12"/>
        <v>0</v>
      </c>
      <c r="V32" s="44">
        <f t="shared" si="13"/>
        <v>0</v>
      </c>
      <c r="W32" s="44">
        <f t="shared" si="14"/>
        <v>0</v>
      </c>
      <c r="X32" s="44">
        <f t="shared" si="15"/>
        <v>0</v>
      </c>
      <c r="Y32" s="20"/>
    </row>
    <row r="33" spans="2:25" x14ac:dyDescent="0.25">
      <c r="B33" s="89">
        <v>2088080000</v>
      </c>
      <c r="C33" s="89">
        <v>-6.9763621999999996</v>
      </c>
      <c r="D33" s="20"/>
      <c r="E33" s="90">
        <f t="shared" si="0"/>
        <v>2.4042599999999998</v>
      </c>
      <c r="F33" s="90">
        <f t="shared" si="1"/>
        <v>-7.5376200999999998</v>
      </c>
      <c r="G33" s="44">
        <f t="shared" si="2"/>
        <v>-7.6761936999999998</v>
      </c>
      <c r="H33" s="44">
        <f t="shared" si="3"/>
        <v>-7.7336831000000004</v>
      </c>
      <c r="I33" s="44">
        <f t="shared" si="4"/>
        <v>0</v>
      </c>
      <c r="J33" s="44">
        <f t="shared" si="5"/>
        <v>0</v>
      </c>
      <c r="K33" s="44">
        <f t="shared" si="6"/>
        <v>0</v>
      </c>
      <c r="L33" s="44">
        <f t="shared" si="7"/>
        <v>0</v>
      </c>
      <c r="N33" s="89">
        <v>2088080000</v>
      </c>
      <c r="O33" s="89">
        <v>-9.7658881999999991</v>
      </c>
      <c r="P33" s="20"/>
      <c r="Q33" s="90">
        <f t="shared" si="8"/>
        <v>2.4042599999999998</v>
      </c>
      <c r="R33" s="90">
        <f t="shared" si="9"/>
        <v>-8.3059778000000009</v>
      </c>
      <c r="S33" s="44">
        <f t="shared" si="10"/>
        <v>-8.5562792000000005</v>
      </c>
      <c r="T33" s="44">
        <f t="shared" si="11"/>
        <v>-9.0096941000000008</v>
      </c>
      <c r="U33" s="44">
        <f t="shared" si="12"/>
        <v>0</v>
      </c>
      <c r="V33" s="44">
        <f t="shared" si="13"/>
        <v>0</v>
      </c>
      <c r="W33" s="44">
        <f t="shared" si="14"/>
        <v>0</v>
      </c>
      <c r="X33" s="44">
        <f t="shared" si="15"/>
        <v>0</v>
      </c>
      <c r="Y33" s="20"/>
    </row>
    <row r="34" spans="2:25" x14ac:dyDescent="0.25">
      <c r="B34" s="89">
        <v>2167125000</v>
      </c>
      <c r="C34" s="89">
        <v>-7.0198789000000001</v>
      </c>
      <c r="D34" s="20"/>
      <c r="E34" s="90">
        <f t="shared" si="0"/>
        <v>2.4833050000000001</v>
      </c>
      <c r="F34" s="90">
        <f t="shared" si="1"/>
        <v>-7.4961262</v>
      </c>
      <c r="G34" s="44">
        <f t="shared" si="2"/>
        <v>-7.6353892999999999</v>
      </c>
      <c r="H34" s="44">
        <f t="shared" si="3"/>
        <v>-7.8270477999999999</v>
      </c>
      <c r="I34" s="44">
        <f t="shared" si="4"/>
        <v>0</v>
      </c>
      <c r="J34" s="44">
        <f t="shared" si="5"/>
        <v>0</v>
      </c>
      <c r="K34" s="44">
        <f t="shared" si="6"/>
        <v>0</v>
      </c>
      <c r="L34" s="44">
        <f t="shared" si="7"/>
        <v>0</v>
      </c>
      <c r="N34" s="89">
        <v>2167125000</v>
      </c>
      <c r="O34" s="89">
        <v>-9.3381928999999992</v>
      </c>
      <c r="P34" s="20"/>
      <c r="Q34" s="90">
        <f t="shared" si="8"/>
        <v>2.4833050000000001</v>
      </c>
      <c r="R34" s="90">
        <f t="shared" si="9"/>
        <v>-8.0746298000000003</v>
      </c>
      <c r="S34" s="44">
        <f t="shared" si="10"/>
        <v>-8.3154955000000008</v>
      </c>
      <c r="T34" s="44">
        <f t="shared" si="11"/>
        <v>-8.6880769999999998</v>
      </c>
      <c r="U34" s="44">
        <f t="shared" si="12"/>
        <v>0</v>
      </c>
      <c r="V34" s="44">
        <f t="shared" si="13"/>
        <v>0</v>
      </c>
      <c r="W34" s="44">
        <f t="shared" si="14"/>
        <v>0</v>
      </c>
      <c r="X34" s="44">
        <f t="shared" si="15"/>
        <v>0</v>
      </c>
      <c r="Y34" s="20"/>
    </row>
    <row r="35" spans="2:25" x14ac:dyDescent="0.25">
      <c r="B35" s="89">
        <v>2246170000</v>
      </c>
      <c r="C35" s="89">
        <v>-7.2974138000000002</v>
      </c>
      <c r="D35" s="20"/>
      <c r="E35" s="90">
        <f t="shared" si="0"/>
        <v>2.5623499999999999</v>
      </c>
      <c r="F35" s="90">
        <f t="shared" si="1"/>
        <v>-7.6848264000000004</v>
      </c>
      <c r="G35" s="44">
        <f t="shared" si="2"/>
        <v>-7.8145284999999998</v>
      </c>
      <c r="H35" s="44">
        <f t="shared" si="3"/>
        <v>-7.9144492</v>
      </c>
      <c r="I35" s="44">
        <f t="shared" si="4"/>
        <v>0</v>
      </c>
      <c r="J35" s="44">
        <f t="shared" si="5"/>
        <v>0</v>
      </c>
      <c r="K35" s="44">
        <f t="shared" si="6"/>
        <v>0</v>
      </c>
      <c r="L35" s="44">
        <f t="shared" si="7"/>
        <v>0</v>
      </c>
      <c r="N35" s="89">
        <v>2246170000</v>
      </c>
      <c r="O35" s="89">
        <v>-8.9544172</v>
      </c>
      <c r="P35" s="20"/>
      <c r="Q35" s="90">
        <f t="shared" si="8"/>
        <v>2.5623499999999999</v>
      </c>
      <c r="R35" s="90">
        <f t="shared" si="9"/>
        <v>-7.9065174999999996</v>
      </c>
      <c r="S35" s="44">
        <f t="shared" si="10"/>
        <v>-8.0912541999999998</v>
      </c>
      <c r="T35" s="44">
        <f t="shared" si="11"/>
        <v>-8.4327869</v>
      </c>
      <c r="U35" s="44">
        <f t="shared" si="12"/>
        <v>0</v>
      </c>
      <c r="V35" s="44">
        <f t="shared" si="13"/>
        <v>0</v>
      </c>
      <c r="W35" s="44">
        <f t="shared" si="14"/>
        <v>0</v>
      </c>
      <c r="X35" s="44">
        <f t="shared" si="15"/>
        <v>0</v>
      </c>
      <c r="Y35" s="20"/>
    </row>
    <row r="36" spans="2:25" x14ac:dyDescent="0.25">
      <c r="B36" s="89">
        <v>2325215000</v>
      </c>
      <c r="C36" s="89">
        <v>-7.3990707000000002</v>
      </c>
      <c r="D36" s="20"/>
      <c r="E36" s="90">
        <f t="shared" si="0"/>
        <v>2.6413950000000002</v>
      </c>
      <c r="F36" s="90">
        <f t="shared" si="1"/>
        <v>-7.7758345999999996</v>
      </c>
      <c r="G36" s="44">
        <f t="shared" si="2"/>
        <v>-7.9286332000000002</v>
      </c>
      <c r="H36" s="44">
        <f t="shared" si="3"/>
        <v>-8.0280322999999996</v>
      </c>
      <c r="I36" s="44">
        <f t="shared" si="4"/>
        <v>0</v>
      </c>
      <c r="J36" s="44">
        <f t="shared" si="5"/>
        <v>0</v>
      </c>
      <c r="K36" s="44">
        <f t="shared" si="6"/>
        <v>0</v>
      </c>
      <c r="L36" s="44">
        <f t="shared" si="7"/>
        <v>0</v>
      </c>
      <c r="N36" s="89">
        <v>2325215000</v>
      </c>
      <c r="O36" s="89">
        <v>-8.5496359000000002</v>
      </c>
      <c r="P36" s="20"/>
      <c r="Q36" s="90">
        <f t="shared" si="8"/>
        <v>2.6413950000000002</v>
      </c>
      <c r="R36" s="90">
        <f t="shared" si="9"/>
        <v>-7.7915273000000003</v>
      </c>
      <c r="S36" s="44">
        <f t="shared" si="10"/>
        <v>-7.9352460000000002</v>
      </c>
      <c r="T36" s="44">
        <f t="shared" si="11"/>
        <v>-8.2122306999999992</v>
      </c>
      <c r="U36" s="44">
        <f t="shared" si="12"/>
        <v>0</v>
      </c>
      <c r="V36" s="44">
        <f t="shared" si="13"/>
        <v>0</v>
      </c>
      <c r="W36" s="44">
        <f t="shared" si="14"/>
        <v>0</v>
      </c>
      <c r="X36" s="44">
        <f t="shared" si="15"/>
        <v>0</v>
      </c>
      <c r="Y36" s="20"/>
    </row>
    <row r="37" spans="2:25" x14ac:dyDescent="0.25">
      <c r="B37" s="89">
        <v>2404260000</v>
      </c>
      <c r="C37" s="89">
        <v>-7.5376200999999998</v>
      </c>
      <c r="D37" s="20"/>
      <c r="E37" s="90">
        <f t="shared" si="0"/>
        <v>2.72044</v>
      </c>
      <c r="F37" s="90">
        <f t="shared" si="1"/>
        <v>-7.9346398999999996</v>
      </c>
      <c r="G37" s="44">
        <f t="shared" si="2"/>
        <v>-8.0524749999999994</v>
      </c>
      <c r="H37" s="44">
        <f t="shared" si="3"/>
        <v>-8.1455126</v>
      </c>
      <c r="I37" s="44">
        <f t="shared" si="4"/>
        <v>0</v>
      </c>
      <c r="J37" s="44">
        <f t="shared" si="5"/>
        <v>0</v>
      </c>
      <c r="K37" s="44">
        <f t="shared" si="6"/>
        <v>0</v>
      </c>
      <c r="L37" s="44">
        <f t="shared" si="7"/>
        <v>0</v>
      </c>
      <c r="N37" s="89">
        <v>2404260000</v>
      </c>
      <c r="O37" s="89">
        <v>-8.3059778000000009</v>
      </c>
      <c r="P37" s="20"/>
      <c r="Q37" s="90">
        <f t="shared" si="8"/>
        <v>2.72044</v>
      </c>
      <c r="R37" s="90">
        <f t="shared" si="9"/>
        <v>-7.7140760000000004</v>
      </c>
      <c r="S37" s="44">
        <f t="shared" si="10"/>
        <v>-7.8152780999999996</v>
      </c>
      <c r="T37" s="44">
        <f t="shared" si="11"/>
        <v>-8.0205497999999995</v>
      </c>
      <c r="U37" s="44">
        <f t="shared" si="12"/>
        <v>0</v>
      </c>
      <c r="V37" s="44">
        <f t="shared" si="13"/>
        <v>0</v>
      </c>
      <c r="W37" s="44">
        <f t="shared" si="14"/>
        <v>0</v>
      </c>
      <c r="X37" s="44">
        <f t="shared" si="15"/>
        <v>0</v>
      </c>
      <c r="Y37" s="20"/>
    </row>
    <row r="38" spans="2:25" x14ac:dyDescent="0.25">
      <c r="B38" s="89">
        <v>2483305000</v>
      </c>
      <c r="C38" s="89">
        <v>-7.4961262</v>
      </c>
      <c r="D38" s="20"/>
      <c r="E38" s="90">
        <f t="shared" si="0"/>
        <v>2.7994849999999998</v>
      </c>
      <c r="F38" s="90">
        <f t="shared" si="1"/>
        <v>-8.0141954000000002</v>
      </c>
      <c r="G38" s="44">
        <f t="shared" si="2"/>
        <v>-8.1005544999999994</v>
      </c>
      <c r="H38" s="44">
        <f t="shared" si="3"/>
        <v>-8.2371453999999993</v>
      </c>
      <c r="I38" s="44">
        <f t="shared" si="4"/>
        <v>0</v>
      </c>
      <c r="J38" s="44">
        <f t="shared" si="5"/>
        <v>0</v>
      </c>
      <c r="K38" s="44">
        <f t="shared" si="6"/>
        <v>0</v>
      </c>
      <c r="L38" s="44">
        <f t="shared" si="7"/>
        <v>0</v>
      </c>
      <c r="N38" s="89">
        <v>2483305000</v>
      </c>
      <c r="O38" s="89">
        <v>-8.0746298000000003</v>
      </c>
      <c r="P38" s="20"/>
      <c r="Q38" s="90">
        <f t="shared" si="8"/>
        <v>2.7994849999999998</v>
      </c>
      <c r="R38" s="90">
        <f t="shared" si="9"/>
        <v>-7.6124406000000002</v>
      </c>
      <c r="S38" s="44">
        <f t="shared" si="10"/>
        <v>-7.6642403999999997</v>
      </c>
      <c r="T38" s="44">
        <f t="shared" si="11"/>
        <v>-7.8907775999999998</v>
      </c>
      <c r="U38" s="44">
        <f t="shared" si="12"/>
        <v>0</v>
      </c>
      <c r="V38" s="44">
        <f t="shared" si="13"/>
        <v>0</v>
      </c>
      <c r="W38" s="44">
        <f t="shared" si="14"/>
        <v>0</v>
      </c>
      <c r="X38" s="44">
        <f t="shared" si="15"/>
        <v>0</v>
      </c>
      <c r="Y38" s="20"/>
    </row>
    <row r="39" spans="2:25" x14ac:dyDescent="0.25">
      <c r="B39" s="89">
        <v>2562350000</v>
      </c>
      <c r="C39" s="89">
        <v>-7.6848264000000004</v>
      </c>
      <c r="D39" s="20"/>
      <c r="E39" s="90">
        <f t="shared" si="0"/>
        <v>2.87853</v>
      </c>
      <c r="F39" s="90">
        <f t="shared" si="1"/>
        <v>-8.0019454999999997</v>
      </c>
      <c r="G39" s="44">
        <f t="shared" si="2"/>
        <v>-8.0877066000000006</v>
      </c>
      <c r="H39" s="44">
        <f t="shared" si="3"/>
        <v>-8.3003139000000008</v>
      </c>
      <c r="I39" s="44">
        <f t="shared" si="4"/>
        <v>0</v>
      </c>
      <c r="J39" s="44">
        <f t="shared" si="5"/>
        <v>0</v>
      </c>
      <c r="K39" s="44">
        <f t="shared" si="6"/>
        <v>0</v>
      </c>
      <c r="L39" s="44">
        <f t="shared" si="7"/>
        <v>0</v>
      </c>
      <c r="N39" s="89">
        <v>2562350000</v>
      </c>
      <c r="O39" s="89">
        <v>-7.9065174999999996</v>
      </c>
      <c r="P39" s="20"/>
      <c r="Q39" s="90">
        <f t="shared" si="8"/>
        <v>2.87853</v>
      </c>
      <c r="R39" s="90">
        <f t="shared" si="9"/>
        <v>-7.5876307000000001</v>
      </c>
      <c r="S39" s="44">
        <f t="shared" si="10"/>
        <v>-7.6088222999999999</v>
      </c>
      <c r="T39" s="44">
        <f t="shared" si="11"/>
        <v>-7.8027934999999999</v>
      </c>
      <c r="U39" s="44">
        <f t="shared" si="12"/>
        <v>0</v>
      </c>
      <c r="V39" s="44">
        <f t="shared" si="13"/>
        <v>0</v>
      </c>
      <c r="W39" s="44">
        <f t="shared" si="14"/>
        <v>0</v>
      </c>
      <c r="X39" s="44">
        <f t="shared" si="15"/>
        <v>0</v>
      </c>
      <c r="Y39" s="20"/>
    </row>
    <row r="40" spans="2:25" x14ac:dyDescent="0.25">
      <c r="B40" s="89">
        <v>2641395000</v>
      </c>
      <c r="C40" s="89">
        <v>-7.7758345999999996</v>
      </c>
      <c r="D40" s="20"/>
      <c r="E40" s="90">
        <f t="shared" si="0"/>
        <v>2.9575749999999998</v>
      </c>
      <c r="F40" s="90">
        <f t="shared" si="1"/>
        <v>-7.9333830000000001</v>
      </c>
      <c r="G40" s="44">
        <f t="shared" si="2"/>
        <v>-8.0488844000000004</v>
      </c>
      <c r="H40" s="44">
        <f t="shared" si="3"/>
        <v>-8.3542632999999995</v>
      </c>
      <c r="I40" s="44">
        <f t="shared" si="4"/>
        <v>0</v>
      </c>
      <c r="J40" s="44">
        <f t="shared" si="5"/>
        <v>0</v>
      </c>
      <c r="K40" s="44">
        <f t="shared" si="6"/>
        <v>0</v>
      </c>
      <c r="L40" s="44">
        <f t="shared" si="7"/>
        <v>0</v>
      </c>
      <c r="N40" s="89">
        <v>2641395000</v>
      </c>
      <c r="O40" s="89">
        <v>-7.7915273000000003</v>
      </c>
      <c r="P40" s="20"/>
      <c r="Q40" s="90">
        <f t="shared" si="8"/>
        <v>2.9575749999999998</v>
      </c>
      <c r="R40" s="90">
        <f t="shared" si="9"/>
        <v>-7.5946154999999997</v>
      </c>
      <c r="S40" s="44">
        <f t="shared" si="10"/>
        <v>-7.6124153000000003</v>
      </c>
      <c r="T40" s="44">
        <f t="shared" si="11"/>
        <v>-7.7590136999999997</v>
      </c>
      <c r="U40" s="44">
        <f t="shared" si="12"/>
        <v>0</v>
      </c>
      <c r="V40" s="44">
        <f t="shared" si="13"/>
        <v>0</v>
      </c>
      <c r="W40" s="44">
        <f t="shared" si="14"/>
        <v>0</v>
      </c>
      <c r="X40" s="44">
        <f t="shared" si="15"/>
        <v>0</v>
      </c>
      <c r="Y40" s="20"/>
    </row>
    <row r="41" spans="2:25" x14ac:dyDescent="0.25">
      <c r="B41" s="89">
        <v>2720440000</v>
      </c>
      <c r="C41" s="89">
        <v>-7.9346398999999996</v>
      </c>
      <c r="D41" s="20"/>
      <c r="E41" s="90">
        <f t="shared" si="0"/>
        <v>3.0366200000000001</v>
      </c>
      <c r="F41" s="90">
        <f t="shared" si="1"/>
        <v>-7.9312062000000001</v>
      </c>
      <c r="G41" s="44">
        <f t="shared" si="2"/>
        <v>-8.0547857</v>
      </c>
      <c r="H41" s="44">
        <f t="shared" si="3"/>
        <v>-8.3969526000000005</v>
      </c>
      <c r="I41" s="44">
        <f t="shared" si="4"/>
        <v>0</v>
      </c>
      <c r="J41" s="44">
        <f t="shared" si="5"/>
        <v>0</v>
      </c>
      <c r="K41" s="44">
        <f t="shared" si="6"/>
        <v>0</v>
      </c>
      <c r="L41" s="44">
        <f t="shared" si="7"/>
        <v>0</v>
      </c>
      <c r="N41" s="89">
        <v>2720440000</v>
      </c>
      <c r="O41" s="89">
        <v>-7.7140760000000004</v>
      </c>
      <c r="P41" s="20"/>
      <c r="Q41" s="90">
        <f t="shared" si="8"/>
        <v>3.0366200000000001</v>
      </c>
      <c r="R41" s="90">
        <f t="shared" si="9"/>
        <v>-7.6554532000000002</v>
      </c>
      <c r="S41" s="44">
        <f t="shared" si="10"/>
        <v>-7.6562299999999999</v>
      </c>
      <c r="T41" s="44">
        <f t="shared" si="11"/>
        <v>-7.7461475999999996</v>
      </c>
      <c r="U41" s="44">
        <f t="shared" si="12"/>
        <v>0</v>
      </c>
      <c r="V41" s="44">
        <f t="shared" si="13"/>
        <v>0</v>
      </c>
      <c r="W41" s="44">
        <f t="shared" si="14"/>
        <v>0</v>
      </c>
      <c r="X41" s="44">
        <f t="shared" si="15"/>
        <v>0</v>
      </c>
      <c r="Y41" s="20"/>
    </row>
    <row r="42" spans="2:25" x14ac:dyDescent="0.25">
      <c r="B42" s="89">
        <v>2799485000</v>
      </c>
      <c r="C42" s="89">
        <v>-8.0141954000000002</v>
      </c>
      <c r="D42" s="20"/>
      <c r="E42" s="90">
        <f t="shared" si="0"/>
        <v>3.1156649999999999</v>
      </c>
      <c r="F42" s="90">
        <f t="shared" si="1"/>
        <v>-8.0321750999999999</v>
      </c>
      <c r="G42" s="44">
        <f t="shared" si="2"/>
        <v>-8.1599950999999997</v>
      </c>
      <c r="H42" s="44">
        <f t="shared" si="3"/>
        <v>-8.4333562999999998</v>
      </c>
      <c r="I42" s="44">
        <f t="shared" si="4"/>
        <v>0</v>
      </c>
      <c r="J42" s="44">
        <f t="shared" si="5"/>
        <v>0</v>
      </c>
      <c r="K42" s="44">
        <f t="shared" si="6"/>
        <v>0</v>
      </c>
      <c r="L42" s="44">
        <f t="shared" si="7"/>
        <v>0</v>
      </c>
      <c r="N42" s="89">
        <v>2799485000</v>
      </c>
      <c r="O42" s="89">
        <v>-7.6124406000000002</v>
      </c>
      <c r="P42" s="20"/>
      <c r="Q42" s="90">
        <f t="shared" si="8"/>
        <v>3.1156649999999999</v>
      </c>
      <c r="R42" s="90">
        <f t="shared" si="9"/>
        <v>-7.6540666000000002</v>
      </c>
      <c r="S42" s="44">
        <f t="shared" si="10"/>
        <v>-7.627821</v>
      </c>
      <c r="T42" s="44">
        <f t="shared" si="11"/>
        <v>-7.7505445000000002</v>
      </c>
      <c r="U42" s="44">
        <f t="shared" si="12"/>
        <v>0</v>
      </c>
      <c r="V42" s="44">
        <f t="shared" si="13"/>
        <v>0</v>
      </c>
      <c r="W42" s="44">
        <f t="shared" si="14"/>
        <v>0</v>
      </c>
      <c r="X42" s="44">
        <f t="shared" si="15"/>
        <v>0</v>
      </c>
      <c r="Y42" s="20"/>
    </row>
    <row r="43" spans="2:25" x14ac:dyDescent="0.25">
      <c r="B43" s="89">
        <v>2878530000</v>
      </c>
      <c r="C43" s="89">
        <v>-8.0019454999999997</v>
      </c>
      <c r="D43" s="20"/>
      <c r="E43" s="90">
        <f t="shared" si="0"/>
        <v>3.1947100000000002</v>
      </c>
      <c r="F43" s="90">
        <f t="shared" si="1"/>
        <v>-8.1268177000000001</v>
      </c>
      <c r="G43" s="44">
        <f t="shared" si="2"/>
        <v>-8.2413807000000006</v>
      </c>
      <c r="H43" s="44">
        <f t="shared" si="3"/>
        <v>-8.4413128000000004</v>
      </c>
      <c r="I43" s="44">
        <f t="shared" si="4"/>
        <v>0</v>
      </c>
      <c r="J43" s="44">
        <f t="shared" si="5"/>
        <v>0</v>
      </c>
      <c r="K43" s="44">
        <f t="shared" si="6"/>
        <v>0</v>
      </c>
      <c r="L43" s="44">
        <f t="shared" si="7"/>
        <v>0</v>
      </c>
      <c r="N43" s="89">
        <v>2878530000</v>
      </c>
      <c r="O43" s="89">
        <v>-7.5876307000000001</v>
      </c>
      <c r="P43" s="20"/>
      <c r="Q43" s="90">
        <f t="shared" si="8"/>
        <v>3.1947100000000002</v>
      </c>
      <c r="R43" s="90">
        <f t="shared" si="9"/>
        <v>-7.5868048999999997</v>
      </c>
      <c r="S43" s="44">
        <f t="shared" si="10"/>
        <v>-7.5704884999999997</v>
      </c>
      <c r="T43" s="44">
        <f t="shared" si="11"/>
        <v>-7.7632294000000002</v>
      </c>
      <c r="U43" s="44">
        <f t="shared" si="12"/>
        <v>0</v>
      </c>
      <c r="V43" s="44">
        <f t="shared" si="13"/>
        <v>0</v>
      </c>
      <c r="W43" s="44">
        <f t="shared" si="14"/>
        <v>0</v>
      </c>
      <c r="X43" s="44">
        <f t="shared" si="15"/>
        <v>0</v>
      </c>
      <c r="Y43" s="20"/>
    </row>
    <row r="44" spans="2:25" x14ac:dyDescent="0.25">
      <c r="B44" s="89">
        <v>2957575000</v>
      </c>
      <c r="C44" s="89">
        <v>-7.9333830000000001</v>
      </c>
      <c r="D44" s="20"/>
      <c r="E44" s="90">
        <f t="shared" si="0"/>
        <v>3.273755</v>
      </c>
      <c r="F44" s="90">
        <f t="shared" si="1"/>
        <v>-8.1192416999999999</v>
      </c>
      <c r="G44" s="44">
        <f t="shared" si="2"/>
        <v>-8.2142075999999999</v>
      </c>
      <c r="H44" s="44">
        <f t="shared" si="3"/>
        <v>-8.4245280999999999</v>
      </c>
      <c r="I44" s="44">
        <f t="shared" si="4"/>
        <v>0</v>
      </c>
      <c r="J44" s="44">
        <f t="shared" si="5"/>
        <v>0</v>
      </c>
      <c r="K44" s="44">
        <f t="shared" si="6"/>
        <v>0</v>
      </c>
      <c r="L44" s="44">
        <f t="shared" si="7"/>
        <v>0</v>
      </c>
      <c r="N44" s="89">
        <v>2957575000</v>
      </c>
      <c r="O44" s="89">
        <v>-7.5946154999999997</v>
      </c>
      <c r="P44" s="20"/>
      <c r="Q44" s="90">
        <f t="shared" si="8"/>
        <v>3.273755</v>
      </c>
      <c r="R44" s="90">
        <f t="shared" si="9"/>
        <v>-7.5152530999999998</v>
      </c>
      <c r="S44" s="44">
        <f t="shared" si="10"/>
        <v>-7.5415606000000004</v>
      </c>
      <c r="T44" s="44">
        <f t="shared" si="11"/>
        <v>-7.7920284000000004</v>
      </c>
      <c r="U44" s="44">
        <f t="shared" si="12"/>
        <v>0</v>
      </c>
      <c r="V44" s="44">
        <f t="shared" si="13"/>
        <v>0</v>
      </c>
      <c r="W44" s="44">
        <f t="shared" si="14"/>
        <v>0</v>
      </c>
      <c r="X44" s="44">
        <f t="shared" si="15"/>
        <v>0</v>
      </c>
      <c r="Y44" s="20"/>
    </row>
    <row r="45" spans="2:25" x14ac:dyDescent="0.25">
      <c r="B45" s="89">
        <v>3036620000</v>
      </c>
      <c r="C45" s="89">
        <v>-7.9312062000000001</v>
      </c>
      <c r="D45" s="20"/>
      <c r="E45" s="90">
        <f t="shared" si="0"/>
        <v>3.3527999999999998</v>
      </c>
      <c r="F45" s="90">
        <f t="shared" si="1"/>
        <v>-8.1036242999999999</v>
      </c>
      <c r="G45" s="44">
        <f t="shared" si="2"/>
        <v>-8.1506337999999996</v>
      </c>
      <c r="H45" s="44">
        <f t="shared" si="3"/>
        <v>-8.3908156999999992</v>
      </c>
      <c r="I45" s="44">
        <f t="shared" si="4"/>
        <v>0</v>
      </c>
      <c r="J45" s="44">
        <f t="shared" si="5"/>
        <v>0</v>
      </c>
      <c r="K45" s="44">
        <f t="shared" si="6"/>
        <v>0</v>
      </c>
      <c r="L45" s="44">
        <f t="shared" si="7"/>
        <v>0</v>
      </c>
      <c r="N45" s="89">
        <v>3036620000</v>
      </c>
      <c r="O45" s="89">
        <v>-7.6554532000000002</v>
      </c>
      <c r="P45" s="20"/>
      <c r="Q45" s="90">
        <f t="shared" si="8"/>
        <v>3.3527999999999998</v>
      </c>
      <c r="R45" s="90">
        <f t="shared" si="9"/>
        <v>-7.5724882999999998</v>
      </c>
      <c r="S45" s="44">
        <f t="shared" si="10"/>
        <v>-7.5981617000000004</v>
      </c>
      <c r="T45" s="44">
        <f t="shared" si="11"/>
        <v>-7.8388748000000001</v>
      </c>
      <c r="U45" s="44">
        <f t="shared" si="12"/>
        <v>0</v>
      </c>
      <c r="V45" s="44">
        <f t="shared" si="13"/>
        <v>0</v>
      </c>
      <c r="W45" s="44">
        <f t="shared" si="14"/>
        <v>0</v>
      </c>
      <c r="X45" s="44">
        <f t="shared" si="15"/>
        <v>0</v>
      </c>
      <c r="Y45" s="20"/>
    </row>
    <row r="46" spans="2:25" x14ac:dyDescent="0.25">
      <c r="B46" s="89">
        <v>3115665000</v>
      </c>
      <c r="C46" s="89">
        <v>-8.0321750999999999</v>
      </c>
      <c r="D46" s="20"/>
      <c r="E46" s="90">
        <f t="shared" si="0"/>
        <v>3.431845</v>
      </c>
      <c r="F46" s="90">
        <f t="shared" si="1"/>
        <v>-7.9988340999999998</v>
      </c>
      <c r="G46" s="44">
        <f t="shared" si="2"/>
        <v>-7.9976767999999998</v>
      </c>
      <c r="H46" s="44">
        <f t="shared" si="3"/>
        <v>-8.3633938000000008</v>
      </c>
      <c r="I46" s="44">
        <f t="shared" si="4"/>
        <v>0</v>
      </c>
      <c r="J46" s="44">
        <f t="shared" si="5"/>
        <v>0</v>
      </c>
      <c r="K46" s="44">
        <f t="shared" si="6"/>
        <v>0</v>
      </c>
      <c r="L46" s="44">
        <f t="shared" si="7"/>
        <v>0</v>
      </c>
      <c r="N46" s="89">
        <v>3115665000</v>
      </c>
      <c r="O46" s="89">
        <v>-7.6540666000000002</v>
      </c>
      <c r="P46" s="20"/>
      <c r="Q46" s="90">
        <f t="shared" si="8"/>
        <v>3.431845</v>
      </c>
      <c r="R46" s="90">
        <f t="shared" si="9"/>
        <v>-7.5830549999999999</v>
      </c>
      <c r="S46" s="44">
        <f t="shared" si="10"/>
        <v>-7.6537680999999997</v>
      </c>
      <c r="T46" s="44">
        <f t="shared" si="11"/>
        <v>-7.8992928999999998</v>
      </c>
      <c r="U46" s="44">
        <f t="shared" si="12"/>
        <v>0</v>
      </c>
      <c r="V46" s="44">
        <f t="shared" si="13"/>
        <v>0</v>
      </c>
      <c r="W46" s="44">
        <f t="shared" si="14"/>
        <v>0</v>
      </c>
      <c r="X46" s="44">
        <f t="shared" si="15"/>
        <v>0</v>
      </c>
      <c r="Y46" s="20"/>
    </row>
    <row r="47" spans="2:25" x14ac:dyDescent="0.25">
      <c r="B47" s="89">
        <v>3194710000</v>
      </c>
      <c r="C47" s="89">
        <v>-8.1268177000000001</v>
      </c>
      <c r="D47" s="20"/>
      <c r="E47" s="90">
        <f t="shared" si="0"/>
        <v>3.5108899999999998</v>
      </c>
      <c r="F47" s="90">
        <f t="shared" si="1"/>
        <v>-7.9189071999999996</v>
      </c>
      <c r="G47" s="44">
        <f t="shared" si="2"/>
        <v>-7.9119501000000003</v>
      </c>
      <c r="H47" s="44">
        <f t="shared" si="3"/>
        <v>-8.3600320999999997</v>
      </c>
      <c r="I47" s="44">
        <f t="shared" si="4"/>
        <v>0</v>
      </c>
      <c r="J47" s="44">
        <f t="shared" si="5"/>
        <v>0</v>
      </c>
      <c r="K47" s="44">
        <f t="shared" si="6"/>
        <v>0</v>
      </c>
      <c r="L47" s="44">
        <f t="shared" si="7"/>
        <v>0</v>
      </c>
      <c r="N47" s="89">
        <v>3194710000</v>
      </c>
      <c r="O47" s="89">
        <v>-7.5868048999999997</v>
      </c>
      <c r="P47" s="20"/>
      <c r="Q47" s="90">
        <f t="shared" si="8"/>
        <v>3.5108899999999998</v>
      </c>
      <c r="R47" s="90">
        <f t="shared" si="9"/>
        <v>-7.7558521999999996</v>
      </c>
      <c r="S47" s="44">
        <f t="shared" si="10"/>
        <v>-7.7995849000000002</v>
      </c>
      <c r="T47" s="44">
        <f t="shared" si="11"/>
        <v>-7.9500121999999998</v>
      </c>
      <c r="U47" s="44">
        <f t="shared" si="12"/>
        <v>0</v>
      </c>
      <c r="V47" s="44">
        <f t="shared" si="13"/>
        <v>0</v>
      </c>
      <c r="W47" s="44">
        <f t="shared" si="14"/>
        <v>0</v>
      </c>
      <c r="X47" s="44">
        <f t="shared" si="15"/>
        <v>0</v>
      </c>
      <c r="Y47" s="20"/>
    </row>
    <row r="48" spans="2:25" x14ac:dyDescent="0.25">
      <c r="B48" s="89">
        <v>3273755000</v>
      </c>
      <c r="C48" s="89">
        <v>-8.1192416999999999</v>
      </c>
      <c r="D48" s="20"/>
      <c r="E48" s="90">
        <f t="shared" si="0"/>
        <v>3.5899350000000001</v>
      </c>
      <c r="F48" s="90">
        <f t="shared" si="1"/>
        <v>-7.9074273000000002</v>
      </c>
      <c r="G48" s="44">
        <f t="shared" si="2"/>
        <v>-7.9536033000000002</v>
      </c>
      <c r="H48" s="44">
        <f t="shared" si="3"/>
        <v>-8.3726797000000008</v>
      </c>
      <c r="I48" s="44">
        <f t="shared" si="4"/>
        <v>0</v>
      </c>
      <c r="J48" s="44">
        <f t="shared" si="5"/>
        <v>0</v>
      </c>
      <c r="K48" s="44">
        <f t="shared" si="6"/>
        <v>0</v>
      </c>
      <c r="L48" s="44">
        <f t="shared" si="7"/>
        <v>0</v>
      </c>
      <c r="N48" s="89">
        <v>3273755000</v>
      </c>
      <c r="O48" s="89">
        <v>-7.5152530999999998</v>
      </c>
      <c r="P48" s="20"/>
      <c r="Q48" s="90">
        <f t="shared" si="8"/>
        <v>3.5899350000000001</v>
      </c>
      <c r="R48" s="90">
        <f t="shared" si="9"/>
        <v>-7.8297181</v>
      </c>
      <c r="S48" s="44">
        <f t="shared" si="10"/>
        <v>-7.8392252999999998</v>
      </c>
      <c r="T48" s="44">
        <f t="shared" si="11"/>
        <v>-7.9636316000000003</v>
      </c>
      <c r="U48" s="44">
        <f t="shared" si="12"/>
        <v>0</v>
      </c>
      <c r="V48" s="44">
        <f t="shared" si="13"/>
        <v>0</v>
      </c>
      <c r="W48" s="44">
        <f t="shared" si="14"/>
        <v>0</v>
      </c>
      <c r="X48" s="44">
        <f t="shared" si="15"/>
        <v>0</v>
      </c>
      <c r="Y48" s="20"/>
    </row>
    <row r="49" spans="2:25" x14ac:dyDescent="0.25">
      <c r="B49" s="89">
        <v>3352800000</v>
      </c>
      <c r="C49" s="89">
        <v>-8.1036242999999999</v>
      </c>
      <c r="D49" s="20"/>
      <c r="E49" s="90">
        <f t="shared" si="0"/>
        <v>3.6689799999999999</v>
      </c>
      <c r="F49" s="90">
        <f t="shared" si="1"/>
        <v>-7.8454394000000001</v>
      </c>
      <c r="G49" s="44">
        <f t="shared" si="2"/>
        <v>-7.9842314999999999</v>
      </c>
      <c r="H49" s="44">
        <f t="shared" si="3"/>
        <v>-8.3973913000000007</v>
      </c>
      <c r="I49" s="44">
        <f t="shared" si="4"/>
        <v>0</v>
      </c>
      <c r="J49" s="44">
        <f t="shared" si="5"/>
        <v>0</v>
      </c>
      <c r="K49" s="44">
        <f t="shared" si="6"/>
        <v>0</v>
      </c>
      <c r="L49" s="44">
        <f t="shared" si="7"/>
        <v>0</v>
      </c>
      <c r="N49" s="89">
        <v>3352800000</v>
      </c>
      <c r="O49" s="89">
        <v>-7.5724882999999998</v>
      </c>
      <c r="P49" s="20"/>
      <c r="Q49" s="90">
        <f t="shared" si="8"/>
        <v>3.6689799999999999</v>
      </c>
      <c r="R49" s="90">
        <f t="shared" si="9"/>
        <v>-7.8268117999999998</v>
      </c>
      <c r="S49" s="44">
        <f t="shared" si="10"/>
        <v>-7.8099803999999997</v>
      </c>
      <c r="T49" s="44">
        <f t="shared" si="11"/>
        <v>-7.9714612999999996</v>
      </c>
      <c r="U49" s="44">
        <f t="shared" si="12"/>
        <v>0</v>
      </c>
      <c r="V49" s="44">
        <f t="shared" si="13"/>
        <v>0</v>
      </c>
      <c r="W49" s="44">
        <f t="shared" si="14"/>
        <v>0</v>
      </c>
      <c r="X49" s="44">
        <f t="shared" si="15"/>
        <v>0</v>
      </c>
      <c r="Y49" s="20"/>
    </row>
    <row r="50" spans="2:25" x14ac:dyDescent="0.25">
      <c r="B50" s="89">
        <v>3431845000</v>
      </c>
      <c r="C50" s="89">
        <v>-7.9988340999999998</v>
      </c>
      <c r="D50" s="20"/>
      <c r="E50" s="90">
        <f t="shared" si="0"/>
        <v>3.7480250000000002</v>
      </c>
      <c r="F50" s="90">
        <f t="shared" si="1"/>
        <v>-7.8146719999999998</v>
      </c>
      <c r="G50" s="44">
        <f t="shared" si="2"/>
        <v>-7.9552101999999998</v>
      </c>
      <c r="H50" s="44">
        <f t="shared" si="3"/>
        <v>-8.4115523999999997</v>
      </c>
      <c r="I50" s="44">
        <f t="shared" si="4"/>
        <v>0</v>
      </c>
      <c r="J50" s="44">
        <f t="shared" si="5"/>
        <v>0</v>
      </c>
      <c r="K50" s="44">
        <f t="shared" si="6"/>
        <v>0</v>
      </c>
      <c r="L50" s="44">
        <f t="shared" si="7"/>
        <v>0</v>
      </c>
      <c r="N50" s="89">
        <v>3431845000</v>
      </c>
      <c r="O50" s="89">
        <v>-7.5830549999999999</v>
      </c>
      <c r="P50" s="20"/>
      <c r="Q50" s="90">
        <f t="shared" si="8"/>
        <v>3.7480250000000002</v>
      </c>
      <c r="R50" s="90">
        <f t="shared" si="9"/>
        <v>-7.7566414000000004</v>
      </c>
      <c r="S50" s="44">
        <f t="shared" si="10"/>
        <v>-7.7391481000000004</v>
      </c>
      <c r="T50" s="44">
        <f t="shared" si="11"/>
        <v>-7.9872345999999999</v>
      </c>
      <c r="U50" s="44">
        <f t="shared" si="12"/>
        <v>0</v>
      </c>
      <c r="V50" s="44">
        <f t="shared" si="13"/>
        <v>0</v>
      </c>
      <c r="W50" s="44">
        <f t="shared" si="14"/>
        <v>0</v>
      </c>
      <c r="X50" s="44">
        <f t="shared" si="15"/>
        <v>0</v>
      </c>
      <c r="Y50" s="20"/>
    </row>
    <row r="51" spans="2:25" x14ac:dyDescent="0.25">
      <c r="B51" s="89">
        <v>3510890000</v>
      </c>
      <c r="C51" s="89">
        <v>-7.9189071999999996</v>
      </c>
      <c r="D51" s="20"/>
      <c r="E51" s="90">
        <f t="shared" si="0"/>
        <v>3.82707</v>
      </c>
      <c r="F51" s="90">
        <f t="shared" si="1"/>
        <v>-7.7539496000000003</v>
      </c>
      <c r="G51" s="44">
        <f t="shared" si="2"/>
        <v>-7.8795675999999997</v>
      </c>
      <c r="H51" s="44">
        <f t="shared" si="3"/>
        <v>-8.4288301000000008</v>
      </c>
      <c r="I51" s="44">
        <f t="shared" si="4"/>
        <v>0</v>
      </c>
      <c r="J51" s="44">
        <f t="shared" si="5"/>
        <v>0</v>
      </c>
      <c r="K51" s="44">
        <f t="shared" si="6"/>
        <v>0</v>
      </c>
      <c r="L51" s="44">
        <f t="shared" si="7"/>
        <v>0</v>
      </c>
      <c r="N51" s="89">
        <v>3510890000</v>
      </c>
      <c r="O51" s="89">
        <v>-7.7558521999999996</v>
      </c>
      <c r="P51" s="20"/>
      <c r="Q51" s="90">
        <f t="shared" si="8"/>
        <v>3.82707</v>
      </c>
      <c r="R51" s="90">
        <f t="shared" si="9"/>
        <v>-7.7662430000000002</v>
      </c>
      <c r="S51" s="44">
        <f t="shared" si="10"/>
        <v>-7.7779322000000004</v>
      </c>
      <c r="T51" s="44">
        <f t="shared" si="11"/>
        <v>-8.0443000999999992</v>
      </c>
      <c r="U51" s="44">
        <f t="shared" si="12"/>
        <v>0</v>
      </c>
      <c r="V51" s="44">
        <f t="shared" si="13"/>
        <v>0</v>
      </c>
      <c r="W51" s="44">
        <f t="shared" si="14"/>
        <v>0</v>
      </c>
      <c r="X51" s="44">
        <f t="shared" si="15"/>
        <v>0</v>
      </c>
      <c r="Y51" s="20"/>
    </row>
    <row r="52" spans="2:25" x14ac:dyDescent="0.25">
      <c r="B52" s="89">
        <v>3589935000</v>
      </c>
      <c r="C52" s="89">
        <v>-7.9074273000000002</v>
      </c>
      <c r="D52" s="20"/>
      <c r="E52" s="90">
        <f t="shared" si="0"/>
        <v>3.9061149999999998</v>
      </c>
      <c r="F52" s="90">
        <f t="shared" si="1"/>
        <v>-7.6841369000000004</v>
      </c>
      <c r="G52" s="44">
        <f t="shared" si="2"/>
        <v>-7.8005241999999999</v>
      </c>
      <c r="H52" s="44">
        <f t="shared" si="3"/>
        <v>-8.4348106000000005</v>
      </c>
      <c r="I52" s="44">
        <f t="shared" si="4"/>
        <v>0</v>
      </c>
      <c r="J52" s="44">
        <f t="shared" si="5"/>
        <v>0</v>
      </c>
      <c r="K52" s="44">
        <f t="shared" si="6"/>
        <v>0</v>
      </c>
      <c r="L52" s="44">
        <f t="shared" si="7"/>
        <v>0</v>
      </c>
      <c r="N52" s="89">
        <v>3589935000</v>
      </c>
      <c r="O52" s="89">
        <v>-7.8297181</v>
      </c>
      <c r="P52" s="20"/>
      <c r="Q52" s="90">
        <f t="shared" si="8"/>
        <v>3.9061149999999998</v>
      </c>
      <c r="R52" s="90">
        <f t="shared" si="9"/>
        <v>-7.8378692000000001</v>
      </c>
      <c r="S52" s="44">
        <f t="shared" si="10"/>
        <v>-7.8845983000000004</v>
      </c>
      <c r="T52" s="44">
        <f t="shared" si="11"/>
        <v>-8.1463900000000002</v>
      </c>
      <c r="U52" s="44">
        <f t="shared" si="12"/>
        <v>0</v>
      </c>
      <c r="V52" s="44">
        <f t="shared" si="13"/>
        <v>0</v>
      </c>
      <c r="W52" s="44">
        <f t="shared" si="14"/>
        <v>0</v>
      </c>
      <c r="X52" s="44">
        <f t="shared" si="15"/>
        <v>0</v>
      </c>
      <c r="Y52" s="20"/>
    </row>
    <row r="53" spans="2:25" x14ac:dyDescent="0.25">
      <c r="B53" s="89">
        <v>3668980000</v>
      </c>
      <c r="C53" s="89">
        <v>-7.8454394000000001</v>
      </c>
      <c r="D53" s="20"/>
      <c r="E53" s="90">
        <f t="shared" si="0"/>
        <v>3.98516</v>
      </c>
      <c r="F53" s="90">
        <f t="shared" si="1"/>
        <v>-7.6752849000000003</v>
      </c>
      <c r="G53" s="44">
        <f t="shared" si="2"/>
        <v>-7.8418302999999998</v>
      </c>
      <c r="H53" s="44">
        <f t="shared" si="3"/>
        <v>-8.4514647000000007</v>
      </c>
      <c r="I53" s="44">
        <f t="shared" si="4"/>
        <v>0</v>
      </c>
      <c r="J53" s="44">
        <f t="shared" si="5"/>
        <v>0</v>
      </c>
      <c r="K53" s="44">
        <f t="shared" si="6"/>
        <v>0</v>
      </c>
      <c r="L53" s="44">
        <f t="shared" si="7"/>
        <v>0</v>
      </c>
      <c r="N53" s="89">
        <v>3668980000</v>
      </c>
      <c r="O53" s="89">
        <v>-7.8268117999999998</v>
      </c>
      <c r="P53" s="20"/>
      <c r="Q53" s="90">
        <f t="shared" si="8"/>
        <v>3.98516</v>
      </c>
      <c r="R53" s="90">
        <f t="shared" si="9"/>
        <v>-7.9989572000000004</v>
      </c>
      <c r="S53" s="44">
        <f t="shared" si="10"/>
        <v>-8.0858010999999994</v>
      </c>
      <c r="T53" s="44">
        <f t="shared" si="11"/>
        <v>-8.3121261999999998</v>
      </c>
      <c r="U53" s="44">
        <f t="shared" si="12"/>
        <v>0</v>
      </c>
      <c r="V53" s="44">
        <f t="shared" si="13"/>
        <v>0</v>
      </c>
      <c r="W53" s="44">
        <f t="shared" si="14"/>
        <v>0</v>
      </c>
      <c r="X53" s="44">
        <f t="shared" si="15"/>
        <v>0</v>
      </c>
      <c r="Y53" s="20"/>
    </row>
    <row r="54" spans="2:25" x14ac:dyDescent="0.25">
      <c r="B54" s="89">
        <v>3748025000</v>
      </c>
      <c r="C54" s="89">
        <v>-7.8146719999999998</v>
      </c>
      <c r="D54" s="20"/>
      <c r="E54" s="90">
        <f t="shared" si="0"/>
        <v>4.0642050000000003</v>
      </c>
      <c r="F54" s="90">
        <f t="shared" si="1"/>
        <v>-7.691865</v>
      </c>
      <c r="G54" s="44">
        <f t="shared" si="2"/>
        <v>-7.8745995000000004</v>
      </c>
      <c r="H54" s="44">
        <f t="shared" si="3"/>
        <v>-8.5258493000000009</v>
      </c>
      <c r="I54" s="44">
        <f t="shared" si="4"/>
        <v>0</v>
      </c>
      <c r="J54" s="44">
        <f t="shared" si="5"/>
        <v>0</v>
      </c>
      <c r="K54" s="44">
        <f t="shared" si="6"/>
        <v>0</v>
      </c>
      <c r="L54" s="44">
        <f t="shared" si="7"/>
        <v>0</v>
      </c>
      <c r="N54" s="89">
        <v>3748025000</v>
      </c>
      <c r="O54" s="89">
        <v>-7.7566414000000004</v>
      </c>
      <c r="P54" s="20"/>
      <c r="Q54" s="90">
        <f t="shared" si="8"/>
        <v>4.0642050000000003</v>
      </c>
      <c r="R54" s="90">
        <f t="shared" si="9"/>
        <v>-8.1438646000000006</v>
      </c>
      <c r="S54" s="44">
        <f t="shared" si="10"/>
        <v>-8.2482719000000007</v>
      </c>
      <c r="T54" s="44">
        <f t="shared" si="11"/>
        <v>-8.4825944999999994</v>
      </c>
      <c r="U54" s="44">
        <f t="shared" si="12"/>
        <v>0</v>
      </c>
      <c r="V54" s="44">
        <f t="shared" si="13"/>
        <v>0</v>
      </c>
      <c r="W54" s="44">
        <f t="shared" si="14"/>
        <v>0</v>
      </c>
      <c r="X54" s="44">
        <f t="shared" si="15"/>
        <v>0</v>
      </c>
      <c r="Y54" s="20"/>
    </row>
    <row r="55" spans="2:25" x14ac:dyDescent="0.25">
      <c r="B55" s="89">
        <v>3827070000</v>
      </c>
      <c r="C55" s="89">
        <v>-7.7539496000000003</v>
      </c>
      <c r="D55" s="20"/>
      <c r="E55" s="90">
        <f t="shared" si="0"/>
        <v>4.1432500000000001</v>
      </c>
      <c r="F55" s="90">
        <f t="shared" si="1"/>
        <v>-7.6663579999999998</v>
      </c>
      <c r="G55" s="44">
        <f t="shared" si="2"/>
        <v>-7.8868723000000003</v>
      </c>
      <c r="H55" s="44">
        <f t="shared" si="3"/>
        <v>-8.6167611999999991</v>
      </c>
      <c r="I55" s="44">
        <f t="shared" si="4"/>
        <v>0</v>
      </c>
      <c r="J55" s="44">
        <f t="shared" si="5"/>
        <v>0</v>
      </c>
      <c r="K55" s="44">
        <f t="shared" si="6"/>
        <v>0</v>
      </c>
      <c r="L55" s="44">
        <f t="shared" si="7"/>
        <v>0</v>
      </c>
      <c r="N55" s="89">
        <v>3827070000</v>
      </c>
      <c r="O55" s="89">
        <v>-7.7662430000000002</v>
      </c>
      <c r="P55" s="20"/>
      <c r="Q55" s="90">
        <f t="shared" si="8"/>
        <v>4.1432500000000001</v>
      </c>
      <c r="R55" s="90">
        <f t="shared" si="9"/>
        <v>-8.2616557999999998</v>
      </c>
      <c r="S55" s="44">
        <f t="shared" si="10"/>
        <v>-8.3737496999999994</v>
      </c>
      <c r="T55" s="44">
        <f t="shared" si="11"/>
        <v>-8.6610613000000001</v>
      </c>
      <c r="U55" s="44">
        <f t="shared" si="12"/>
        <v>0</v>
      </c>
      <c r="V55" s="44">
        <f t="shared" si="13"/>
        <v>0</v>
      </c>
      <c r="W55" s="44">
        <f t="shared" si="14"/>
        <v>0</v>
      </c>
      <c r="X55" s="44">
        <f t="shared" si="15"/>
        <v>0</v>
      </c>
      <c r="Y55" s="20"/>
    </row>
    <row r="56" spans="2:25" x14ac:dyDescent="0.25">
      <c r="B56" s="89">
        <v>3906115000</v>
      </c>
      <c r="C56" s="89">
        <v>-7.6841369000000004</v>
      </c>
      <c r="E56" s="90">
        <f t="shared" si="0"/>
        <v>4.2222949999999999</v>
      </c>
      <c r="F56" s="90">
        <f t="shared" si="1"/>
        <v>-7.6136498000000001</v>
      </c>
      <c r="G56" s="44">
        <f t="shared" si="2"/>
        <v>-7.9236722000000004</v>
      </c>
      <c r="H56" s="44">
        <f t="shared" si="3"/>
        <v>-8.7187748000000003</v>
      </c>
      <c r="I56" s="44">
        <f t="shared" si="4"/>
        <v>0</v>
      </c>
      <c r="J56" s="44">
        <f t="shared" si="5"/>
        <v>0</v>
      </c>
      <c r="K56" s="44">
        <f t="shared" si="6"/>
        <v>0</v>
      </c>
      <c r="L56" s="44">
        <f t="shared" si="7"/>
        <v>0</v>
      </c>
      <c r="N56" s="89">
        <v>3906115000</v>
      </c>
      <c r="O56" s="89">
        <v>-7.8378692000000001</v>
      </c>
      <c r="Q56" s="90">
        <f t="shared" si="8"/>
        <v>4.2222949999999999</v>
      </c>
      <c r="R56" s="90">
        <f t="shared" si="9"/>
        <v>-8.3149843000000008</v>
      </c>
      <c r="S56" s="44">
        <f t="shared" si="10"/>
        <v>-8.4322853000000002</v>
      </c>
      <c r="T56" s="44">
        <f t="shared" si="11"/>
        <v>-8.8505850000000006</v>
      </c>
      <c r="U56" s="44">
        <f t="shared" si="12"/>
        <v>0</v>
      </c>
      <c r="V56" s="44">
        <f t="shared" si="13"/>
        <v>0</v>
      </c>
      <c r="W56" s="44">
        <f t="shared" si="14"/>
        <v>0</v>
      </c>
      <c r="X56" s="44">
        <f t="shared" si="15"/>
        <v>0</v>
      </c>
    </row>
    <row r="57" spans="2:25" x14ac:dyDescent="0.25">
      <c r="B57" s="89">
        <v>3985160000</v>
      </c>
      <c r="C57" s="89">
        <v>-7.6752849000000003</v>
      </c>
      <c r="E57" s="90">
        <f t="shared" si="0"/>
        <v>4.3013399999999997</v>
      </c>
      <c r="F57" s="90">
        <f t="shared" si="1"/>
        <v>-7.5090507999999998</v>
      </c>
      <c r="G57" s="44">
        <f t="shared" si="2"/>
        <v>-7.8759870999999997</v>
      </c>
      <c r="H57" s="44">
        <f t="shared" si="3"/>
        <v>-8.8939705</v>
      </c>
      <c r="I57" s="44">
        <f t="shared" si="4"/>
        <v>0</v>
      </c>
      <c r="J57" s="44">
        <f t="shared" si="5"/>
        <v>0</v>
      </c>
      <c r="K57" s="44">
        <f t="shared" si="6"/>
        <v>0</v>
      </c>
      <c r="L57" s="44">
        <f t="shared" si="7"/>
        <v>0</v>
      </c>
      <c r="N57" s="89">
        <v>3985160000</v>
      </c>
      <c r="O57" s="89">
        <v>-7.9989572000000004</v>
      </c>
      <c r="Q57" s="90">
        <f t="shared" si="8"/>
        <v>4.3013399999999997</v>
      </c>
      <c r="R57" s="90">
        <f t="shared" si="9"/>
        <v>-8.4585495000000002</v>
      </c>
      <c r="S57" s="44">
        <f t="shared" si="10"/>
        <v>-8.5936059999999994</v>
      </c>
      <c r="T57" s="44">
        <f t="shared" si="11"/>
        <v>-9.0540257000000004</v>
      </c>
      <c r="U57" s="44">
        <f t="shared" si="12"/>
        <v>0</v>
      </c>
      <c r="V57" s="44">
        <f t="shared" si="13"/>
        <v>0</v>
      </c>
      <c r="W57" s="44">
        <f t="shared" si="14"/>
        <v>0</v>
      </c>
      <c r="X57" s="44">
        <f t="shared" si="15"/>
        <v>0</v>
      </c>
    </row>
    <row r="58" spans="2:25" x14ac:dyDescent="0.25">
      <c r="B58" s="89">
        <v>4064205000</v>
      </c>
      <c r="C58" s="89">
        <v>-7.691865</v>
      </c>
      <c r="E58" s="90">
        <f t="shared" si="0"/>
        <v>4.3803850000000004</v>
      </c>
      <c r="F58" s="90">
        <f t="shared" si="1"/>
        <v>-7.5166364000000003</v>
      </c>
      <c r="G58" s="44">
        <f t="shared" si="2"/>
        <v>-7.9962477999999999</v>
      </c>
      <c r="H58" s="44">
        <f t="shared" si="3"/>
        <v>-9.0874576999999999</v>
      </c>
      <c r="I58" s="44">
        <f t="shared" si="4"/>
        <v>0</v>
      </c>
      <c r="J58" s="44">
        <f t="shared" si="5"/>
        <v>0</v>
      </c>
      <c r="K58" s="44">
        <f t="shared" si="6"/>
        <v>0</v>
      </c>
      <c r="L58" s="44">
        <f t="shared" si="7"/>
        <v>0</v>
      </c>
      <c r="N58" s="89">
        <v>4064205000</v>
      </c>
      <c r="O58" s="89">
        <v>-8.1438646000000006</v>
      </c>
      <c r="Q58" s="90">
        <f t="shared" si="8"/>
        <v>4.3803850000000004</v>
      </c>
      <c r="R58" s="90">
        <f t="shared" si="9"/>
        <v>-8.5882301000000005</v>
      </c>
      <c r="S58" s="44">
        <f t="shared" si="10"/>
        <v>-8.7705792999999996</v>
      </c>
      <c r="T58" s="44">
        <f t="shared" si="11"/>
        <v>-9.2601279999999999</v>
      </c>
      <c r="U58" s="44">
        <f t="shared" si="12"/>
        <v>0</v>
      </c>
      <c r="V58" s="44">
        <f t="shared" si="13"/>
        <v>0</v>
      </c>
      <c r="W58" s="44">
        <f t="shared" si="14"/>
        <v>0</v>
      </c>
      <c r="X58" s="44">
        <f t="shared" si="15"/>
        <v>0</v>
      </c>
    </row>
    <row r="59" spans="2:25" x14ac:dyDescent="0.25">
      <c r="B59" s="89">
        <v>4143250000</v>
      </c>
      <c r="C59" s="89">
        <v>-7.6663579999999998</v>
      </c>
      <c r="E59" s="90">
        <f t="shared" si="0"/>
        <v>4.4594300000000002</v>
      </c>
      <c r="F59" s="90">
        <f t="shared" si="1"/>
        <v>-7.7344841999999998</v>
      </c>
      <c r="G59" s="44">
        <f t="shared" si="2"/>
        <v>-8.3094263000000002</v>
      </c>
      <c r="H59" s="44">
        <f t="shared" si="3"/>
        <v>-9.2315310999999998</v>
      </c>
      <c r="I59" s="44">
        <f t="shared" si="4"/>
        <v>0</v>
      </c>
      <c r="J59" s="44">
        <f t="shared" si="5"/>
        <v>0</v>
      </c>
      <c r="K59" s="44">
        <f t="shared" si="6"/>
        <v>0</v>
      </c>
      <c r="L59" s="44">
        <f t="shared" si="7"/>
        <v>0</v>
      </c>
      <c r="N59" s="89">
        <v>4143250000</v>
      </c>
      <c r="O59" s="89">
        <v>-8.2616557999999998</v>
      </c>
      <c r="Q59" s="90">
        <f t="shared" si="8"/>
        <v>4.4594300000000002</v>
      </c>
      <c r="R59" s="90">
        <f t="shared" si="9"/>
        <v>-8.7552137000000005</v>
      </c>
      <c r="S59" s="44">
        <f t="shared" si="10"/>
        <v>-8.9718227000000006</v>
      </c>
      <c r="T59" s="44">
        <f t="shared" si="11"/>
        <v>-9.4740438000000005</v>
      </c>
      <c r="U59" s="44">
        <f t="shared" si="12"/>
        <v>0</v>
      </c>
      <c r="V59" s="44">
        <f t="shared" si="13"/>
        <v>0</v>
      </c>
      <c r="W59" s="44">
        <f t="shared" si="14"/>
        <v>0</v>
      </c>
      <c r="X59" s="44">
        <f t="shared" si="15"/>
        <v>0</v>
      </c>
    </row>
    <row r="60" spans="2:25" x14ac:dyDescent="0.25">
      <c r="B60" s="89">
        <v>4222295000</v>
      </c>
      <c r="C60" s="89">
        <v>-7.6136498000000001</v>
      </c>
      <c r="E60" s="90">
        <f t="shared" si="0"/>
        <v>4.538475</v>
      </c>
      <c r="F60" s="90">
        <f t="shared" si="1"/>
        <v>-7.8897810000000002</v>
      </c>
      <c r="G60" s="44">
        <f t="shared" si="2"/>
        <v>-8.4549541000000001</v>
      </c>
      <c r="H60" s="44">
        <f t="shared" si="3"/>
        <v>-9.3512888000000007</v>
      </c>
      <c r="I60" s="44">
        <f t="shared" si="4"/>
        <v>0</v>
      </c>
      <c r="J60" s="44">
        <f t="shared" si="5"/>
        <v>0</v>
      </c>
      <c r="K60" s="44">
        <f t="shared" si="6"/>
        <v>0</v>
      </c>
      <c r="L60" s="44">
        <f t="shared" si="7"/>
        <v>0</v>
      </c>
      <c r="N60" s="89">
        <v>4222295000</v>
      </c>
      <c r="O60" s="89">
        <v>-8.3149843000000008</v>
      </c>
      <c r="Q60" s="90">
        <f t="shared" si="8"/>
        <v>4.538475</v>
      </c>
      <c r="R60" s="90">
        <f t="shared" si="9"/>
        <v>-8.9048423999999997</v>
      </c>
      <c r="S60" s="44">
        <f t="shared" si="10"/>
        <v>-9.1641989000000006</v>
      </c>
      <c r="T60" s="44">
        <f t="shared" si="11"/>
        <v>-9.6571960000000008</v>
      </c>
      <c r="U60" s="44">
        <f t="shared" si="12"/>
        <v>0</v>
      </c>
      <c r="V60" s="44">
        <f t="shared" si="13"/>
        <v>0</v>
      </c>
      <c r="W60" s="44">
        <f t="shared" si="14"/>
        <v>0</v>
      </c>
      <c r="X60" s="44">
        <f t="shared" si="15"/>
        <v>0</v>
      </c>
    </row>
    <row r="61" spans="2:25" x14ac:dyDescent="0.25">
      <c r="B61" s="89">
        <v>4301340000</v>
      </c>
      <c r="C61" s="89">
        <v>-7.5090507999999998</v>
      </c>
      <c r="E61" s="90">
        <f t="shared" si="0"/>
        <v>4.6175199999999998</v>
      </c>
      <c r="F61" s="90">
        <f t="shared" si="1"/>
        <v>-7.9525275000000004</v>
      </c>
      <c r="G61" s="44">
        <f t="shared" si="2"/>
        <v>-8.4985437000000008</v>
      </c>
      <c r="H61" s="44">
        <f t="shared" si="3"/>
        <v>-9.4320698000000007</v>
      </c>
      <c r="I61" s="44">
        <f t="shared" si="4"/>
        <v>0</v>
      </c>
      <c r="J61" s="44">
        <f t="shared" si="5"/>
        <v>0</v>
      </c>
      <c r="K61" s="44">
        <f t="shared" si="6"/>
        <v>0</v>
      </c>
      <c r="L61" s="44">
        <f t="shared" si="7"/>
        <v>0</v>
      </c>
      <c r="N61" s="89">
        <v>4301340000</v>
      </c>
      <c r="O61" s="89">
        <v>-8.4585495000000002</v>
      </c>
      <c r="Q61" s="90">
        <f t="shared" si="8"/>
        <v>4.6175199999999998</v>
      </c>
      <c r="R61" s="90">
        <f t="shared" si="9"/>
        <v>-9.0162001000000007</v>
      </c>
      <c r="S61" s="44">
        <f t="shared" si="10"/>
        <v>-9.3451976999999999</v>
      </c>
      <c r="T61" s="44">
        <f t="shared" si="11"/>
        <v>-9.7967338999999996</v>
      </c>
      <c r="U61" s="44">
        <f t="shared" si="12"/>
        <v>0</v>
      </c>
      <c r="V61" s="44">
        <f t="shared" si="13"/>
        <v>0</v>
      </c>
      <c r="W61" s="44">
        <f t="shared" si="14"/>
        <v>0</v>
      </c>
      <c r="X61" s="44">
        <f t="shared" si="15"/>
        <v>0</v>
      </c>
    </row>
    <row r="62" spans="2:25" x14ac:dyDescent="0.25">
      <c r="B62" s="89">
        <v>4380385000</v>
      </c>
      <c r="C62" s="89">
        <v>-7.5166364000000003</v>
      </c>
      <c r="E62" s="90">
        <f t="shared" si="0"/>
        <v>4.6965649999999997</v>
      </c>
      <c r="F62" s="90">
        <f t="shared" si="1"/>
        <v>-7.9372749000000002</v>
      </c>
      <c r="G62" s="44">
        <f t="shared" si="2"/>
        <v>-8.4598408000000003</v>
      </c>
      <c r="H62" s="44">
        <f t="shared" si="3"/>
        <v>-9.4414282000000007</v>
      </c>
      <c r="I62" s="44">
        <f t="shared" si="4"/>
        <v>0</v>
      </c>
      <c r="J62" s="44">
        <f t="shared" si="5"/>
        <v>0</v>
      </c>
      <c r="K62" s="44">
        <f t="shared" si="6"/>
        <v>0</v>
      </c>
      <c r="L62" s="44">
        <f t="shared" si="7"/>
        <v>0</v>
      </c>
      <c r="N62" s="89">
        <v>4380385000</v>
      </c>
      <c r="O62" s="89">
        <v>-8.5882301000000005</v>
      </c>
      <c r="Q62" s="90">
        <f t="shared" si="8"/>
        <v>4.6965649999999997</v>
      </c>
      <c r="R62" s="90">
        <f t="shared" si="9"/>
        <v>-9.1060896000000007</v>
      </c>
      <c r="S62" s="44">
        <f t="shared" si="10"/>
        <v>-9.4425182000000003</v>
      </c>
      <c r="T62" s="44">
        <f t="shared" si="11"/>
        <v>-9.9050416999999999</v>
      </c>
      <c r="U62" s="44">
        <f t="shared" si="12"/>
        <v>0</v>
      </c>
      <c r="V62" s="44">
        <f t="shared" si="13"/>
        <v>0</v>
      </c>
      <c r="W62" s="44">
        <f t="shared" si="14"/>
        <v>0</v>
      </c>
      <c r="X62" s="44">
        <f t="shared" si="15"/>
        <v>0</v>
      </c>
    </row>
    <row r="63" spans="2:25" x14ac:dyDescent="0.25">
      <c r="B63" s="89">
        <v>4459430000</v>
      </c>
      <c r="C63" s="89">
        <v>-7.7344841999999998</v>
      </c>
      <c r="E63" s="90">
        <f t="shared" si="0"/>
        <v>4.7756100000000004</v>
      </c>
      <c r="F63" s="90">
        <f t="shared" si="1"/>
        <v>-7.9114189000000001</v>
      </c>
      <c r="G63" s="44">
        <f t="shared" si="2"/>
        <v>-8.4586210000000008</v>
      </c>
      <c r="H63" s="44">
        <f t="shared" si="3"/>
        <v>-9.4171314000000006</v>
      </c>
      <c r="I63" s="44">
        <f t="shared" si="4"/>
        <v>0</v>
      </c>
      <c r="J63" s="44">
        <f t="shared" si="5"/>
        <v>0</v>
      </c>
      <c r="K63" s="44">
        <f t="shared" si="6"/>
        <v>0</v>
      </c>
      <c r="L63" s="44">
        <f t="shared" si="7"/>
        <v>0</v>
      </c>
      <c r="N63" s="89">
        <v>4459430000</v>
      </c>
      <c r="O63" s="89">
        <v>-8.7552137000000005</v>
      </c>
      <c r="Q63" s="90">
        <f t="shared" si="8"/>
        <v>4.7756100000000004</v>
      </c>
      <c r="R63" s="90">
        <f t="shared" si="9"/>
        <v>-9.2116641999999995</v>
      </c>
      <c r="S63" s="44">
        <f t="shared" si="10"/>
        <v>-9.5309658000000006</v>
      </c>
      <c r="T63" s="44">
        <f t="shared" si="11"/>
        <v>-9.9939423000000005</v>
      </c>
      <c r="U63" s="44">
        <f t="shared" si="12"/>
        <v>0</v>
      </c>
      <c r="V63" s="44">
        <f t="shared" si="13"/>
        <v>0</v>
      </c>
      <c r="W63" s="44">
        <f t="shared" si="14"/>
        <v>0</v>
      </c>
      <c r="X63" s="44">
        <f t="shared" si="15"/>
        <v>0</v>
      </c>
    </row>
    <row r="64" spans="2:25" x14ac:dyDescent="0.25">
      <c r="B64" s="89">
        <v>4538475000</v>
      </c>
      <c r="C64" s="89">
        <v>-7.8897810000000002</v>
      </c>
      <c r="E64" s="90">
        <f t="shared" si="0"/>
        <v>4.8546550000000002</v>
      </c>
      <c r="F64" s="90">
        <f t="shared" si="1"/>
        <v>-7.9850463999999999</v>
      </c>
      <c r="G64" s="44">
        <f t="shared" si="2"/>
        <v>-8.5686120999999993</v>
      </c>
      <c r="H64" s="44">
        <f t="shared" si="3"/>
        <v>-9.4043206999999995</v>
      </c>
      <c r="I64" s="44">
        <f t="shared" si="4"/>
        <v>0</v>
      </c>
      <c r="J64" s="44">
        <f t="shared" si="5"/>
        <v>0</v>
      </c>
      <c r="K64" s="44">
        <f t="shared" si="6"/>
        <v>0</v>
      </c>
      <c r="L64" s="44">
        <f t="shared" si="7"/>
        <v>0</v>
      </c>
      <c r="N64" s="89">
        <v>4538475000</v>
      </c>
      <c r="O64" s="89">
        <v>-8.9048423999999997</v>
      </c>
      <c r="Q64" s="90">
        <f t="shared" si="8"/>
        <v>4.8546550000000002</v>
      </c>
      <c r="R64" s="90">
        <f t="shared" si="9"/>
        <v>-9.3470811999999999</v>
      </c>
      <c r="S64" s="44">
        <f t="shared" si="10"/>
        <v>-9.6446705000000001</v>
      </c>
      <c r="T64" s="44">
        <f t="shared" si="11"/>
        <v>-10.075456000000001</v>
      </c>
      <c r="U64" s="44">
        <f t="shared" si="12"/>
        <v>0</v>
      </c>
      <c r="V64" s="44">
        <f t="shared" si="13"/>
        <v>0</v>
      </c>
      <c r="W64" s="44">
        <f t="shared" si="14"/>
        <v>0</v>
      </c>
      <c r="X64" s="44">
        <f t="shared" si="15"/>
        <v>0</v>
      </c>
    </row>
    <row r="65" spans="2:24" x14ac:dyDescent="0.25">
      <c r="B65" s="89">
        <v>4617520000</v>
      </c>
      <c r="C65" s="89">
        <v>-7.9525275000000004</v>
      </c>
      <c r="E65" s="90">
        <f t="shared" si="0"/>
        <v>4.9337</v>
      </c>
      <c r="F65" s="90">
        <f t="shared" si="1"/>
        <v>-8.0435019000000008</v>
      </c>
      <c r="G65" s="44">
        <f t="shared" si="2"/>
        <v>-8.6063212999999994</v>
      </c>
      <c r="H65" s="44">
        <f t="shared" si="3"/>
        <v>-9.3881388000000001</v>
      </c>
      <c r="I65" s="44">
        <f t="shared" si="4"/>
        <v>0</v>
      </c>
      <c r="J65" s="44">
        <f t="shared" si="5"/>
        <v>0</v>
      </c>
      <c r="K65" s="44">
        <f t="shared" si="6"/>
        <v>0</v>
      </c>
      <c r="L65" s="44">
        <f t="shared" si="7"/>
        <v>0</v>
      </c>
      <c r="N65" s="89">
        <v>4617520000</v>
      </c>
      <c r="O65" s="89">
        <v>-9.0162001000000007</v>
      </c>
      <c r="Q65" s="90">
        <f t="shared" si="8"/>
        <v>4.9337</v>
      </c>
      <c r="R65" s="90">
        <f t="shared" si="9"/>
        <v>-9.4442005000000009</v>
      </c>
      <c r="S65" s="44">
        <f t="shared" si="10"/>
        <v>-9.7276381999999995</v>
      </c>
      <c r="T65" s="44">
        <f t="shared" si="11"/>
        <v>-10.154442</v>
      </c>
      <c r="U65" s="44">
        <f t="shared" si="12"/>
        <v>0</v>
      </c>
      <c r="V65" s="44">
        <f t="shared" si="13"/>
        <v>0</v>
      </c>
      <c r="W65" s="44">
        <f t="shared" si="14"/>
        <v>0</v>
      </c>
      <c r="X65" s="44">
        <f t="shared" si="15"/>
        <v>0</v>
      </c>
    </row>
    <row r="66" spans="2:24" x14ac:dyDescent="0.25">
      <c r="B66" s="89">
        <v>4696565000</v>
      </c>
      <c r="C66" s="89">
        <v>-7.9372749000000002</v>
      </c>
      <c r="E66" s="90">
        <f t="shared" si="0"/>
        <v>5.0127449999999998</v>
      </c>
      <c r="F66" s="90">
        <f t="shared" si="1"/>
        <v>-8.1557846000000005</v>
      </c>
      <c r="G66" s="44">
        <f t="shared" si="2"/>
        <v>-8.6810121999999996</v>
      </c>
      <c r="H66" s="44">
        <f t="shared" si="3"/>
        <v>-9.3708229000000003</v>
      </c>
      <c r="I66" s="44">
        <f t="shared" si="4"/>
        <v>0</v>
      </c>
      <c r="J66" s="44">
        <f t="shared" si="5"/>
        <v>0</v>
      </c>
      <c r="K66" s="44">
        <f t="shared" si="6"/>
        <v>0</v>
      </c>
      <c r="L66" s="44">
        <f t="shared" si="7"/>
        <v>0</v>
      </c>
      <c r="N66" s="89">
        <v>4696565000</v>
      </c>
      <c r="O66" s="89">
        <v>-9.1060896000000007</v>
      </c>
      <c r="Q66" s="90">
        <f t="shared" si="8"/>
        <v>5.0127449999999998</v>
      </c>
      <c r="R66" s="90">
        <f t="shared" si="9"/>
        <v>-9.5105429000000008</v>
      </c>
      <c r="S66" s="44">
        <f t="shared" si="10"/>
        <v>-9.7800989000000005</v>
      </c>
      <c r="T66" s="44">
        <f t="shared" si="11"/>
        <v>-10.232108</v>
      </c>
      <c r="U66" s="44">
        <f t="shared" si="12"/>
        <v>0</v>
      </c>
      <c r="V66" s="44">
        <f t="shared" si="13"/>
        <v>0</v>
      </c>
      <c r="W66" s="44">
        <f t="shared" si="14"/>
        <v>0</v>
      </c>
      <c r="X66" s="44">
        <f t="shared" si="15"/>
        <v>0</v>
      </c>
    </row>
    <row r="67" spans="2:24" x14ac:dyDescent="0.25">
      <c r="B67" s="89">
        <v>4775610000</v>
      </c>
      <c r="C67" s="89">
        <v>-7.9114189000000001</v>
      </c>
      <c r="E67" s="90">
        <f t="shared" si="0"/>
        <v>5.0917899999999996</v>
      </c>
      <c r="F67" s="90">
        <f t="shared" si="1"/>
        <v>-8.1848402</v>
      </c>
      <c r="G67" s="44">
        <f t="shared" si="2"/>
        <v>-8.6165123000000001</v>
      </c>
      <c r="H67" s="44">
        <f t="shared" si="3"/>
        <v>-9.3733348999999997</v>
      </c>
      <c r="I67" s="44">
        <f t="shared" si="4"/>
        <v>0</v>
      </c>
      <c r="J67" s="44">
        <f t="shared" si="5"/>
        <v>0</v>
      </c>
      <c r="K67" s="44">
        <f t="shared" si="6"/>
        <v>0</v>
      </c>
      <c r="L67" s="44">
        <f t="shared" si="7"/>
        <v>0</v>
      </c>
      <c r="N67" s="89">
        <v>4775610000</v>
      </c>
      <c r="O67" s="89">
        <v>-9.2116641999999995</v>
      </c>
      <c r="Q67" s="90">
        <f t="shared" si="8"/>
        <v>5.0917899999999996</v>
      </c>
      <c r="R67" s="90">
        <f t="shared" si="9"/>
        <v>-9.5219593000000007</v>
      </c>
      <c r="S67" s="44">
        <f t="shared" si="10"/>
        <v>-9.7869662999999996</v>
      </c>
      <c r="T67" s="44">
        <f t="shared" si="11"/>
        <v>-10.275498000000001</v>
      </c>
      <c r="U67" s="44">
        <f t="shared" si="12"/>
        <v>0</v>
      </c>
      <c r="V67" s="44">
        <f t="shared" si="13"/>
        <v>0</v>
      </c>
      <c r="W67" s="44">
        <f t="shared" si="14"/>
        <v>0</v>
      </c>
      <c r="X67" s="44">
        <f t="shared" si="15"/>
        <v>0</v>
      </c>
    </row>
    <row r="68" spans="2:24" x14ac:dyDescent="0.25">
      <c r="B68" s="89">
        <v>4854655000</v>
      </c>
      <c r="C68" s="89">
        <v>-7.9850463999999999</v>
      </c>
      <c r="E68" s="90">
        <f t="shared" si="0"/>
        <v>5.1708350000000003</v>
      </c>
      <c r="F68" s="90">
        <f t="shared" si="1"/>
        <v>-8.1810483999999999</v>
      </c>
      <c r="G68" s="44">
        <f t="shared" si="2"/>
        <v>-8.5620098000000002</v>
      </c>
      <c r="H68" s="44">
        <f t="shared" si="3"/>
        <v>-9.3682689999999997</v>
      </c>
      <c r="I68" s="44">
        <f t="shared" si="4"/>
        <v>0</v>
      </c>
      <c r="J68" s="44">
        <f t="shared" si="5"/>
        <v>0</v>
      </c>
      <c r="K68" s="44">
        <f t="shared" si="6"/>
        <v>0</v>
      </c>
      <c r="L68" s="44">
        <f t="shared" si="7"/>
        <v>0</v>
      </c>
      <c r="N68" s="89">
        <v>4854655000</v>
      </c>
      <c r="O68" s="89">
        <v>-9.3470811999999999</v>
      </c>
      <c r="Q68" s="90">
        <f t="shared" si="8"/>
        <v>5.1708350000000003</v>
      </c>
      <c r="R68" s="90">
        <f t="shared" si="9"/>
        <v>-9.4950732999999996</v>
      </c>
      <c r="S68" s="44">
        <f t="shared" si="10"/>
        <v>-9.7683020000000003</v>
      </c>
      <c r="T68" s="44">
        <f t="shared" si="11"/>
        <v>-10.299471</v>
      </c>
      <c r="U68" s="44">
        <f t="shared" si="12"/>
        <v>0</v>
      </c>
      <c r="V68" s="44">
        <f t="shared" si="13"/>
        <v>0</v>
      </c>
      <c r="W68" s="44">
        <f t="shared" si="14"/>
        <v>0</v>
      </c>
      <c r="X68" s="44">
        <f t="shared" si="15"/>
        <v>0</v>
      </c>
    </row>
    <row r="69" spans="2:24" x14ac:dyDescent="0.25">
      <c r="B69" s="89">
        <v>4933700000</v>
      </c>
      <c r="C69" s="89">
        <v>-8.0435019000000008</v>
      </c>
      <c r="E69" s="90">
        <f t="shared" ref="E69:E132" si="16">B73/1000000000</f>
        <v>5.2498800000000001</v>
      </c>
      <c r="F69" s="90">
        <f t="shared" ref="F69:F132" si="17">C73</f>
        <v>-8.2282171000000002</v>
      </c>
      <c r="G69" s="44">
        <f t="shared" ref="G69:G132" si="18">C279</f>
        <v>-8.6027602999999999</v>
      </c>
      <c r="H69" s="44">
        <f t="shared" ref="H69:H132" si="19">C485</f>
        <v>-9.3775215000000003</v>
      </c>
      <c r="I69" s="44">
        <f t="shared" ref="I69:I132" si="20">C691</f>
        <v>0</v>
      </c>
      <c r="J69" s="44">
        <f t="shared" ref="J69:J132" si="21">C897</f>
        <v>0</v>
      </c>
      <c r="K69" s="44">
        <f t="shared" ref="K69:K132" si="22">C1103</f>
        <v>0</v>
      </c>
      <c r="L69" s="44">
        <f t="shared" si="7"/>
        <v>0</v>
      </c>
      <c r="N69" s="89">
        <v>4933700000</v>
      </c>
      <c r="O69" s="89">
        <v>-9.4442005000000009</v>
      </c>
      <c r="Q69" s="90">
        <f t="shared" si="8"/>
        <v>5.2498800000000001</v>
      </c>
      <c r="R69" s="90">
        <f t="shared" si="9"/>
        <v>-9.4939280000000004</v>
      </c>
      <c r="S69" s="44">
        <f t="shared" si="10"/>
        <v>-9.7349577000000007</v>
      </c>
      <c r="T69" s="44">
        <f t="shared" si="11"/>
        <v>-10.352838</v>
      </c>
      <c r="U69" s="44">
        <f t="shared" si="12"/>
        <v>0</v>
      </c>
      <c r="V69" s="44">
        <f t="shared" si="13"/>
        <v>0</v>
      </c>
      <c r="W69" s="44">
        <f t="shared" si="14"/>
        <v>0</v>
      </c>
      <c r="X69" s="44">
        <f t="shared" si="15"/>
        <v>0</v>
      </c>
    </row>
    <row r="70" spans="2:24" x14ac:dyDescent="0.25">
      <c r="B70" s="89">
        <v>5012745000</v>
      </c>
      <c r="C70" s="89">
        <v>-8.1557846000000005</v>
      </c>
      <c r="E70" s="90">
        <f t="shared" si="16"/>
        <v>5.3289249999999999</v>
      </c>
      <c r="F70" s="90">
        <f t="shared" si="17"/>
        <v>-8.2806376999999998</v>
      </c>
      <c r="G70" s="44">
        <f t="shared" si="18"/>
        <v>-8.6229820000000004</v>
      </c>
      <c r="H70" s="44">
        <f t="shared" si="19"/>
        <v>-9.4932528000000005</v>
      </c>
      <c r="I70" s="44">
        <f t="shared" si="20"/>
        <v>0</v>
      </c>
      <c r="J70" s="44">
        <f t="shared" si="21"/>
        <v>0</v>
      </c>
      <c r="K70" s="44">
        <f t="shared" si="22"/>
        <v>0</v>
      </c>
      <c r="L70" s="44">
        <f t="shared" ref="L70:L133" si="23">C1310</f>
        <v>0</v>
      </c>
      <c r="N70" s="89">
        <v>5012745000</v>
      </c>
      <c r="O70" s="89">
        <v>-9.5105429000000008</v>
      </c>
      <c r="Q70" s="90">
        <f t="shared" ref="Q70:Q133" si="24">N74/1000000000</f>
        <v>5.3289249999999999</v>
      </c>
      <c r="R70" s="90">
        <f t="shared" ref="R70:R133" si="25">O74</f>
        <v>-9.5510587999999998</v>
      </c>
      <c r="S70" s="44">
        <f t="shared" ref="S70:S133" si="26">O280</f>
        <v>-9.7869262999999993</v>
      </c>
      <c r="T70" s="44">
        <f t="shared" ref="T70:T133" si="27">O486</f>
        <v>-10.403866000000001</v>
      </c>
      <c r="U70" s="44">
        <f t="shared" ref="U70:U133" si="28">O692</f>
        <v>0</v>
      </c>
      <c r="V70" s="44">
        <f t="shared" ref="V70:V133" si="29">O898</f>
        <v>0</v>
      </c>
      <c r="W70" s="44">
        <f t="shared" ref="W70:W133" si="30">O1104</f>
        <v>0</v>
      </c>
      <c r="X70" s="44">
        <f t="shared" ref="X70:X133" si="31">O1310</f>
        <v>0</v>
      </c>
    </row>
    <row r="71" spans="2:24" x14ac:dyDescent="0.25">
      <c r="B71" s="89">
        <v>5091790000</v>
      </c>
      <c r="C71" s="89">
        <v>-8.1848402</v>
      </c>
      <c r="E71" s="90">
        <f t="shared" si="16"/>
        <v>5.4079699999999997</v>
      </c>
      <c r="F71" s="90">
        <f t="shared" si="17"/>
        <v>-8.3719062999999991</v>
      </c>
      <c r="G71" s="44">
        <f t="shared" si="18"/>
        <v>-8.7059402000000006</v>
      </c>
      <c r="H71" s="44">
        <f t="shared" si="19"/>
        <v>-9.5977344999999996</v>
      </c>
      <c r="I71" s="44">
        <f t="shared" si="20"/>
        <v>0</v>
      </c>
      <c r="J71" s="44">
        <f t="shared" si="21"/>
        <v>0</v>
      </c>
      <c r="K71" s="44">
        <f t="shared" si="22"/>
        <v>0</v>
      </c>
      <c r="L71" s="44">
        <f t="shared" si="23"/>
        <v>0</v>
      </c>
      <c r="N71" s="89">
        <v>5091790000</v>
      </c>
      <c r="O71" s="89">
        <v>-9.5219593000000007</v>
      </c>
      <c r="Q71" s="90">
        <f t="shared" si="24"/>
        <v>5.4079699999999997</v>
      </c>
      <c r="R71" s="90">
        <f t="shared" si="25"/>
        <v>-9.6181870000000007</v>
      </c>
      <c r="S71" s="44">
        <f t="shared" si="26"/>
        <v>-9.9013986999999997</v>
      </c>
      <c r="T71" s="44">
        <f t="shared" si="27"/>
        <v>-10.390772999999999</v>
      </c>
      <c r="U71" s="44">
        <f t="shared" si="28"/>
        <v>0</v>
      </c>
      <c r="V71" s="44">
        <f t="shared" si="29"/>
        <v>0</v>
      </c>
      <c r="W71" s="44">
        <f t="shared" si="30"/>
        <v>0</v>
      </c>
      <c r="X71" s="44">
        <f t="shared" si="31"/>
        <v>0</v>
      </c>
    </row>
    <row r="72" spans="2:24" x14ac:dyDescent="0.25">
      <c r="B72" s="89">
        <v>5170835000</v>
      </c>
      <c r="C72" s="89">
        <v>-8.1810483999999999</v>
      </c>
      <c r="E72" s="90">
        <f t="shared" si="16"/>
        <v>5.4870150000000004</v>
      </c>
      <c r="F72" s="90">
        <f t="shared" si="17"/>
        <v>-8.4246482999999994</v>
      </c>
      <c r="G72" s="44">
        <f t="shared" si="18"/>
        <v>-8.8219051000000004</v>
      </c>
      <c r="H72" s="44">
        <f t="shared" si="19"/>
        <v>-9.6430178000000009</v>
      </c>
      <c r="I72" s="44">
        <f t="shared" si="20"/>
        <v>0</v>
      </c>
      <c r="J72" s="44">
        <f t="shared" si="21"/>
        <v>0</v>
      </c>
      <c r="K72" s="44">
        <f t="shared" si="22"/>
        <v>0</v>
      </c>
      <c r="L72" s="44">
        <f t="shared" si="23"/>
        <v>0</v>
      </c>
      <c r="N72" s="89">
        <v>5170835000</v>
      </c>
      <c r="O72" s="89">
        <v>-9.4950732999999996</v>
      </c>
      <c r="Q72" s="90">
        <f t="shared" si="24"/>
        <v>5.4870150000000004</v>
      </c>
      <c r="R72" s="90">
        <f t="shared" si="25"/>
        <v>-9.5962467</v>
      </c>
      <c r="S72" s="44">
        <f t="shared" si="26"/>
        <v>-9.8777656999999994</v>
      </c>
      <c r="T72" s="44">
        <f t="shared" si="27"/>
        <v>-10.403995999999999</v>
      </c>
      <c r="U72" s="44">
        <f t="shared" si="28"/>
        <v>0</v>
      </c>
      <c r="V72" s="44">
        <f t="shared" si="29"/>
        <v>0</v>
      </c>
      <c r="W72" s="44">
        <f t="shared" si="30"/>
        <v>0</v>
      </c>
      <c r="X72" s="44">
        <f t="shared" si="31"/>
        <v>0</v>
      </c>
    </row>
    <row r="73" spans="2:24" x14ac:dyDescent="0.25">
      <c r="B73" s="89">
        <v>5249880000</v>
      </c>
      <c r="C73" s="89">
        <v>-8.2282171000000002</v>
      </c>
      <c r="E73" s="90">
        <f t="shared" si="16"/>
        <v>5.5660600000000002</v>
      </c>
      <c r="F73" s="90">
        <f t="shared" si="17"/>
        <v>-8.3784828000000005</v>
      </c>
      <c r="G73" s="44">
        <f t="shared" si="18"/>
        <v>-8.7690553999999992</v>
      </c>
      <c r="H73" s="44">
        <f t="shared" si="19"/>
        <v>-9.7475967000000008</v>
      </c>
      <c r="I73" s="44">
        <f t="shared" si="20"/>
        <v>0</v>
      </c>
      <c r="J73" s="44">
        <f t="shared" si="21"/>
        <v>0</v>
      </c>
      <c r="K73" s="44">
        <f t="shared" si="22"/>
        <v>0</v>
      </c>
      <c r="L73" s="44">
        <f t="shared" si="23"/>
        <v>0</v>
      </c>
      <c r="N73" s="89">
        <v>5249880000</v>
      </c>
      <c r="O73" s="89">
        <v>-9.4939280000000004</v>
      </c>
      <c r="Q73" s="90">
        <f t="shared" si="24"/>
        <v>5.5660600000000002</v>
      </c>
      <c r="R73" s="90">
        <f t="shared" si="25"/>
        <v>-9.5055350999999995</v>
      </c>
      <c r="S73" s="44">
        <f t="shared" si="26"/>
        <v>-9.7428656</v>
      </c>
      <c r="T73" s="44">
        <f t="shared" si="27"/>
        <v>-10.421735</v>
      </c>
      <c r="U73" s="44">
        <f t="shared" si="28"/>
        <v>0</v>
      </c>
      <c r="V73" s="44">
        <f t="shared" si="29"/>
        <v>0</v>
      </c>
      <c r="W73" s="44">
        <f t="shared" si="30"/>
        <v>0</v>
      </c>
      <c r="X73" s="44">
        <f t="shared" si="31"/>
        <v>0</v>
      </c>
    </row>
    <row r="74" spans="2:24" x14ac:dyDescent="0.25">
      <c r="B74" s="89">
        <v>5328925000</v>
      </c>
      <c r="C74" s="89">
        <v>-8.2806376999999998</v>
      </c>
      <c r="E74" s="90">
        <f t="shared" si="16"/>
        <v>5.645105</v>
      </c>
      <c r="F74" s="90">
        <f t="shared" si="17"/>
        <v>-8.4055567</v>
      </c>
      <c r="G74" s="44">
        <f t="shared" si="18"/>
        <v>-8.7440729000000008</v>
      </c>
      <c r="H74" s="44">
        <f t="shared" si="19"/>
        <v>-9.8661337000000007</v>
      </c>
      <c r="I74" s="44">
        <f t="shared" si="20"/>
        <v>0</v>
      </c>
      <c r="J74" s="44">
        <f t="shared" si="21"/>
        <v>0</v>
      </c>
      <c r="K74" s="44">
        <f t="shared" si="22"/>
        <v>0</v>
      </c>
      <c r="L74" s="44">
        <f t="shared" si="23"/>
        <v>0</v>
      </c>
      <c r="N74" s="89">
        <v>5328925000</v>
      </c>
      <c r="O74" s="89">
        <v>-9.5510587999999998</v>
      </c>
      <c r="Q74" s="90">
        <f t="shared" si="24"/>
        <v>5.645105</v>
      </c>
      <c r="R74" s="90">
        <f t="shared" si="25"/>
        <v>-9.5308408999999994</v>
      </c>
      <c r="S74" s="44">
        <f t="shared" si="26"/>
        <v>-9.7831621000000002</v>
      </c>
      <c r="T74" s="44">
        <f t="shared" si="27"/>
        <v>-10.391603999999999</v>
      </c>
      <c r="U74" s="44">
        <f t="shared" si="28"/>
        <v>0</v>
      </c>
      <c r="V74" s="44">
        <f t="shared" si="29"/>
        <v>0</v>
      </c>
      <c r="W74" s="44">
        <f t="shared" si="30"/>
        <v>0</v>
      </c>
      <c r="X74" s="44">
        <f t="shared" si="31"/>
        <v>0</v>
      </c>
    </row>
    <row r="75" spans="2:24" x14ac:dyDescent="0.25">
      <c r="B75" s="89">
        <v>5407970000</v>
      </c>
      <c r="C75" s="89">
        <v>-8.3719062999999991</v>
      </c>
      <c r="E75" s="90">
        <f t="shared" si="16"/>
        <v>5.7241499999999998</v>
      </c>
      <c r="F75" s="90">
        <f t="shared" si="17"/>
        <v>-8.4304036999999994</v>
      </c>
      <c r="G75" s="44">
        <f t="shared" si="18"/>
        <v>-8.7666158999999997</v>
      </c>
      <c r="H75" s="44">
        <f t="shared" si="19"/>
        <v>-10.023447000000001</v>
      </c>
      <c r="I75" s="44">
        <f t="shared" si="20"/>
        <v>0</v>
      </c>
      <c r="J75" s="44">
        <f t="shared" si="21"/>
        <v>0</v>
      </c>
      <c r="K75" s="44">
        <f t="shared" si="22"/>
        <v>0</v>
      </c>
      <c r="L75" s="44">
        <f t="shared" si="23"/>
        <v>0</v>
      </c>
      <c r="N75" s="89">
        <v>5407970000</v>
      </c>
      <c r="O75" s="89">
        <v>-9.6181870000000007</v>
      </c>
      <c r="Q75" s="90">
        <f t="shared" si="24"/>
        <v>5.7241499999999998</v>
      </c>
      <c r="R75" s="90">
        <f t="shared" si="25"/>
        <v>-9.5621214000000005</v>
      </c>
      <c r="S75" s="44">
        <f t="shared" si="26"/>
        <v>-9.8172045000000008</v>
      </c>
      <c r="T75" s="44">
        <f t="shared" si="27"/>
        <v>-10.406573</v>
      </c>
      <c r="U75" s="44">
        <f t="shared" si="28"/>
        <v>0</v>
      </c>
      <c r="V75" s="44">
        <f t="shared" si="29"/>
        <v>0</v>
      </c>
      <c r="W75" s="44">
        <f t="shared" si="30"/>
        <v>0</v>
      </c>
      <c r="X75" s="44">
        <f t="shared" si="31"/>
        <v>0</v>
      </c>
    </row>
    <row r="76" spans="2:24" x14ac:dyDescent="0.25">
      <c r="B76" s="89">
        <v>5487015000</v>
      </c>
      <c r="C76" s="89">
        <v>-8.4246482999999994</v>
      </c>
      <c r="E76" s="90">
        <f t="shared" si="16"/>
        <v>5.8031949999999997</v>
      </c>
      <c r="F76" s="90">
        <f t="shared" si="17"/>
        <v>-8.5391893000000003</v>
      </c>
      <c r="G76" s="44">
        <f t="shared" si="18"/>
        <v>-8.8751906999999992</v>
      </c>
      <c r="H76" s="44">
        <f t="shared" si="19"/>
        <v>-10.368375</v>
      </c>
      <c r="I76" s="44">
        <f t="shared" si="20"/>
        <v>0</v>
      </c>
      <c r="J76" s="44">
        <f t="shared" si="21"/>
        <v>0</v>
      </c>
      <c r="K76" s="44">
        <f t="shared" si="22"/>
        <v>0</v>
      </c>
      <c r="L76" s="44">
        <f t="shared" si="23"/>
        <v>0</v>
      </c>
      <c r="N76" s="89">
        <v>5487015000</v>
      </c>
      <c r="O76" s="89">
        <v>-9.5962467</v>
      </c>
      <c r="Q76" s="90">
        <f t="shared" si="24"/>
        <v>5.8031949999999997</v>
      </c>
      <c r="R76" s="90">
        <f t="shared" si="25"/>
        <v>-9.5562325000000001</v>
      </c>
      <c r="S76" s="44">
        <f t="shared" si="26"/>
        <v>-9.8131465999999996</v>
      </c>
      <c r="T76" s="44">
        <f t="shared" si="27"/>
        <v>-10.448325000000001</v>
      </c>
      <c r="U76" s="44">
        <f t="shared" si="28"/>
        <v>0</v>
      </c>
      <c r="V76" s="44">
        <f t="shared" si="29"/>
        <v>0</v>
      </c>
      <c r="W76" s="44">
        <f t="shared" si="30"/>
        <v>0</v>
      </c>
      <c r="X76" s="44">
        <f t="shared" si="31"/>
        <v>0</v>
      </c>
    </row>
    <row r="77" spans="2:24" x14ac:dyDescent="0.25">
      <c r="B77" s="89">
        <v>5566060000</v>
      </c>
      <c r="C77" s="89">
        <v>-8.3784828000000005</v>
      </c>
      <c r="E77" s="90">
        <f t="shared" si="16"/>
        <v>5.8822400000000004</v>
      </c>
      <c r="F77" s="90">
        <f t="shared" si="17"/>
        <v>-8.6582108000000009</v>
      </c>
      <c r="G77" s="44">
        <f t="shared" si="18"/>
        <v>-9.0714892999999996</v>
      </c>
      <c r="H77" s="44">
        <f t="shared" si="19"/>
        <v>-10.580553999999999</v>
      </c>
      <c r="I77" s="44">
        <f t="shared" si="20"/>
        <v>0</v>
      </c>
      <c r="J77" s="44">
        <f t="shared" si="21"/>
        <v>0</v>
      </c>
      <c r="K77" s="44">
        <f t="shared" si="22"/>
        <v>0</v>
      </c>
      <c r="L77" s="44">
        <f t="shared" si="23"/>
        <v>0</v>
      </c>
      <c r="N77" s="89">
        <v>5566060000</v>
      </c>
      <c r="O77" s="89">
        <v>-9.5055350999999995</v>
      </c>
      <c r="Q77" s="90">
        <f t="shared" si="24"/>
        <v>5.8822400000000004</v>
      </c>
      <c r="R77" s="90">
        <f t="shared" si="25"/>
        <v>-9.6194962999999998</v>
      </c>
      <c r="S77" s="44">
        <f t="shared" si="26"/>
        <v>-9.9269160999999997</v>
      </c>
      <c r="T77" s="44">
        <f t="shared" si="27"/>
        <v>-10.44326</v>
      </c>
      <c r="U77" s="44">
        <f t="shared" si="28"/>
        <v>0</v>
      </c>
      <c r="V77" s="44">
        <f t="shared" si="29"/>
        <v>0</v>
      </c>
      <c r="W77" s="44">
        <f t="shared" si="30"/>
        <v>0</v>
      </c>
      <c r="X77" s="44">
        <f t="shared" si="31"/>
        <v>0</v>
      </c>
    </row>
    <row r="78" spans="2:24" x14ac:dyDescent="0.25">
      <c r="B78" s="89">
        <v>5645105000</v>
      </c>
      <c r="C78" s="89">
        <v>-8.4055567</v>
      </c>
      <c r="E78" s="90">
        <f t="shared" si="16"/>
        <v>5.9612850000000002</v>
      </c>
      <c r="F78" s="90">
        <f t="shared" si="17"/>
        <v>-8.6646470999999998</v>
      </c>
      <c r="G78" s="44">
        <f t="shared" si="18"/>
        <v>-9.1993284000000006</v>
      </c>
      <c r="H78" s="44">
        <f t="shared" si="19"/>
        <v>-10.751060000000001</v>
      </c>
      <c r="I78" s="44">
        <f t="shared" si="20"/>
        <v>0</v>
      </c>
      <c r="J78" s="44">
        <f t="shared" si="21"/>
        <v>0</v>
      </c>
      <c r="K78" s="44">
        <f t="shared" si="22"/>
        <v>0</v>
      </c>
      <c r="L78" s="44">
        <f t="shared" si="23"/>
        <v>0</v>
      </c>
      <c r="N78" s="89">
        <v>5645105000</v>
      </c>
      <c r="O78" s="89">
        <v>-9.5308408999999994</v>
      </c>
      <c r="Q78" s="90">
        <f t="shared" si="24"/>
        <v>5.9612850000000002</v>
      </c>
      <c r="R78" s="90">
        <f t="shared" si="25"/>
        <v>-9.5822096000000005</v>
      </c>
      <c r="S78" s="44">
        <f t="shared" si="26"/>
        <v>-9.8461961999999996</v>
      </c>
      <c r="T78" s="44">
        <f t="shared" si="27"/>
        <v>-10.470371999999999</v>
      </c>
      <c r="U78" s="44">
        <f t="shared" si="28"/>
        <v>0</v>
      </c>
      <c r="V78" s="44">
        <f t="shared" si="29"/>
        <v>0</v>
      </c>
      <c r="W78" s="44">
        <f t="shared" si="30"/>
        <v>0</v>
      </c>
      <c r="X78" s="44">
        <f t="shared" si="31"/>
        <v>0</v>
      </c>
    </row>
    <row r="79" spans="2:24" x14ac:dyDescent="0.25">
      <c r="B79" s="89">
        <v>5724150000</v>
      </c>
      <c r="C79" s="89">
        <v>-8.4304036999999994</v>
      </c>
      <c r="E79" s="90">
        <f t="shared" si="16"/>
        <v>6.04033</v>
      </c>
      <c r="F79" s="90">
        <f t="shared" si="17"/>
        <v>-8.5753517000000006</v>
      </c>
      <c r="G79" s="44">
        <f t="shared" si="18"/>
        <v>-9.0150041999999999</v>
      </c>
      <c r="H79" s="44">
        <f t="shared" si="19"/>
        <v>-11.20163</v>
      </c>
      <c r="I79" s="44">
        <f t="shared" si="20"/>
        <v>0</v>
      </c>
      <c r="J79" s="44">
        <f t="shared" si="21"/>
        <v>0</v>
      </c>
      <c r="K79" s="44">
        <f t="shared" si="22"/>
        <v>0</v>
      </c>
      <c r="L79" s="44">
        <f t="shared" si="23"/>
        <v>0</v>
      </c>
      <c r="N79" s="89">
        <v>5724150000</v>
      </c>
      <c r="O79" s="89">
        <v>-9.5621214000000005</v>
      </c>
      <c r="Q79" s="90">
        <f t="shared" si="24"/>
        <v>6.04033</v>
      </c>
      <c r="R79" s="90">
        <f t="shared" si="25"/>
        <v>-9.5099134000000003</v>
      </c>
      <c r="S79" s="44">
        <f t="shared" si="26"/>
        <v>-9.7226008999999998</v>
      </c>
      <c r="T79" s="44">
        <f t="shared" si="27"/>
        <v>-10.540546000000001</v>
      </c>
      <c r="U79" s="44">
        <f t="shared" si="28"/>
        <v>0</v>
      </c>
      <c r="V79" s="44">
        <f t="shared" si="29"/>
        <v>0</v>
      </c>
      <c r="W79" s="44">
        <f t="shared" si="30"/>
        <v>0</v>
      </c>
      <c r="X79" s="44">
        <f t="shared" si="31"/>
        <v>0</v>
      </c>
    </row>
    <row r="80" spans="2:24" x14ac:dyDescent="0.25">
      <c r="B80" s="89">
        <v>5803195000</v>
      </c>
      <c r="C80" s="89">
        <v>-8.5391893000000003</v>
      </c>
      <c r="E80" s="90">
        <f t="shared" si="16"/>
        <v>6.1193749999999998</v>
      </c>
      <c r="F80" s="90">
        <f t="shared" si="17"/>
        <v>-8.5673388999999993</v>
      </c>
      <c r="G80" s="44">
        <f t="shared" si="18"/>
        <v>-9.0262747000000001</v>
      </c>
      <c r="H80" s="44">
        <f t="shared" si="19"/>
        <v>-11.746699</v>
      </c>
      <c r="I80" s="44">
        <f t="shared" si="20"/>
        <v>0</v>
      </c>
      <c r="J80" s="44">
        <f t="shared" si="21"/>
        <v>0</v>
      </c>
      <c r="K80" s="44">
        <f t="shared" si="22"/>
        <v>0</v>
      </c>
      <c r="L80" s="44">
        <f t="shared" si="23"/>
        <v>0</v>
      </c>
      <c r="N80" s="89">
        <v>5803195000</v>
      </c>
      <c r="O80" s="89">
        <v>-9.5562325000000001</v>
      </c>
      <c r="Q80" s="90">
        <f t="shared" si="24"/>
        <v>6.1193749999999998</v>
      </c>
      <c r="R80" s="90">
        <f t="shared" si="25"/>
        <v>-9.5187912000000008</v>
      </c>
      <c r="S80" s="44">
        <f t="shared" si="26"/>
        <v>-9.7932386000000005</v>
      </c>
      <c r="T80" s="44">
        <f t="shared" si="27"/>
        <v>-10.535867</v>
      </c>
      <c r="U80" s="44">
        <f t="shared" si="28"/>
        <v>0</v>
      </c>
      <c r="V80" s="44">
        <f t="shared" si="29"/>
        <v>0</v>
      </c>
      <c r="W80" s="44">
        <f t="shared" si="30"/>
        <v>0</v>
      </c>
      <c r="X80" s="44">
        <f t="shared" si="31"/>
        <v>0</v>
      </c>
    </row>
    <row r="81" spans="2:24" x14ac:dyDescent="0.25">
      <c r="B81" s="89">
        <v>5882240000</v>
      </c>
      <c r="C81" s="89">
        <v>-8.6582108000000009</v>
      </c>
      <c r="E81" s="90">
        <f t="shared" si="16"/>
        <v>6.1984199999999996</v>
      </c>
      <c r="F81" s="90">
        <f t="shared" si="17"/>
        <v>-8.7093896999999991</v>
      </c>
      <c r="G81" s="44">
        <f t="shared" si="18"/>
        <v>-9.3315181999999997</v>
      </c>
      <c r="H81" s="44">
        <f t="shared" si="19"/>
        <v>-11.821595</v>
      </c>
      <c r="I81" s="44">
        <f t="shared" si="20"/>
        <v>0</v>
      </c>
      <c r="J81" s="44">
        <f t="shared" si="21"/>
        <v>0</v>
      </c>
      <c r="K81" s="44">
        <f t="shared" si="22"/>
        <v>0</v>
      </c>
      <c r="L81" s="44">
        <f t="shared" si="23"/>
        <v>0</v>
      </c>
      <c r="N81" s="89">
        <v>5882240000</v>
      </c>
      <c r="O81" s="89">
        <v>-9.6194962999999998</v>
      </c>
      <c r="Q81" s="90">
        <f t="shared" si="24"/>
        <v>6.1984199999999996</v>
      </c>
      <c r="R81" s="90">
        <f t="shared" si="25"/>
        <v>-9.5298748</v>
      </c>
      <c r="S81" s="44">
        <f t="shared" si="26"/>
        <v>-9.8358126000000006</v>
      </c>
      <c r="T81" s="44">
        <f t="shared" si="27"/>
        <v>-10.518224999999999</v>
      </c>
      <c r="U81" s="44">
        <f t="shared" si="28"/>
        <v>0</v>
      </c>
      <c r="V81" s="44">
        <f t="shared" si="29"/>
        <v>0</v>
      </c>
      <c r="W81" s="44">
        <f t="shared" si="30"/>
        <v>0</v>
      </c>
      <c r="X81" s="44">
        <f t="shared" si="31"/>
        <v>0</v>
      </c>
    </row>
    <row r="82" spans="2:24" x14ac:dyDescent="0.25">
      <c r="B82" s="89">
        <v>5961285000</v>
      </c>
      <c r="C82" s="89">
        <v>-8.6646470999999998</v>
      </c>
      <c r="E82" s="90">
        <f t="shared" si="16"/>
        <v>6.2774650000000003</v>
      </c>
      <c r="F82" s="90">
        <f t="shared" si="17"/>
        <v>-8.7249707999999995</v>
      </c>
      <c r="G82" s="44">
        <f t="shared" si="18"/>
        <v>-9.4573765000000005</v>
      </c>
      <c r="H82" s="44">
        <f t="shared" si="19"/>
        <v>-12.064162</v>
      </c>
      <c r="I82" s="44">
        <f t="shared" si="20"/>
        <v>0</v>
      </c>
      <c r="J82" s="44">
        <f t="shared" si="21"/>
        <v>0</v>
      </c>
      <c r="K82" s="44">
        <f t="shared" si="22"/>
        <v>0</v>
      </c>
      <c r="L82" s="44">
        <f t="shared" si="23"/>
        <v>0</v>
      </c>
      <c r="N82" s="89">
        <v>5961285000</v>
      </c>
      <c r="O82" s="89">
        <v>-9.5822096000000005</v>
      </c>
      <c r="Q82" s="90">
        <f t="shared" si="24"/>
        <v>6.2774650000000003</v>
      </c>
      <c r="R82" s="90">
        <f t="shared" si="25"/>
        <v>-9.4794979000000001</v>
      </c>
      <c r="S82" s="44">
        <f t="shared" si="26"/>
        <v>-9.7758102000000004</v>
      </c>
      <c r="T82" s="44">
        <f t="shared" si="27"/>
        <v>-10.581541</v>
      </c>
      <c r="U82" s="44">
        <f t="shared" si="28"/>
        <v>0</v>
      </c>
      <c r="V82" s="44">
        <f t="shared" si="29"/>
        <v>0</v>
      </c>
      <c r="W82" s="44">
        <f t="shared" si="30"/>
        <v>0</v>
      </c>
      <c r="X82" s="44">
        <f t="shared" si="31"/>
        <v>0</v>
      </c>
    </row>
    <row r="83" spans="2:24" x14ac:dyDescent="0.25">
      <c r="B83" s="89">
        <v>6040330000</v>
      </c>
      <c r="C83" s="89">
        <v>-8.5753517000000006</v>
      </c>
      <c r="E83" s="90">
        <f t="shared" si="16"/>
        <v>6.3565100000000001</v>
      </c>
      <c r="F83" s="90">
        <f t="shared" si="17"/>
        <v>-8.7497463</v>
      </c>
      <c r="G83" s="44">
        <f t="shared" si="18"/>
        <v>-9.3843306999999996</v>
      </c>
      <c r="H83" s="44">
        <f t="shared" si="19"/>
        <v>-12.726622000000001</v>
      </c>
      <c r="I83" s="44">
        <f t="shared" si="20"/>
        <v>0</v>
      </c>
      <c r="J83" s="44">
        <f t="shared" si="21"/>
        <v>0</v>
      </c>
      <c r="K83" s="44">
        <f t="shared" si="22"/>
        <v>0</v>
      </c>
      <c r="L83" s="44">
        <f t="shared" si="23"/>
        <v>0</v>
      </c>
      <c r="N83" s="89">
        <v>6040330000</v>
      </c>
      <c r="O83" s="89">
        <v>-9.5099134000000003</v>
      </c>
      <c r="Q83" s="90">
        <f t="shared" si="24"/>
        <v>6.3565100000000001</v>
      </c>
      <c r="R83" s="90">
        <f t="shared" si="25"/>
        <v>-9.4905700999999993</v>
      </c>
      <c r="S83" s="44">
        <f t="shared" si="26"/>
        <v>-9.7384129000000001</v>
      </c>
      <c r="T83" s="44">
        <f t="shared" si="27"/>
        <v>-10.627276</v>
      </c>
      <c r="U83" s="44">
        <f t="shared" si="28"/>
        <v>0</v>
      </c>
      <c r="V83" s="44">
        <f t="shared" si="29"/>
        <v>0</v>
      </c>
      <c r="W83" s="44">
        <f t="shared" si="30"/>
        <v>0</v>
      </c>
      <c r="X83" s="44">
        <f t="shared" si="31"/>
        <v>0</v>
      </c>
    </row>
    <row r="84" spans="2:24" x14ac:dyDescent="0.25">
      <c r="B84" s="89">
        <v>6119375000</v>
      </c>
      <c r="C84" s="89">
        <v>-8.5673388999999993</v>
      </c>
      <c r="E84" s="90">
        <f t="shared" si="16"/>
        <v>6.4355549999999999</v>
      </c>
      <c r="F84" s="90">
        <f t="shared" si="17"/>
        <v>-8.7150192000000004</v>
      </c>
      <c r="G84" s="44">
        <f t="shared" si="18"/>
        <v>-9.3381348000000006</v>
      </c>
      <c r="H84" s="44">
        <f t="shared" si="19"/>
        <v>-13.051223999999999</v>
      </c>
      <c r="I84" s="44">
        <f t="shared" si="20"/>
        <v>0</v>
      </c>
      <c r="J84" s="44">
        <f t="shared" si="21"/>
        <v>0</v>
      </c>
      <c r="K84" s="44">
        <f t="shared" si="22"/>
        <v>0</v>
      </c>
      <c r="L84" s="44">
        <f t="shared" si="23"/>
        <v>0</v>
      </c>
      <c r="N84" s="89">
        <v>6119375000</v>
      </c>
      <c r="O84" s="89">
        <v>-9.5187912000000008</v>
      </c>
      <c r="Q84" s="90">
        <f t="shared" si="24"/>
        <v>6.4355549999999999</v>
      </c>
      <c r="R84" s="90">
        <f t="shared" si="25"/>
        <v>-9.5323905999999994</v>
      </c>
      <c r="S84" s="44">
        <f t="shared" si="26"/>
        <v>-9.8025903999999997</v>
      </c>
      <c r="T84" s="44">
        <f t="shared" si="27"/>
        <v>-10.603482</v>
      </c>
      <c r="U84" s="44">
        <f t="shared" si="28"/>
        <v>0</v>
      </c>
      <c r="V84" s="44">
        <f t="shared" si="29"/>
        <v>0</v>
      </c>
      <c r="W84" s="44">
        <f t="shared" si="30"/>
        <v>0</v>
      </c>
      <c r="X84" s="44">
        <f t="shared" si="31"/>
        <v>0</v>
      </c>
    </row>
    <row r="85" spans="2:24" x14ac:dyDescent="0.25">
      <c r="B85" s="89">
        <v>6198420000</v>
      </c>
      <c r="C85" s="89">
        <v>-8.7093896999999991</v>
      </c>
      <c r="E85" s="90">
        <f t="shared" si="16"/>
        <v>6.5145999999999997</v>
      </c>
      <c r="F85" s="90">
        <f t="shared" si="17"/>
        <v>-8.7481288999999993</v>
      </c>
      <c r="G85" s="44">
        <f t="shared" si="18"/>
        <v>-9.5831193999999993</v>
      </c>
      <c r="H85" s="44">
        <f t="shared" si="19"/>
        <v>-13.306454</v>
      </c>
      <c r="I85" s="44">
        <f t="shared" si="20"/>
        <v>0</v>
      </c>
      <c r="J85" s="44">
        <f t="shared" si="21"/>
        <v>0</v>
      </c>
      <c r="K85" s="44">
        <f t="shared" si="22"/>
        <v>0</v>
      </c>
      <c r="L85" s="44">
        <f t="shared" si="23"/>
        <v>0</v>
      </c>
      <c r="N85" s="89">
        <v>6198420000</v>
      </c>
      <c r="O85" s="89">
        <v>-9.5298748</v>
      </c>
      <c r="Q85" s="90">
        <f t="shared" si="24"/>
        <v>6.5145999999999997</v>
      </c>
      <c r="R85" s="90">
        <f t="shared" si="25"/>
        <v>-9.5041924000000009</v>
      </c>
      <c r="S85" s="44">
        <f t="shared" si="26"/>
        <v>-9.8013592000000003</v>
      </c>
      <c r="T85" s="44">
        <f t="shared" si="27"/>
        <v>-10.639315</v>
      </c>
      <c r="U85" s="44">
        <f t="shared" si="28"/>
        <v>0</v>
      </c>
      <c r="V85" s="44">
        <f t="shared" si="29"/>
        <v>0</v>
      </c>
      <c r="W85" s="44">
        <f t="shared" si="30"/>
        <v>0</v>
      </c>
      <c r="X85" s="44">
        <f t="shared" si="31"/>
        <v>0</v>
      </c>
    </row>
    <row r="86" spans="2:24" x14ac:dyDescent="0.25">
      <c r="B86" s="89">
        <v>6277465000</v>
      </c>
      <c r="C86" s="89">
        <v>-8.7249707999999995</v>
      </c>
      <c r="E86" s="90">
        <f t="shared" si="16"/>
        <v>6.5936450000000004</v>
      </c>
      <c r="F86" s="90">
        <f t="shared" si="17"/>
        <v>-8.7510519000000002</v>
      </c>
      <c r="G86" s="44">
        <f t="shared" si="18"/>
        <v>-9.5690947000000008</v>
      </c>
      <c r="H86" s="44">
        <f t="shared" si="19"/>
        <v>-14.035691999999999</v>
      </c>
      <c r="I86" s="44">
        <f t="shared" si="20"/>
        <v>0</v>
      </c>
      <c r="J86" s="44">
        <f t="shared" si="21"/>
        <v>0</v>
      </c>
      <c r="K86" s="44">
        <f t="shared" si="22"/>
        <v>0</v>
      </c>
      <c r="L86" s="44">
        <f t="shared" si="23"/>
        <v>0</v>
      </c>
      <c r="N86" s="89">
        <v>6277465000</v>
      </c>
      <c r="O86" s="89">
        <v>-9.4794979000000001</v>
      </c>
      <c r="Q86" s="90">
        <f t="shared" si="24"/>
        <v>6.5936450000000004</v>
      </c>
      <c r="R86" s="90">
        <f t="shared" si="25"/>
        <v>-9.5431928999999993</v>
      </c>
      <c r="S86" s="44">
        <f t="shared" si="26"/>
        <v>-9.7816877000000009</v>
      </c>
      <c r="T86" s="44">
        <f t="shared" si="27"/>
        <v>-10.688976</v>
      </c>
      <c r="U86" s="44">
        <f t="shared" si="28"/>
        <v>0</v>
      </c>
      <c r="V86" s="44">
        <f t="shared" si="29"/>
        <v>0</v>
      </c>
      <c r="W86" s="44">
        <f t="shared" si="30"/>
        <v>0</v>
      </c>
      <c r="X86" s="44">
        <f t="shared" si="31"/>
        <v>0</v>
      </c>
    </row>
    <row r="87" spans="2:24" x14ac:dyDescent="0.25">
      <c r="B87" s="89">
        <v>6356510000</v>
      </c>
      <c r="C87" s="89">
        <v>-8.7497463</v>
      </c>
      <c r="E87" s="90">
        <f t="shared" si="16"/>
        <v>6.6726900000000002</v>
      </c>
      <c r="F87" s="90">
        <f t="shared" si="17"/>
        <v>-8.7485227999999999</v>
      </c>
      <c r="G87" s="44">
        <f t="shared" si="18"/>
        <v>-9.6559238000000001</v>
      </c>
      <c r="H87" s="44">
        <f t="shared" si="19"/>
        <v>-14.472084000000001</v>
      </c>
      <c r="I87" s="44">
        <f t="shared" si="20"/>
        <v>0</v>
      </c>
      <c r="J87" s="44">
        <f t="shared" si="21"/>
        <v>0</v>
      </c>
      <c r="K87" s="44">
        <f t="shared" si="22"/>
        <v>0</v>
      </c>
      <c r="L87" s="44">
        <f t="shared" si="23"/>
        <v>0</v>
      </c>
      <c r="N87" s="89">
        <v>6356510000</v>
      </c>
      <c r="O87" s="89">
        <v>-9.4905700999999993</v>
      </c>
      <c r="Q87" s="90">
        <f t="shared" si="24"/>
        <v>6.6726900000000002</v>
      </c>
      <c r="R87" s="90">
        <f t="shared" si="25"/>
        <v>-9.5442342999999994</v>
      </c>
      <c r="S87" s="44">
        <f t="shared" si="26"/>
        <v>-9.8440598999999995</v>
      </c>
      <c r="T87" s="44">
        <f t="shared" si="27"/>
        <v>-10.685351000000001</v>
      </c>
      <c r="U87" s="44">
        <f t="shared" si="28"/>
        <v>0</v>
      </c>
      <c r="V87" s="44">
        <f t="shared" si="29"/>
        <v>0</v>
      </c>
      <c r="W87" s="44">
        <f t="shared" si="30"/>
        <v>0</v>
      </c>
      <c r="X87" s="44">
        <f t="shared" si="31"/>
        <v>0</v>
      </c>
    </row>
    <row r="88" spans="2:24" x14ac:dyDescent="0.25">
      <c r="B88" s="89">
        <v>6435555000</v>
      </c>
      <c r="C88" s="89">
        <v>-8.7150192000000004</v>
      </c>
      <c r="E88" s="90">
        <f t="shared" si="16"/>
        <v>6.751735</v>
      </c>
      <c r="F88" s="90">
        <f t="shared" si="17"/>
        <v>-8.7827167999999993</v>
      </c>
      <c r="G88" s="44">
        <f t="shared" si="18"/>
        <v>-9.7680959999999999</v>
      </c>
      <c r="H88" s="44">
        <f t="shared" si="19"/>
        <v>-14.820054000000001</v>
      </c>
      <c r="I88" s="44">
        <f t="shared" si="20"/>
        <v>0</v>
      </c>
      <c r="J88" s="44">
        <f t="shared" si="21"/>
        <v>0</v>
      </c>
      <c r="K88" s="44">
        <f t="shared" si="22"/>
        <v>0</v>
      </c>
      <c r="L88" s="44">
        <f t="shared" si="23"/>
        <v>0</v>
      </c>
      <c r="N88" s="89">
        <v>6435555000</v>
      </c>
      <c r="O88" s="89">
        <v>-9.5323905999999994</v>
      </c>
      <c r="Q88" s="90">
        <f t="shared" si="24"/>
        <v>6.751735</v>
      </c>
      <c r="R88" s="90">
        <f t="shared" si="25"/>
        <v>-9.5372915000000003</v>
      </c>
      <c r="S88" s="44">
        <f t="shared" si="26"/>
        <v>-9.7931375999999997</v>
      </c>
      <c r="T88" s="44">
        <f t="shared" si="27"/>
        <v>-10.71734</v>
      </c>
      <c r="U88" s="44">
        <f t="shared" si="28"/>
        <v>0</v>
      </c>
      <c r="V88" s="44">
        <f t="shared" si="29"/>
        <v>0</v>
      </c>
      <c r="W88" s="44">
        <f t="shared" si="30"/>
        <v>0</v>
      </c>
      <c r="X88" s="44">
        <f t="shared" si="31"/>
        <v>0</v>
      </c>
    </row>
    <row r="89" spans="2:24" x14ac:dyDescent="0.25">
      <c r="B89" s="89">
        <v>6514600000</v>
      </c>
      <c r="C89" s="89">
        <v>-8.7481288999999993</v>
      </c>
      <c r="E89" s="90">
        <f t="shared" si="16"/>
        <v>6.8307799999999999</v>
      </c>
      <c r="F89" s="90">
        <f t="shared" si="17"/>
        <v>-8.6845950999999992</v>
      </c>
      <c r="G89" s="44">
        <f t="shared" si="18"/>
        <v>-9.5440825999999994</v>
      </c>
      <c r="H89" s="44">
        <f t="shared" si="19"/>
        <v>-15.723255</v>
      </c>
      <c r="I89" s="44">
        <f t="shared" si="20"/>
        <v>0</v>
      </c>
      <c r="J89" s="44">
        <f t="shared" si="21"/>
        <v>0</v>
      </c>
      <c r="K89" s="44">
        <f t="shared" si="22"/>
        <v>0</v>
      </c>
      <c r="L89" s="44">
        <f t="shared" si="23"/>
        <v>0</v>
      </c>
      <c r="N89" s="89">
        <v>6514600000</v>
      </c>
      <c r="O89" s="89">
        <v>-9.5041924000000009</v>
      </c>
      <c r="Q89" s="90">
        <f t="shared" si="24"/>
        <v>6.8307799999999999</v>
      </c>
      <c r="R89" s="90">
        <f t="shared" si="25"/>
        <v>-9.5133924000000007</v>
      </c>
      <c r="S89" s="44">
        <f t="shared" si="26"/>
        <v>-9.7693253000000002</v>
      </c>
      <c r="T89" s="44">
        <f t="shared" si="27"/>
        <v>-10.775003999999999</v>
      </c>
      <c r="U89" s="44">
        <f t="shared" si="28"/>
        <v>0</v>
      </c>
      <c r="V89" s="44">
        <f t="shared" si="29"/>
        <v>0</v>
      </c>
      <c r="W89" s="44">
        <f t="shared" si="30"/>
        <v>0</v>
      </c>
      <c r="X89" s="44">
        <f t="shared" si="31"/>
        <v>0</v>
      </c>
    </row>
    <row r="90" spans="2:24" x14ac:dyDescent="0.25">
      <c r="B90" s="89">
        <v>6593645000</v>
      </c>
      <c r="C90" s="89">
        <v>-8.7510519000000002</v>
      </c>
      <c r="E90" s="90">
        <f t="shared" si="16"/>
        <v>6.9098249999999997</v>
      </c>
      <c r="F90" s="90">
        <f t="shared" si="17"/>
        <v>-8.7207241</v>
      </c>
      <c r="G90" s="44">
        <f t="shared" si="18"/>
        <v>-9.7108592999999992</v>
      </c>
      <c r="H90" s="44">
        <f t="shared" si="19"/>
        <v>-16.036776</v>
      </c>
      <c r="I90" s="44">
        <f t="shared" si="20"/>
        <v>0</v>
      </c>
      <c r="J90" s="44">
        <f t="shared" si="21"/>
        <v>0</v>
      </c>
      <c r="K90" s="44">
        <f t="shared" si="22"/>
        <v>0</v>
      </c>
      <c r="L90" s="44">
        <f t="shared" si="23"/>
        <v>0</v>
      </c>
      <c r="N90" s="89">
        <v>6593645000</v>
      </c>
      <c r="O90" s="89">
        <v>-9.5431928999999993</v>
      </c>
      <c r="Q90" s="90">
        <f t="shared" si="24"/>
        <v>6.9098249999999997</v>
      </c>
      <c r="R90" s="90">
        <f t="shared" si="25"/>
        <v>-9.5400866999999998</v>
      </c>
      <c r="S90" s="44">
        <f t="shared" si="26"/>
        <v>-9.8651818999999996</v>
      </c>
      <c r="T90" s="44">
        <f t="shared" si="27"/>
        <v>-10.772043999999999</v>
      </c>
      <c r="U90" s="44">
        <f t="shared" si="28"/>
        <v>0</v>
      </c>
      <c r="V90" s="44">
        <f t="shared" si="29"/>
        <v>0</v>
      </c>
      <c r="W90" s="44">
        <f t="shared" si="30"/>
        <v>0</v>
      </c>
      <c r="X90" s="44">
        <f t="shared" si="31"/>
        <v>0</v>
      </c>
    </row>
    <row r="91" spans="2:24" x14ac:dyDescent="0.25">
      <c r="B91" s="89">
        <v>6672690000</v>
      </c>
      <c r="C91" s="89">
        <v>-8.7485227999999999</v>
      </c>
      <c r="E91" s="90">
        <f t="shared" si="16"/>
        <v>6.9888700000000004</v>
      </c>
      <c r="F91" s="90">
        <f t="shared" si="17"/>
        <v>-8.7215281000000004</v>
      </c>
      <c r="G91" s="44">
        <f t="shared" si="18"/>
        <v>-9.8640489999999996</v>
      </c>
      <c r="H91" s="44">
        <f t="shared" si="19"/>
        <v>-16.164486</v>
      </c>
      <c r="I91" s="44">
        <f t="shared" si="20"/>
        <v>0</v>
      </c>
      <c r="J91" s="44">
        <f t="shared" si="21"/>
        <v>0</v>
      </c>
      <c r="K91" s="44">
        <f t="shared" si="22"/>
        <v>0</v>
      </c>
      <c r="L91" s="44">
        <f t="shared" si="23"/>
        <v>0</v>
      </c>
      <c r="N91" s="89">
        <v>6672690000</v>
      </c>
      <c r="O91" s="89">
        <v>-9.5442342999999994</v>
      </c>
      <c r="Q91" s="90">
        <f t="shared" si="24"/>
        <v>6.9888700000000004</v>
      </c>
      <c r="R91" s="90">
        <f t="shared" si="25"/>
        <v>-9.4773406999999992</v>
      </c>
      <c r="S91" s="44">
        <f t="shared" si="26"/>
        <v>-9.8236723000000001</v>
      </c>
      <c r="T91" s="44">
        <f t="shared" si="27"/>
        <v>-10.831676</v>
      </c>
      <c r="U91" s="44">
        <f t="shared" si="28"/>
        <v>0</v>
      </c>
      <c r="V91" s="44">
        <f t="shared" si="29"/>
        <v>0</v>
      </c>
      <c r="W91" s="44">
        <f t="shared" si="30"/>
        <v>0</v>
      </c>
      <c r="X91" s="44">
        <f t="shared" si="31"/>
        <v>0</v>
      </c>
    </row>
    <row r="92" spans="2:24" x14ac:dyDescent="0.25">
      <c r="B92" s="89">
        <v>6751735000</v>
      </c>
      <c r="C92" s="89">
        <v>-8.7827167999999993</v>
      </c>
      <c r="E92" s="90">
        <f t="shared" si="16"/>
        <v>7.0679150000000002</v>
      </c>
      <c r="F92" s="90">
        <f t="shared" si="17"/>
        <v>-8.7162837999999994</v>
      </c>
      <c r="G92" s="44">
        <f t="shared" si="18"/>
        <v>-9.6993980000000004</v>
      </c>
      <c r="H92" s="44">
        <f t="shared" si="19"/>
        <v>-16.935569999999998</v>
      </c>
      <c r="I92" s="44">
        <f t="shared" si="20"/>
        <v>0</v>
      </c>
      <c r="J92" s="44">
        <f t="shared" si="21"/>
        <v>0</v>
      </c>
      <c r="K92" s="44">
        <f t="shared" si="22"/>
        <v>0</v>
      </c>
      <c r="L92" s="44">
        <f t="shared" si="23"/>
        <v>0</v>
      </c>
      <c r="N92" s="89">
        <v>6751735000</v>
      </c>
      <c r="O92" s="89">
        <v>-9.5372915000000003</v>
      </c>
      <c r="Q92" s="90">
        <f t="shared" si="24"/>
        <v>7.0679150000000002</v>
      </c>
      <c r="R92" s="90">
        <f t="shared" si="25"/>
        <v>-9.5192738000000006</v>
      </c>
      <c r="S92" s="44">
        <f t="shared" si="26"/>
        <v>-9.8773870000000006</v>
      </c>
      <c r="T92" s="44">
        <f t="shared" si="27"/>
        <v>-10.941046999999999</v>
      </c>
      <c r="U92" s="44">
        <f t="shared" si="28"/>
        <v>0</v>
      </c>
      <c r="V92" s="44">
        <f t="shared" si="29"/>
        <v>0</v>
      </c>
      <c r="W92" s="44">
        <f t="shared" si="30"/>
        <v>0</v>
      </c>
      <c r="X92" s="44">
        <f t="shared" si="31"/>
        <v>0</v>
      </c>
    </row>
    <row r="93" spans="2:24" x14ac:dyDescent="0.25">
      <c r="B93" s="89">
        <v>6830780000</v>
      </c>
      <c r="C93" s="89">
        <v>-8.6845950999999992</v>
      </c>
      <c r="E93" s="90">
        <f t="shared" si="16"/>
        <v>7.14696</v>
      </c>
      <c r="F93" s="90">
        <f t="shared" si="17"/>
        <v>-8.8090381999999998</v>
      </c>
      <c r="G93" s="44">
        <f t="shared" si="18"/>
        <v>-9.8251667000000005</v>
      </c>
      <c r="H93" s="44">
        <f t="shared" si="19"/>
        <v>-17.010560999999999</v>
      </c>
      <c r="I93" s="44">
        <f t="shared" si="20"/>
        <v>0</v>
      </c>
      <c r="J93" s="44">
        <f t="shared" si="21"/>
        <v>0</v>
      </c>
      <c r="K93" s="44">
        <f t="shared" si="22"/>
        <v>0</v>
      </c>
      <c r="L93" s="44">
        <f t="shared" si="23"/>
        <v>0</v>
      </c>
      <c r="N93" s="89">
        <v>6830780000</v>
      </c>
      <c r="O93" s="89">
        <v>-9.5133924000000007</v>
      </c>
      <c r="Q93" s="90">
        <f t="shared" si="24"/>
        <v>7.14696</v>
      </c>
      <c r="R93" s="90">
        <f t="shared" si="25"/>
        <v>-9.5643463000000004</v>
      </c>
      <c r="S93" s="44">
        <f t="shared" si="26"/>
        <v>-9.9806290000000004</v>
      </c>
      <c r="T93" s="44">
        <f t="shared" si="27"/>
        <v>-10.989758999999999</v>
      </c>
      <c r="U93" s="44">
        <f t="shared" si="28"/>
        <v>0</v>
      </c>
      <c r="V93" s="44">
        <f t="shared" si="29"/>
        <v>0</v>
      </c>
      <c r="W93" s="44">
        <f t="shared" si="30"/>
        <v>0</v>
      </c>
      <c r="X93" s="44">
        <f t="shared" si="31"/>
        <v>0</v>
      </c>
    </row>
    <row r="94" spans="2:24" x14ac:dyDescent="0.25">
      <c r="B94" s="89">
        <v>6909825000</v>
      </c>
      <c r="C94" s="89">
        <v>-8.7207241</v>
      </c>
      <c r="E94" s="90">
        <f t="shared" si="16"/>
        <v>7.2260049999999998</v>
      </c>
      <c r="F94" s="90">
        <f t="shared" si="17"/>
        <v>-8.8779687999999997</v>
      </c>
      <c r="G94" s="44">
        <f t="shared" si="18"/>
        <v>-10.034846999999999</v>
      </c>
      <c r="H94" s="44">
        <f t="shared" si="19"/>
        <v>-16.411762</v>
      </c>
      <c r="I94" s="44">
        <f t="shared" si="20"/>
        <v>0</v>
      </c>
      <c r="J94" s="44">
        <f t="shared" si="21"/>
        <v>0</v>
      </c>
      <c r="K94" s="44">
        <f t="shared" si="22"/>
        <v>0</v>
      </c>
      <c r="L94" s="44">
        <f t="shared" si="23"/>
        <v>0</v>
      </c>
      <c r="N94" s="89">
        <v>6909825000</v>
      </c>
      <c r="O94" s="89">
        <v>-9.5400866999999998</v>
      </c>
      <c r="Q94" s="90">
        <f t="shared" si="24"/>
        <v>7.2260049999999998</v>
      </c>
      <c r="R94" s="90">
        <f t="shared" si="25"/>
        <v>-9.6527872000000006</v>
      </c>
      <c r="S94" s="44">
        <f t="shared" si="26"/>
        <v>-10.122482</v>
      </c>
      <c r="T94" s="44">
        <f t="shared" si="27"/>
        <v>-11.069424</v>
      </c>
      <c r="U94" s="44">
        <f t="shared" si="28"/>
        <v>0</v>
      </c>
      <c r="V94" s="44">
        <f t="shared" si="29"/>
        <v>0</v>
      </c>
      <c r="W94" s="44">
        <f t="shared" si="30"/>
        <v>0</v>
      </c>
      <c r="X94" s="44">
        <f t="shared" si="31"/>
        <v>0</v>
      </c>
    </row>
    <row r="95" spans="2:24" x14ac:dyDescent="0.25">
      <c r="B95" s="89">
        <v>6988870000</v>
      </c>
      <c r="C95" s="89">
        <v>-8.7215281000000004</v>
      </c>
      <c r="E95" s="90">
        <f t="shared" si="16"/>
        <v>7.3050499999999996</v>
      </c>
      <c r="F95" s="90">
        <f t="shared" si="17"/>
        <v>-8.8451804999999997</v>
      </c>
      <c r="G95" s="44">
        <f t="shared" si="18"/>
        <v>-9.8738279000000002</v>
      </c>
      <c r="H95" s="44">
        <f t="shared" si="19"/>
        <v>-16.815238999999998</v>
      </c>
      <c r="I95" s="44">
        <f t="shared" si="20"/>
        <v>0</v>
      </c>
      <c r="J95" s="44">
        <f t="shared" si="21"/>
        <v>0</v>
      </c>
      <c r="K95" s="44">
        <f t="shared" si="22"/>
        <v>0</v>
      </c>
      <c r="L95" s="44">
        <f t="shared" si="23"/>
        <v>0</v>
      </c>
      <c r="N95" s="89">
        <v>6988870000</v>
      </c>
      <c r="O95" s="89">
        <v>-9.4773406999999992</v>
      </c>
      <c r="Q95" s="90">
        <f t="shared" si="24"/>
        <v>7.3050499999999996</v>
      </c>
      <c r="R95" s="90">
        <f t="shared" si="25"/>
        <v>-9.7630681999999993</v>
      </c>
      <c r="S95" s="44">
        <f t="shared" si="26"/>
        <v>-10.221111000000001</v>
      </c>
      <c r="T95" s="44">
        <f t="shared" si="27"/>
        <v>-11.266821</v>
      </c>
      <c r="U95" s="44">
        <f t="shared" si="28"/>
        <v>0</v>
      </c>
      <c r="V95" s="44">
        <f t="shared" si="29"/>
        <v>0</v>
      </c>
      <c r="W95" s="44">
        <f t="shared" si="30"/>
        <v>0</v>
      </c>
      <c r="X95" s="44">
        <f t="shared" si="31"/>
        <v>0</v>
      </c>
    </row>
    <row r="96" spans="2:24" x14ac:dyDescent="0.25">
      <c r="B96" s="89">
        <v>7067915000</v>
      </c>
      <c r="C96" s="89">
        <v>-8.7162837999999994</v>
      </c>
      <c r="E96" s="90">
        <f t="shared" si="16"/>
        <v>7.3840950000000003</v>
      </c>
      <c r="F96" s="90">
        <f t="shared" si="17"/>
        <v>-8.8995724000000003</v>
      </c>
      <c r="G96" s="44">
        <f t="shared" si="18"/>
        <v>-9.8469037999999998</v>
      </c>
      <c r="H96" s="44">
        <f t="shared" si="19"/>
        <v>-17.225059999999999</v>
      </c>
      <c r="I96" s="44">
        <f t="shared" si="20"/>
        <v>0</v>
      </c>
      <c r="J96" s="44">
        <f t="shared" si="21"/>
        <v>0</v>
      </c>
      <c r="K96" s="44">
        <f t="shared" si="22"/>
        <v>0</v>
      </c>
      <c r="L96" s="44">
        <f t="shared" si="23"/>
        <v>0</v>
      </c>
      <c r="N96" s="89">
        <v>7067915000</v>
      </c>
      <c r="O96" s="89">
        <v>-9.5192738000000006</v>
      </c>
      <c r="Q96" s="90">
        <f t="shared" si="24"/>
        <v>7.3840950000000003</v>
      </c>
      <c r="R96" s="90">
        <f t="shared" si="25"/>
        <v>-9.8779477999999994</v>
      </c>
      <c r="S96" s="44">
        <f t="shared" si="26"/>
        <v>-10.374339000000001</v>
      </c>
      <c r="T96" s="44">
        <f t="shared" si="27"/>
        <v>-11.448508</v>
      </c>
      <c r="U96" s="44">
        <f t="shared" si="28"/>
        <v>0</v>
      </c>
      <c r="V96" s="44">
        <f t="shared" si="29"/>
        <v>0</v>
      </c>
      <c r="W96" s="44">
        <f t="shared" si="30"/>
        <v>0</v>
      </c>
      <c r="X96" s="44">
        <f t="shared" si="31"/>
        <v>0</v>
      </c>
    </row>
    <row r="97" spans="2:24" x14ac:dyDescent="0.25">
      <c r="B97" s="89">
        <v>7146960000</v>
      </c>
      <c r="C97" s="89">
        <v>-8.8090381999999998</v>
      </c>
      <c r="E97" s="90">
        <f t="shared" si="16"/>
        <v>7.4631400000000001</v>
      </c>
      <c r="F97" s="90">
        <f t="shared" si="17"/>
        <v>-9.0802344999999995</v>
      </c>
      <c r="G97" s="44">
        <f t="shared" si="18"/>
        <v>-10.165324999999999</v>
      </c>
      <c r="H97" s="44">
        <f t="shared" si="19"/>
        <v>-16.738485000000001</v>
      </c>
      <c r="I97" s="44">
        <f t="shared" si="20"/>
        <v>0</v>
      </c>
      <c r="J97" s="44">
        <f t="shared" si="21"/>
        <v>0</v>
      </c>
      <c r="K97" s="44">
        <f t="shared" si="22"/>
        <v>0</v>
      </c>
      <c r="L97" s="44">
        <f t="shared" si="23"/>
        <v>0</v>
      </c>
      <c r="N97" s="89">
        <v>7146960000</v>
      </c>
      <c r="O97" s="89">
        <v>-9.5643463000000004</v>
      </c>
      <c r="Q97" s="90">
        <f t="shared" si="24"/>
        <v>7.4631400000000001</v>
      </c>
      <c r="R97" s="90">
        <f t="shared" si="25"/>
        <v>-10.113329999999999</v>
      </c>
      <c r="S97" s="44">
        <f t="shared" si="26"/>
        <v>-10.686374000000001</v>
      </c>
      <c r="T97" s="44">
        <f t="shared" si="27"/>
        <v>-11.602451</v>
      </c>
      <c r="U97" s="44">
        <f t="shared" si="28"/>
        <v>0</v>
      </c>
      <c r="V97" s="44">
        <f t="shared" si="29"/>
        <v>0</v>
      </c>
      <c r="W97" s="44">
        <f t="shared" si="30"/>
        <v>0</v>
      </c>
      <c r="X97" s="44">
        <f t="shared" si="31"/>
        <v>0</v>
      </c>
    </row>
    <row r="98" spans="2:24" x14ac:dyDescent="0.25">
      <c r="B98" s="89">
        <v>7226005000</v>
      </c>
      <c r="C98" s="89">
        <v>-8.8779687999999997</v>
      </c>
      <c r="E98" s="90">
        <f t="shared" si="16"/>
        <v>7.5421849999999999</v>
      </c>
      <c r="F98" s="90">
        <f t="shared" si="17"/>
        <v>-9.3292408000000009</v>
      </c>
      <c r="G98" s="44">
        <f t="shared" si="18"/>
        <v>-10.425865999999999</v>
      </c>
      <c r="H98" s="44">
        <f t="shared" si="19"/>
        <v>-16.760090000000002</v>
      </c>
      <c r="I98" s="44">
        <f t="shared" si="20"/>
        <v>0</v>
      </c>
      <c r="J98" s="44">
        <f t="shared" si="21"/>
        <v>0</v>
      </c>
      <c r="K98" s="44">
        <f t="shared" si="22"/>
        <v>0</v>
      </c>
      <c r="L98" s="44">
        <f t="shared" si="23"/>
        <v>0</v>
      </c>
      <c r="N98" s="89">
        <v>7226005000</v>
      </c>
      <c r="O98" s="89">
        <v>-9.6527872000000006</v>
      </c>
      <c r="Q98" s="90">
        <f t="shared" si="24"/>
        <v>7.5421849999999999</v>
      </c>
      <c r="R98" s="90">
        <f t="shared" si="25"/>
        <v>-10.315208</v>
      </c>
      <c r="S98" s="44">
        <f t="shared" si="26"/>
        <v>-10.900338</v>
      </c>
      <c r="T98" s="44">
        <f t="shared" si="27"/>
        <v>-11.827529</v>
      </c>
      <c r="U98" s="44">
        <f t="shared" si="28"/>
        <v>0</v>
      </c>
      <c r="V98" s="44">
        <f t="shared" si="29"/>
        <v>0</v>
      </c>
      <c r="W98" s="44">
        <f t="shared" si="30"/>
        <v>0</v>
      </c>
      <c r="X98" s="44">
        <f t="shared" si="31"/>
        <v>0</v>
      </c>
    </row>
    <row r="99" spans="2:24" x14ac:dyDescent="0.25">
      <c r="B99" s="89">
        <v>7305050000</v>
      </c>
      <c r="C99" s="89">
        <v>-8.8451804999999997</v>
      </c>
      <c r="E99" s="90">
        <f t="shared" si="16"/>
        <v>7.6212299999999997</v>
      </c>
      <c r="F99" s="90">
        <f t="shared" si="17"/>
        <v>-9.5197152999999997</v>
      </c>
      <c r="G99" s="44">
        <f t="shared" si="18"/>
        <v>-10.479759</v>
      </c>
      <c r="H99" s="44">
        <f t="shared" si="19"/>
        <v>-17.223231999999999</v>
      </c>
      <c r="I99" s="44">
        <f t="shared" si="20"/>
        <v>0</v>
      </c>
      <c r="J99" s="44">
        <f t="shared" si="21"/>
        <v>0</v>
      </c>
      <c r="K99" s="44">
        <f t="shared" si="22"/>
        <v>0</v>
      </c>
      <c r="L99" s="44">
        <f t="shared" si="23"/>
        <v>0</v>
      </c>
      <c r="N99" s="89">
        <v>7305050000</v>
      </c>
      <c r="O99" s="89">
        <v>-9.7630681999999993</v>
      </c>
      <c r="Q99" s="90">
        <f t="shared" si="24"/>
        <v>7.6212299999999997</v>
      </c>
      <c r="R99" s="90">
        <f t="shared" si="25"/>
        <v>-10.584597</v>
      </c>
      <c r="S99" s="44">
        <f t="shared" si="26"/>
        <v>-11.126344</v>
      </c>
      <c r="T99" s="44">
        <f t="shared" si="27"/>
        <v>-12.056965</v>
      </c>
      <c r="U99" s="44">
        <f t="shared" si="28"/>
        <v>0</v>
      </c>
      <c r="V99" s="44">
        <f t="shared" si="29"/>
        <v>0</v>
      </c>
      <c r="W99" s="44">
        <f t="shared" si="30"/>
        <v>0</v>
      </c>
      <c r="X99" s="44">
        <f t="shared" si="31"/>
        <v>0</v>
      </c>
    </row>
    <row r="100" spans="2:24" x14ac:dyDescent="0.25">
      <c r="B100" s="89">
        <v>7384095000</v>
      </c>
      <c r="C100" s="89">
        <v>-8.8995724000000003</v>
      </c>
      <c r="E100" s="90">
        <f t="shared" si="16"/>
        <v>7.7002750000000004</v>
      </c>
      <c r="F100" s="90">
        <f t="shared" si="17"/>
        <v>-9.7064132999999995</v>
      </c>
      <c r="G100" s="44">
        <f t="shared" si="18"/>
        <v>-10.703692</v>
      </c>
      <c r="H100" s="44">
        <f t="shared" si="19"/>
        <v>-16.723199999999999</v>
      </c>
      <c r="I100" s="44">
        <f t="shared" si="20"/>
        <v>0</v>
      </c>
      <c r="J100" s="44">
        <f t="shared" si="21"/>
        <v>0</v>
      </c>
      <c r="K100" s="44">
        <f t="shared" si="22"/>
        <v>0</v>
      </c>
      <c r="L100" s="44">
        <f t="shared" si="23"/>
        <v>0</v>
      </c>
      <c r="N100" s="89">
        <v>7384095000</v>
      </c>
      <c r="O100" s="89">
        <v>-9.8779477999999994</v>
      </c>
      <c r="Q100" s="90">
        <f t="shared" si="24"/>
        <v>7.7002750000000004</v>
      </c>
      <c r="R100" s="90">
        <f t="shared" si="25"/>
        <v>-10.870587</v>
      </c>
      <c r="S100" s="44">
        <f t="shared" si="26"/>
        <v>-11.417176</v>
      </c>
      <c r="T100" s="44">
        <f t="shared" si="27"/>
        <v>-12.208830000000001</v>
      </c>
      <c r="U100" s="44">
        <f t="shared" si="28"/>
        <v>0</v>
      </c>
      <c r="V100" s="44">
        <f t="shared" si="29"/>
        <v>0</v>
      </c>
      <c r="W100" s="44">
        <f t="shared" si="30"/>
        <v>0</v>
      </c>
      <c r="X100" s="44">
        <f t="shared" si="31"/>
        <v>0</v>
      </c>
    </row>
    <row r="101" spans="2:24" x14ac:dyDescent="0.25">
      <c r="B101" s="89">
        <v>7463140000</v>
      </c>
      <c r="C101" s="89">
        <v>-9.0802344999999995</v>
      </c>
      <c r="E101" s="90">
        <f t="shared" si="16"/>
        <v>7.7793200000000002</v>
      </c>
      <c r="F101" s="90">
        <f t="shared" si="17"/>
        <v>-9.8754387000000001</v>
      </c>
      <c r="G101" s="44">
        <f t="shared" si="18"/>
        <v>-10.931756999999999</v>
      </c>
      <c r="H101" s="44">
        <f t="shared" si="19"/>
        <v>-16.355471000000001</v>
      </c>
      <c r="I101" s="44">
        <f t="shared" si="20"/>
        <v>0</v>
      </c>
      <c r="J101" s="44">
        <f t="shared" si="21"/>
        <v>0</v>
      </c>
      <c r="K101" s="44">
        <f t="shared" si="22"/>
        <v>0</v>
      </c>
      <c r="L101" s="44">
        <f t="shared" si="23"/>
        <v>0</v>
      </c>
      <c r="N101" s="89">
        <v>7463140000</v>
      </c>
      <c r="O101" s="89">
        <v>-10.113329999999999</v>
      </c>
      <c r="Q101" s="90">
        <f t="shared" si="24"/>
        <v>7.7793200000000002</v>
      </c>
      <c r="R101" s="90">
        <f t="shared" si="25"/>
        <v>-11.089779999999999</v>
      </c>
      <c r="S101" s="44">
        <f t="shared" si="26"/>
        <v>-11.605135000000001</v>
      </c>
      <c r="T101" s="44">
        <f t="shared" si="27"/>
        <v>-12.356328</v>
      </c>
      <c r="U101" s="44">
        <f t="shared" si="28"/>
        <v>0</v>
      </c>
      <c r="V101" s="44">
        <f t="shared" si="29"/>
        <v>0</v>
      </c>
      <c r="W101" s="44">
        <f t="shared" si="30"/>
        <v>0</v>
      </c>
      <c r="X101" s="44">
        <f t="shared" si="31"/>
        <v>0</v>
      </c>
    </row>
    <row r="102" spans="2:24" x14ac:dyDescent="0.25">
      <c r="B102" s="89">
        <v>7542185000</v>
      </c>
      <c r="C102" s="89">
        <v>-9.3292408000000009</v>
      </c>
      <c r="E102" s="90">
        <f t="shared" si="16"/>
        <v>7.858365</v>
      </c>
      <c r="F102" s="90">
        <f t="shared" si="17"/>
        <v>-9.9737968000000006</v>
      </c>
      <c r="G102" s="44">
        <f t="shared" si="18"/>
        <v>-10.916142000000001</v>
      </c>
      <c r="H102" s="44">
        <f t="shared" si="19"/>
        <v>-16.698038</v>
      </c>
      <c r="I102" s="44">
        <f t="shared" si="20"/>
        <v>0</v>
      </c>
      <c r="J102" s="44">
        <f t="shared" si="21"/>
        <v>0</v>
      </c>
      <c r="K102" s="44">
        <f t="shared" si="22"/>
        <v>0</v>
      </c>
      <c r="L102" s="44">
        <f t="shared" si="23"/>
        <v>0</v>
      </c>
      <c r="N102" s="89">
        <v>7542185000</v>
      </c>
      <c r="O102" s="89">
        <v>-10.315208</v>
      </c>
      <c r="Q102" s="90">
        <f t="shared" si="24"/>
        <v>7.858365</v>
      </c>
      <c r="R102" s="90">
        <f t="shared" si="25"/>
        <v>-11.333055</v>
      </c>
      <c r="S102" s="44">
        <f t="shared" si="26"/>
        <v>-11.796219000000001</v>
      </c>
      <c r="T102" s="44">
        <f t="shared" si="27"/>
        <v>-12.533849999999999</v>
      </c>
      <c r="U102" s="44">
        <f t="shared" si="28"/>
        <v>0</v>
      </c>
      <c r="V102" s="44">
        <f t="shared" si="29"/>
        <v>0</v>
      </c>
      <c r="W102" s="44">
        <f t="shared" si="30"/>
        <v>0</v>
      </c>
      <c r="X102" s="44">
        <f t="shared" si="31"/>
        <v>0</v>
      </c>
    </row>
    <row r="103" spans="2:24" x14ac:dyDescent="0.25">
      <c r="B103" s="89">
        <v>7621230000</v>
      </c>
      <c r="C103" s="89">
        <v>-9.5197152999999997</v>
      </c>
      <c r="E103" s="90">
        <f t="shared" si="16"/>
        <v>7.9374099999999999</v>
      </c>
      <c r="F103" s="90">
        <f t="shared" si="17"/>
        <v>-10.113809</v>
      </c>
      <c r="G103" s="44">
        <f t="shared" si="18"/>
        <v>-11.072031000000001</v>
      </c>
      <c r="H103" s="44">
        <f t="shared" si="19"/>
        <v>-16.443192</v>
      </c>
      <c r="I103" s="44">
        <f t="shared" si="20"/>
        <v>0</v>
      </c>
      <c r="J103" s="44">
        <f t="shared" si="21"/>
        <v>0</v>
      </c>
      <c r="K103" s="44">
        <f t="shared" si="22"/>
        <v>0</v>
      </c>
      <c r="L103" s="44">
        <f t="shared" si="23"/>
        <v>0</v>
      </c>
      <c r="N103" s="89">
        <v>7621230000</v>
      </c>
      <c r="O103" s="89">
        <v>-10.584597</v>
      </c>
      <c r="Q103" s="90">
        <f t="shared" si="24"/>
        <v>7.9374099999999999</v>
      </c>
      <c r="R103" s="90">
        <f t="shared" si="25"/>
        <v>-11.40587</v>
      </c>
      <c r="S103" s="44">
        <f t="shared" si="26"/>
        <v>-11.863334999999999</v>
      </c>
      <c r="T103" s="44">
        <f t="shared" si="27"/>
        <v>-12.600887</v>
      </c>
      <c r="U103" s="44">
        <f t="shared" si="28"/>
        <v>0</v>
      </c>
      <c r="V103" s="44">
        <f t="shared" si="29"/>
        <v>0</v>
      </c>
      <c r="W103" s="44">
        <f t="shared" si="30"/>
        <v>0</v>
      </c>
      <c r="X103" s="44">
        <f t="shared" si="31"/>
        <v>0</v>
      </c>
    </row>
    <row r="104" spans="2:24" x14ac:dyDescent="0.25">
      <c r="B104" s="89">
        <v>7700275000</v>
      </c>
      <c r="C104" s="89">
        <v>-9.7064132999999995</v>
      </c>
      <c r="E104" s="90">
        <f t="shared" si="16"/>
        <v>8.0164550000000006</v>
      </c>
      <c r="F104" s="90">
        <f t="shared" si="17"/>
        <v>-10.190529</v>
      </c>
      <c r="G104" s="44">
        <f t="shared" si="18"/>
        <v>-11.167636999999999</v>
      </c>
      <c r="H104" s="44">
        <f t="shared" si="19"/>
        <v>-15.935802000000001</v>
      </c>
      <c r="I104" s="44">
        <f t="shared" si="20"/>
        <v>0</v>
      </c>
      <c r="J104" s="44">
        <f t="shared" si="21"/>
        <v>0</v>
      </c>
      <c r="K104" s="44">
        <f t="shared" si="22"/>
        <v>0</v>
      </c>
      <c r="L104" s="44">
        <f t="shared" si="23"/>
        <v>0</v>
      </c>
      <c r="N104" s="89">
        <v>7700275000</v>
      </c>
      <c r="O104" s="89">
        <v>-10.870587</v>
      </c>
      <c r="Q104" s="90">
        <f t="shared" si="24"/>
        <v>8.0164550000000006</v>
      </c>
      <c r="R104" s="90">
        <f t="shared" si="25"/>
        <v>-11.628002</v>
      </c>
      <c r="S104" s="44">
        <f t="shared" si="26"/>
        <v>-12.075768</v>
      </c>
      <c r="T104" s="44">
        <f t="shared" si="27"/>
        <v>-12.666347</v>
      </c>
      <c r="U104" s="44">
        <f t="shared" si="28"/>
        <v>0</v>
      </c>
      <c r="V104" s="44">
        <f t="shared" si="29"/>
        <v>0</v>
      </c>
      <c r="W104" s="44">
        <f t="shared" si="30"/>
        <v>0</v>
      </c>
      <c r="X104" s="44">
        <f t="shared" si="31"/>
        <v>0</v>
      </c>
    </row>
    <row r="105" spans="2:24" x14ac:dyDescent="0.25">
      <c r="B105" s="89">
        <v>7779320000</v>
      </c>
      <c r="C105" s="89">
        <v>-9.8754387000000001</v>
      </c>
      <c r="E105" s="90">
        <f t="shared" si="16"/>
        <v>8.0954999999999995</v>
      </c>
      <c r="F105" s="90">
        <f t="shared" si="17"/>
        <v>-10.243231</v>
      </c>
      <c r="G105" s="44">
        <f t="shared" si="18"/>
        <v>-11.116035</v>
      </c>
      <c r="H105" s="44">
        <f t="shared" si="19"/>
        <v>-16.102224</v>
      </c>
      <c r="I105" s="44">
        <f t="shared" si="20"/>
        <v>0</v>
      </c>
      <c r="J105" s="44">
        <f t="shared" si="21"/>
        <v>0</v>
      </c>
      <c r="K105" s="44">
        <f t="shared" si="22"/>
        <v>0</v>
      </c>
      <c r="L105" s="44">
        <f t="shared" si="23"/>
        <v>0</v>
      </c>
      <c r="N105" s="89">
        <v>7779320000</v>
      </c>
      <c r="O105" s="89">
        <v>-11.089779999999999</v>
      </c>
      <c r="Q105" s="90">
        <f t="shared" si="24"/>
        <v>8.0954999999999995</v>
      </c>
      <c r="R105" s="90">
        <f t="shared" si="25"/>
        <v>-11.539218999999999</v>
      </c>
      <c r="S105" s="44">
        <f t="shared" si="26"/>
        <v>-11.95181</v>
      </c>
      <c r="T105" s="44">
        <f t="shared" si="27"/>
        <v>-12.731930999999999</v>
      </c>
      <c r="U105" s="44">
        <f t="shared" si="28"/>
        <v>0</v>
      </c>
      <c r="V105" s="44">
        <f t="shared" si="29"/>
        <v>0</v>
      </c>
      <c r="W105" s="44">
        <f t="shared" si="30"/>
        <v>0</v>
      </c>
      <c r="X105" s="44">
        <f t="shared" si="31"/>
        <v>0</v>
      </c>
    </row>
    <row r="106" spans="2:24" x14ac:dyDescent="0.25">
      <c r="B106" s="89">
        <v>7858365000</v>
      </c>
      <c r="C106" s="89">
        <v>-9.9737968000000006</v>
      </c>
      <c r="E106" s="90">
        <f t="shared" si="16"/>
        <v>8.1745450000000002</v>
      </c>
      <c r="F106" s="90">
        <f t="shared" si="17"/>
        <v>-10.327268</v>
      </c>
      <c r="G106" s="44">
        <f t="shared" si="18"/>
        <v>-11.183729</v>
      </c>
      <c r="H106" s="44">
        <f t="shared" si="19"/>
        <v>-15.767412999999999</v>
      </c>
      <c r="I106" s="44">
        <f t="shared" si="20"/>
        <v>0</v>
      </c>
      <c r="J106" s="44">
        <f t="shared" si="21"/>
        <v>0</v>
      </c>
      <c r="K106" s="44">
        <f t="shared" si="22"/>
        <v>0</v>
      </c>
      <c r="L106" s="44">
        <f t="shared" si="23"/>
        <v>0</v>
      </c>
      <c r="N106" s="89">
        <v>7858365000</v>
      </c>
      <c r="O106" s="89">
        <v>-11.333055</v>
      </c>
      <c r="Q106" s="90">
        <f t="shared" si="24"/>
        <v>8.1745450000000002</v>
      </c>
      <c r="R106" s="90">
        <f t="shared" si="25"/>
        <v>-11.698430999999999</v>
      </c>
      <c r="S106" s="44">
        <f t="shared" si="26"/>
        <v>-12.105373</v>
      </c>
      <c r="T106" s="44">
        <f t="shared" si="27"/>
        <v>-12.754823999999999</v>
      </c>
      <c r="U106" s="44">
        <f t="shared" si="28"/>
        <v>0</v>
      </c>
      <c r="V106" s="44">
        <f t="shared" si="29"/>
        <v>0</v>
      </c>
      <c r="W106" s="44">
        <f t="shared" si="30"/>
        <v>0</v>
      </c>
      <c r="X106" s="44">
        <f t="shared" si="31"/>
        <v>0</v>
      </c>
    </row>
    <row r="107" spans="2:24" x14ac:dyDescent="0.25">
      <c r="B107" s="89">
        <v>7937410000</v>
      </c>
      <c r="C107" s="89">
        <v>-10.113809</v>
      </c>
      <c r="E107" s="90">
        <f t="shared" si="16"/>
        <v>8.2535900000000009</v>
      </c>
      <c r="F107" s="90">
        <f t="shared" si="17"/>
        <v>-10.308918999999999</v>
      </c>
      <c r="G107" s="44">
        <f t="shared" si="18"/>
        <v>-11.197697</v>
      </c>
      <c r="H107" s="44">
        <f t="shared" si="19"/>
        <v>-15.248836000000001</v>
      </c>
      <c r="I107" s="44">
        <f t="shared" si="20"/>
        <v>0</v>
      </c>
      <c r="J107" s="44">
        <f t="shared" si="21"/>
        <v>0</v>
      </c>
      <c r="K107" s="44">
        <f t="shared" si="22"/>
        <v>0</v>
      </c>
      <c r="L107" s="44">
        <f t="shared" si="23"/>
        <v>0</v>
      </c>
      <c r="N107" s="89">
        <v>7937410000</v>
      </c>
      <c r="O107" s="89">
        <v>-11.40587</v>
      </c>
      <c r="Q107" s="90">
        <f t="shared" si="24"/>
        <v>8.2535900000000009</v>
      </c>
      <c r="R107" s="90">
        <f t="shared" si="25"/>
        <v>-11.689816</v>
      </c>
      <c r="S107" s="44">
        <f t="shared" si="26"/>
        <v>-12.125090999999999</v>
      </c>
      <c r="T107" s="44">
        <f t="shared" si="27"/>
        <v>-12.730573</v>
      </c>
      <c r="U107" s="44">
        <f t="shared" si="28"/>
        <v>0</v>
      </c>
      <c r="V107" s="44">
        <f t="shared" si="29"/>
        <v>0</v>
      </c>
      <c r="W107" s="44">
        <f t="shared" si="30"/>
        <v>0</v>
      </c>
      <c r="X107" s="44">
        <f t="shared" si="31"/>
        <v>0</v>
      </c>
    </row>
    <row r="108" spans="2:24" x14ac:dyDescent="0.25">
      <c r="B108" s="89">
        <v>8016455000</v>
      </c>
      <c r="C108" s="89">
        <v>-10.190529</v>
      </c>
      <c r="E108" s="90">
        <f t="shared" si="16"/>
        <v>8.3326349999999998</v>
      </c>
      <c r="F108" s="90">
        <f t="shared" si="17"/>
        <v>-10.261448</v>
      </c>
      <c r="G108" s="44">
        <f t="shared" si="18"/>
        <v>-11.019059</v>
      </c>
      <c r="H108" s="44">
        <f t="shared" si="19"/>
        <v>-15.582952000000001</v>
      </c>
      <c r="I108" s="44">
        <f t="shared" si="20"/>
        <v>0</v>
      </c>
      <c r="J108" s="44">
        <f t="shared" si="21"/>
        <v>0</v>
      </c>
      <c r="K108" s="44">
        <f t="shared" si="22"/>
        <v>0</v>
      </c>
      <c r="L108" s="44">
        <f t="shared" si="23"/>
        <v>0</v>
      </c>
      <c r="N108" s="89">
        <v>8016455000</v>
      </c>
      <c r="O108" s="89">
        <v>-11.628002</v>
      </c>
      <c r="Q108" s="90">
        <f t="shared" si="24"/>
        <v>8.3326349999999998</v>
      </c>
      <c r="R108" s="90">
        <f t="shared" si="25"/>
        <v>-11.664180999999999</v>
      </c>
      <c r="S108" s="44">
        <f t="shared" si="26"/>
        <v>-12.093401999999999</v>
      </c>
      <c r="T108" s="44">
        <f t="shared" si="27"/>
        <v>-12.795756000000001</v>
      </c>
      <c r="U108" s="44">
        <f t="shared" si="28"/>
        <v>0</v>
      </c>
      <c r="V108" s="44">
        <f t="shared" si="29"/>
        <v>0</v>
      </c>
      <c r="W108" s="44">
        <f t="shared" si="30"/>
        <v>0</v>
      </c>
      <c r="X108" s="44">
        <f t="shared" si="31"/>
        <v>0</v>
      </c>
    </row>
    <row r="109" spans="2:24" x14ac:dyDescent="0.25">
      <c r="B109" s="89">
        <v>8095500000</v>
      </c>
      <c r="C109" s="89">
        <v>-10.243231</v>
      </c>
      <c r="E109" s="90">
        <f t="shared" si="16"/>
        <v>8.4116800000000005</v>
      </c>
      <c r="F109" s="90">
        <f t="shared" si="17"/>
        <v>-10.18474</v>
      </c>
      <c r="G109" s="44">
        <f t="shared" si="18"/>
        <v>-10.932975000000001</v>
      </c>
      <c r="H109" s="44">
        <f t="shared" si="19"/>
        <v>-15.45138</v>
      </c>
      <c r="I109" s="44">
        <f t="shared" si="20"/>
        <v>0</v>
      </c>
      <c r="J109" s="44">
        <f t="shared" si="21"/>
        <v>0</v>
      </c>
      <c r="K109" s="44">
        <f t="shared" si="22"/>
        <v>0</v>
      </c>
      <c r="L109" s="44">
        <f t="shared" si="23"/>
        <v>0</v>
      </c>
      <c r="N109" s="89">
        <v>8095500000</v>
      </c>
      <c r="O109" s="89">
        <v>-11.539218999999999</v>
      </c>
      <c r="Q109" s="90">
        <f t="shared" si="24"/>
        <v>8.4116800000000005</v>
      </c>
      <c r="R109" s="90">
        <f t="shared" si="25"/>
        <v>-11.556284</v>
      </c>
      <c r="S109" s="44">
        <f t="shared" si="26"/>
        <v>-12.021269999999999</v>
      </c>
      <c r="T109" s="44">
        <f t="shared" si="27"/>
        <v>-12.782276</v>
      </c>
      <c r="U109" s="44">
        <f t="shared" si="28"/>
        <v>0</v>
      </c>
      <c r="V109" s="44">
        <f t="shared" si="29"/>
        <v>0</v>
      </c>
      <c r="W109" s="44">
        <f t="shared" si="30"/>
        <v>0</v>
      </c>
      <c r="X109" s="44">
        <f t="shared" si="31"/>
        <v>0</v>
      </c>
    </row>
    <row r="110" spans="2:24" x14ac:dyDescent="0.25">
      <c r="B110" s="89">
        <v>8174545000</v>
      </c>
      <c r="C110" s="89">
        <v>-10.327268</v>
      </c>
      <c r="E110" s="90">
        <f t="shared" si="16"/>
        <v>8.4907249999999994</v>
      </c>
      <c r="F110" s="90">
        <f t="shared" si="17"/>
        <v>-10.266923</v>
      </c>
      <c r="G110" s="44">
        <f t="shared" si="18"/>
        <v>-11.111208</v>
      </c>
      <c r="H110" s="44">
        <f t="shared" si="19"/>
        <v>-14.845457</v>
      </c>
      <c r="I110" s="44">
        <f t="shared" si="20"/>
        <v>0</v>
      </c>
      <c r="J110" s="44">
        <f t="shared" si="21"/>
        <v>0</v>
      </c>
      <c r="K110" s="44">
        <f t="shared" si="22"/>
        <v>0</v>
      </c>
      <c r="L110" s="44">
        <f t="shared" si="23"/>
        <v>0</v>
      </c>
      <c r="N110" s="89">
        <v>8174545000</v>
      </c>
      <c r="O110" s="89">
        <v>-11.698430999999999</v>
      </c>
      <c r="Q110" s="90">
        <f t="shared" si="24"/>
        <v>8.4907249999999994</v>
      </c>
      <c r="R110" s="90">
        <f t="shared" si="25"/>
        <v>-11.550001999999999</v>
      </c>
      <c r="S110" s="44">
        <f t="shared" si="26"/>
        <v>-12.118663</v>
      </c>
      <c r="T110" s="44">
        <f t="shared" si="27"/>
        <v>-12.73265</v>
      </c>
      <c r="U110" s="44">
        <f t="shared" si="28"/>
        <v>0</v>
      </c>
      <c r="V110" s="44">
        <f t="shared" si="29"/>
        <v>0</v>
      </c>
      <c r="W110" s="44">
        <f t="shared" si="30"/>
        <v>0</v>
      </c>
      <c r="X110" s="44">
        <f t="shared" si="31"/>
        <v>0</v>
      </c>
    </row>
    <row r="111" spans="2:24" x14ac:dyDescent="0.25">
      <c r="B111" s="89">
        <v>8253590000</v>
      </c>
      <c r="C111" s="89">
        <v>-10.308918999999999</v>
      </c>
      <c r="E111" s="90">
        <f t="shared" si="16"/>
        <v>8.5697700000000001</v>
      </c>
      <c r="F111" s="90">
        <f t="shared" si="17"/>
        <v>-10.161115000000001</v>
      </c>
      <c r="G111" s="44">
        <f t="shared" si="18"/>
        <v>-10.90057</v>
      </c>
      <c r="H111" s="44">
        <f t="shared" si="19"/>
        <v>-15.061624999999999</v>
      </c>
      <c r="I111" s="44">
        <f t="shared" si="20"/>
        <v>0</v>
      </c>
      <c r="J111" s="44">
        <f t="shared" si="21"/>
        <v>0</v>
      </c>
      <c r="K111" s="44">
        <f t="shared" si="22"/>
        <v>0</v>
      </c>
      <c r="L111" s="44">
        <f t="shared" si="23"/>
        <v>0</v>
      </c>
      <c r="N111" s="89">
        <v>8253590000</v>
      </c>
      <c r="O111" s="89">
        <v>-11.689816</v>
      </c>
      <c r="Q111" s="90">
        <f t="shared" si="24"/>
        <v>8.5697700000000001</v>
      </c>
      <c r="R111" s="90">
        <f t="shared" si="25"/>
        <v>-11.321408999999999</v>
      </c>
      <c r="S111" s="44">
        <f t="shared" si="26"/>
        <v>-11.9048</v>
      </c>
      <c r="T111" s="44">
        <f t="shared" si="27"/>
        <v>-12.712517</v>
      </c>
      <c r="U111" s="44">
        <f t="shared" si="28"/>
        <v>0</v>
      </c>
      <c r="V111" s="44">
        <f t="shared" si="29"/>
        <v>0</v>
      </c>
      <c r="W111" s="44">
        <f t="shared" si="30"/>
        <v>0</v>
      </c>
      <c r="X111" s="44">
        <f t="shared" si="31"/>
        <v>0</v>
      </c>
    </row>
    <row r="112" spans="2:24" x14ac:dyDescent="0.25">
      <c r="B112" s="89">
        <v>8332635000</v>
      </c>
      <c r="C112" s="89">
        <v>-10.261448</v>
      </c>
      <c r="E112" s="90">
        <f t="shared" si="16"/>
        <v>8.6488150000000008</v>
      </c>
      <c r="F112" s="90">
        <f t="shared" si="17"/>
        <v>-10.016992999999999</v>
      </c>
      <c r="G112" s="44">
        <f t="shared" si="18"/>
        <v>-10.693553</v>
      </c>
      <c r="H112" s="44">
        <f t="shared" si="19"/>
        <v>-15.112574</v>
      </c>
      <c r="I112" s="44">
        <f t="shared" si="20"/>
        <v>0</v>
      </c>
      <c r="J112" s="44">
        <f t="shared" si="21"/>
        <v>0</v>
      </c>
      <c r="K112" s="44">
        <f t="shared" si="22"/>
        <v>0</v>
      </c>
      <c r="L112" s="44">
        <f t="shared" si="23"/>
        <v>0</v>
      </c>
      <c r="N112" s="89">
        <v>8332635000</v>
      </c>
      <c r="O112" s="89">
        <v>-11.664180999999999</v>
      </c>
      <c r="Q112" s="90">
        <f t="shared" si="24"/>
        <v>8.6488150000000008</v>
      </c>
      <c r="R112" s="90">
        <f t="shared" si="25"/>
        <v>-11.226675999999999</v>
      </c>
      <c r="S112" s="44">
        <f t="shared" si="26"/>
        <v>-11.758945000000001</v>
      </c>
      <c r="T112" s="44">
        <f t="shared" si="27"/>
        <v>-12.665901</v>
      </c>
      <c r="U112" s="44">
        <f t="shared" si="28"/>
        <v>0</v>
      </c>
      <c r="V112" s="44">
        <f t="shared" si="29"/>
        <v>0</v>
      </c>
      <c r="W112" s="44">
        <f t="shared" si="30"/>
        <v>0</v>
      </c>
      <c r="X112" s="44">
        <f t="shared" si="31"/>
        <v>0</v>
      </c>
    </row>
    <row r="113" spans="2:24" x14ac:dyDescent="0.25">
      <c r="B113" s="89">
        <v>8411680000</v>
      </c>
      <c r="C113" s="89">
        <v>-10.18474</v>
      </c>
      <c r="E113" s="90">
        <f t="shared" si="16"/>
        <v>8.7278599999999997</v>
      </c>
      <c r="F113" s="90">
        <f t="shared" si="17"/>
        <v>-9.9720182000000008</v>
      </c>
      <c r="G113" s="44">
        <f t="shared" si="18"/>
        <v>-10.764289</v>
      </c>
      <c r="H113" s="44">
        <f t="shared" si="19"/>
        <v>-14.368131999999999</v>
      </c>
      <c r="I113" s="44">
        <f t="shared" si="20"/>
        <v>0</v>
      </c>
      <c r="J113" s="44">
        <f t="shared" si="21"/>
        <v>0</v>
      </c>
      <c r="K113" s="44">
        <f t="shared" si="22"/>
        <v>0</v>
      </c>
      <c r="L113" s="44">
        <f t="shared" si="23"/>
        <v>0</v>
      </c>
      <c r="N113" s="89">
        <v>8411680000</v>
      </c>
      <c r="O113" s="89">
        <v>-11.556284</v>
      </c>
      <c r="Q113" s="90">
        <f t="shared" si="24"/>
        <v>8.7278599999999997</v>
      </c>
      <c r="R113" s="90">
        <f t="shared" si="25"/>
        <v>-11.099900999999999</v>
      </c>
      <c r="S113" s="44">
        <f t="shared" si="26"/>
        <v>-11.618941</v>
      </c>
      <c r="T113" s="44">
        <f t="shared" si="27"/>
        <v>-12.527725</v>
      </c>
      <c r="U113" s="44">
        <f t="shared" si="28"/>
        <v>0</v>
      </c>
      <c r="V113" s="44">
        <f t="shared" si="29"/>
        <v>0</v>
      </c>
      <c r="W113" s="44">
        <f t="shared" si="30"/>
        <v>0</v>
      </c>
      <c r="X113" s="44">
        <f t="shared" si="31"/>
        <v>0</v>
      </c>
    </row>
    <row r="114" spans="2:24" x14ac:dyDescent="0.25">
      <c r="B114" s="89">
        <v>8490725000</v>
      </c>
      <c r="C114" s="89">
        <v>-10.266923</v>
      </c>
      <c r="E114" s="90">
        <f t="shared" si="16"/>
        <v>8.8069050000000004</v>
      </c>
      <c r="F114" s="90">
        <f t="shared" si="17"/>
        <v>-9.7996683000000004</v>
      </c>
      <c r="G114" s="44">
        <f t="shared" si="18"/>
        <v>-10.552153000000001</v>
      </c>
      <c r="H114" s="44">
        <f t="shared" si="19"/>
        <v>-14.328419</v>
      </c>
      <c r="I114" s="44">
        <f t="shared" si="20"/>
        <v>0</v>
      </c>
      <c r="J114" s="44">
        <f t="shared" si="21"/>
        <v>0</v>
      </c>
      <c r="K114" s="44">
        <f t="shared" si="22"/>
        <v>0</v>
      </c>
      <c r="L114" s="44">
        <f t="shared" si="23"/>
        <v>0</v>
      </c>
      <c r="N114" s="89">
        <v>8490725000</v>
      </c>
      <c r="O114" s="89">
        <v>-11.550001999999999</v>
      </c>
      <c r="Q114" s="90">
        <f t="shared" si="24"/>
        <v>8.8069050000000004</v>
      </c>
      <c r="R114" s="90">
        <f t="shared" si="25"/>
        <v>-11.033899999999999</v>
      </c>
      <c r="S114" s="44">
        <f t="shared" si="26"/>
        <v>-11.488085999999999</v>
      </c>
      <c r="T114" s="44">
        <f t="shared" si="27"/>
        <v>-12.453757</v>
      </c>
      <c r="U114" s="44">
        <f t="shared" si="28"/>
        <v>0</v>
      </c>
      <c r="V114" s="44">
        <f t="shared" si="29"/>
        <v>0</v>
      </c>
      <c r="W114" s="44">
        <f t="shared" si="30"/>
        <v>0</v>
      </c>
      <c r="X114" s="44">
        <f t="shared" si="31"/>
        <v>0</v>
      </c>
    </row>
    <row r="115" spans="2:24" x14ac:dyDescent="0.25">
      <c r="B115" s="89">
        <v>8569770000</v>
      </c>
      <c r="C115" s="89">
        <v>-10.161115000000001</v>
      </c>
      <c r="E115" s="90">
        <f t="shared" si="16"/>
        <v>8.8859499999999993</v>
      </c>
      <c r="F115" s="90">
        <f t="shared" si="17"/>
        <v>-9.6840162000000003</v>
      </c>
      <c r="G115" s="44">
        <f t="shared" si="18"/>
        <v>-10.315899</v>
      </c>
      <c r="H115" s="44">
        <f t="shared" si="19"/>
        <v>-14.542885999999999</v>
      </c>
      <c r="I115" s="44">
        <f t="shared" si="20"/>
        <v>0</v>
      </c>
      <c r="J115" s="44">
        <f t="shared" si="21"/>
        <v>0</v>
      </c>
      <c r="K115" s="44">
        <f t="shared" si="22"/>
        <v>0</v>
      </c>
      <c r="L115" s="44">
        <f t="shared" si="23"/>
        <v>0</v>
      </c>
      <c r="N115" s="89">
        <v>8569770000</v>
      </c>
      <c r="O115" s="89">
        <v>-11.321408999999999</v>
      </c>
      <c r="Q115" s="90">
        <f t="shared" si="24"/>
        <v>8.8859499999999993</v>
      </c>
      <c r="R115" s="90">
        <f t="shared" si="25"/>
        <v>-11.011918</v>
      </c>
      <c r="S115" s="44">
        <f t="shared" si="26"/>
        <v>-11.404449</v>
      </c>
      <c r="T115" s="44">
        <f t="shared" si="27"/>
        <v>-12.407424000000001</v>
      </c>
      <c r="U115" s="44">
        <f t="shared" si="28"/>
        <v>0</v>
      </c>
      <c r="V115" s="44">
        <f t="shared" si="29"/>
        <v>0</v>
      </c>
      <c r="W115" s="44">
        <f t="shared" si="30"/>
        <v>0</v>
      </c>
      <c r="X115" s="44">
        <f t="shared" si="31"/>
        <v>0</v>
      </c>
    </row>
    <row r="116" spans="2:24" x14ac:dyDescent="0.25">
      <c r="B116" s="89">
        <v>8648815000</v>
      </c>
      <c r="C116" s="89">
        <v>-10.016992999999999</v>
      </c>
      <c r="E116" s="90">
        <f t="shared" si="16"/>
        <v>8.964995</v>
      </c>
      <c r="F116" s="90">
        <f t="shared" si="17"/>
        <v>-9.6340264999999992</v>
      </c>
      <c r="G116" s="44">
        <f t="shared" si="18"/>
        <v>-10.379813</v>
      </c>
      <c r="H116" s="44">
        <f t="shared" si="19"/>
        <v>-13.960189</v>
      </c>
      <c r="I116" s="44">
        <f t="shared" si="20"/>
        <v>0</v>
      </c>
      <c r="J116" s="44">
        <f t="shared" si="21"/>
        <v>0</v>
      </c>
      <c r="K116" s="44">
        <f t="shared" si="22"/>
        <v>0</v>
      </c>
      <c r="L116" s="44">
        <f t="shared" si="23"/>
        <v>0</v>
      </c>
      <c r="N116" s="89">
        <v>8648815000</v>
      </c>
      <c r="O116" s="89">
        <v>-11.226675999999999</v>
      </c>
      <c r="Q116" s="90">
        <f t="shared" si="24"/>
        <v>8.964995</v>
      </c>
      <c r="R116" s="90">
        <f t="shared" si="25"/>
        <v>-10.950068</v>
      </c>
      <c r="S116" s="44">
        <f t="shared" si="26"/>
        <v>-11.404674999999999</v>
      </c>
      <c r="T116" s="44">
        <f t="shared" si="27"/>
        <v>-12.31537</v>
      </c>
      <c r="U116" s="44">
        <f t="shared" si="28"/>
        <v>0</v>
      </c>
      <c r="V116" s="44">
        <f t="shared" si="29"/>
        <v>0</v>
      </c>
      <c r="W116" s="44">
        <f t="shared" si="30"/>
        <v>0</v>
      </c>
      <c r="X116" s="44">
        <f t="shared" si="31"/>
        <v>0</v>
      </c>
    </row>
    <row r="117" spans="2:24" x14ac:dyDescent="0.25">
      <c r="B117" s="89">
        <v>8727860000</v>
      </c>
      <c r="C117" s="89">
        <v>-9.9720182000000008</v>
      </c>
      <c r="E117" s="90">
        <f t="shared" si="16"/>
        <v>9.0440400000000007</v>
      </c>
      <c r="F117" s="90">
        <f t="shared" si="17"/>
        <v>-9.5049905999999993</v>
      </c>
      <c r="G117" s="44">
        <f t="shared" si="18"/>
        <v>-10.296141</v>
      </c>
      <c r="H117" s="44">
        <f t="shared" si="19"/>
        <v>-13.640883000000001</v>
      </c>
      <c r="I117" s="44">
        <f t="shared" si="20"/>
        <v>0</v>
      </c>
      <c r="J117" s="44">
        <f t="shared" si="21"/>
        <v>0</v>
      </c>
      <c r="K117" s="44">
        <f t="shared" si="22"/>
        <v>0</v>
      </c>
      <c r="L117" s="44">
        <f t="shared" si="23"/>
        <v>0</v>
      </c>
      <c r="N117" s="89">
        <v>8727860000</v>
      </c>
      <c r="O117" s="89">
        <v>-11.099900999999999</v>
      </c>
      <c r="Q117" s="90">
        <f t="shared" si="24"/>
        <v>9.0440400000000007</v>
      </c>
      <c r="R117" s="90">
        <f t="shared" si="25"/>
        <v>-10.97114</v>
      </c>
      <c r="S117" s="44">
        <f t="shared" si="26"/>
        <v>-11.443212000000001</v>
      </c>
      <c r="T117" s="44">
        <f t="shared" si="27"/>
        <v>-12.264340000000001</v>
      </c>
      <c r="U117" s="44">
        <f t="shared" si="28"/>
        <v>0</v>
      </c>
      <c r="V117" s="44">
        <f t="shared" si="29"/>
        <v>0</v>
      </c>
      <c r="W117" s="44">
        <f t="shared" si="30"/>
        <v>0</v>
      </c>
      <c r="X117" s="44">
        <f t="shared" si="31"/>
        <v>0</v>
      </c>
    </row>
    <row r="118" spans="2:24" x14ac:dyDescent="0.25">
      <c r="B118" s="89">
        <v>8806905000</v>
      </c>
      <c r="C118" s="89">
        <v>-9.7996683000000004</v>
      </c>
      <c r="E118" s="90">
        <f t="shared" si="16"/>
        <v>9.1230849999999997</v>
      </c>
      <c r="F118" s="90">
        <f t="shared" si="17"/>
        <v>-9.3290758</v>
      </c>
      <c r="G118" s="44">
        <f t="shared" si="18"/>
        <v>-10.029408</v>
      </c>
      <c r="H118" s="44">
        <f t="shared" si="19"/>
        <v>-13.733292</v>
      </c>
      <c r="I118" s="44">
        <f t="shared" si="20"/>
        <v>0</v>
      </c>
      <c r="J118" s="44">
        <f t="shared" si="21"/>
        <v>0</v>
      </c>
      <c r="K118" s="44">
        <f t="shared" si="22"/>
        <v>0</v>
      </c>
      <c r="L118" s="44">
        <f t="shared" si="23"/>
        <v>0</v>
      </c>
      <c r="N118" s="89">
        <v>8806905000</v>
      </c>
      <c r="O118" s="89">
        <v>-11.033899999999999</v>
      </c>
      <c r="Q118" s="90">
        <f t="shared" si="24"/>
        <v>9.1230849999999997</v>
      </c>
      <c r="R118" s="90">
        <f t="shared" si="25"/>
        <v>-10.934593</v>
      </c>
      <c r="S118" s="44">
        <f t="shared" si="26"/>
        <v>-11.373775</v>
      </c>
      <c r="T118" s="44">
        <f t="shared" si="27"/>
        <v>-12.251704</v>
      </c>
      <c r="U118" s="44">
        <f t="shared" si="28"/>
        <v>0</v>
      </c>
      <c r="V118" s="44">
        <f t="shared" si="29"/>
        <v>0</v>
      </c>
      <c r="W118" s="44">
        <f t="shared" si="30"/>
        <v>0</v>
      </c>
      <c r="X118" s="44">
        <f t="shared" si="31"/>
        <v>0</v>
      </c>
    </row>
    <row r="119" spans="2:24" x14ac:dyDescent="0.25">
      <c r="B119" s="89">
        <v>8885950000</v>
      </c>
      <c r="C119" s="89">
        <v>-9.6840162000000003</v>
      </c>
      <c r="E119" s="90">
        <f t="shared" si="16"/>
        <v>9.2021300000000004</v>
      </c>
      <c r="F119" s="90">
        <f t="shared" si="17"/>
        <v>-9.2545766999999994</v>
      </c>
      <c r="G119" s="44">
        <f t="shared" si="18"/>
        <v>-10.018311000000001</v>
      </c>
      <c r="H119" s="44">
        <f t="shared" si="19"/>
        <v>-13.434433</v>
      </c>
      <c r="I119" s="44">
        <f t="shared" si="20"/>
        <v>0</v>
      </c>
      <c r="J119" s="44">
        <f t="shared" si="21"/>
        <v>0</v>
      </c>
      <c r="K119" s="44">
        <f t="shared" si="22"/>
        <v>0</v>
      </c>
      <c r="L119" s="44">
        <f t="shared" si="23"/>
        <v>0</v>
      </c>
      <c r="N119" s="89">
        <v>8885950000</v>
      </c>
      <c r="O119" s="89">
        <v>-11.011918</v>
      </c>
      <c r="Q119" s="90">
        <f t="shared" si="24"/>
        <v>9.2021300000000004</v>
      </c>
      <c r="R119" s="90">
        <f t="shared" si="25"/>
        <v>-10.975177</v>
      </c>
      <c r="S119" s="44">
        <f t="shared" si="26"/>
        <v>-11.438362</v>
      </c>
      <c r="T119" s="44">
        <f t="shared" si="27"/>
        <v>-12.217093</v>
      </c>
      <c r="U119" s="44">
        <f t="shared" si="28"/>
        <v>0</v>
      </c>
      <c r="V119" s="44">
        <f t="shared" si="29"/>
        <v>0</v>
      </c>
      <c r="W119" s="44">
        <f t="shared" si="30"/>
        <v>0</v>
      </c>
      <c r="X119" s="44">
        <f t="shared" si="31"/>
        <v>0</v>
      </c>
    </row>
    <row r="120" spans="2:24" x14ac:dyDescent="0.25">
      <c r="B120" s="89">
        <v>8964995000</v>
      </c>
      <c r="C120" s="89">
        <v>-9.6340264999999992</v>
      </c>
      <c r="E120" s="90">
        <f t="shared" si="16"/>
        <v>9.2811749999999993</v>
      </c>
      <c r="F120" s="90">
        <f t="shared" si="17"/>
        <v>-9.1904955000000008</v>
      </c>
      <c r="G120" s="44">
        <f t="shared" si="18"/>
        <v>-10.002439000000001</v>
      </c>
      <c r="H120" s="44">
        <f t="shared" si="19"/>
        <v>-13.169423</v>
      </c>
      <c r="I120" s="44">
        <f t="shared" si="20"/>
        <v>0</v>
      </c>
      <c r="J120" s="44">
        <f t="shared" si="21"/>
        <v>0</v>
      </c>
      <c r="K120" s="44">
        <f t="shared" si="22"/>
        <v>0</v>
      </c>
      <c r="L120" s="44">
        <f t="shared" si="23"/>
        <v>0</v>
      </c>
      <c r="N120" s="89">
        <v>8964995000</v>
      </c>
      <c r="O120" s="89">
        <v>-10.950068</v>
      </c>
      <c r="Q120" s="90">
        <f t="shared" si="24"/>
        <v>9.2811749999999993</v>
      </c>
      <c r="R120" s="90">
        <f t="shared" si="25"/>
        <v>-10.961706</v>
      </c>
      <c r="S120" s="44">
        <f t="shared" si="26"/>
        <v>-11.412521</v>
      </c>
      <c r="T120" s="44">
        <f t="shared" si="27"/>
        <v>-12.218574</v>
      </c>
      <c r="U120" s="44">
        <f t="shared" si="28"/>
        <v>0</v>
      </c>
      <c r="V120" s="44">
        <f t="shared" si="29"/>
        <v>0</v>
      </c>
      <c r="W120" s="44">
        <f t="shared" si="30"/>
        <v>0</v>
      </c>
      <c r="X120" s="44">
        <f t="shared" si="31"/>
        <v>0</v>
      </c>
    </row>
    <row r="121" spans="2:24" x14ac:dyDescent="0.25">
      <c r="B121" s="89">
        <v>9044040000</v>
      </c>
      <c r="C121" s="89">
        <v>-9.5049905999999993</v>
      </c>
      <c r="E121" s="90">
        <f t="shared" si="16"/>
        <v>9.36022</v>
      </c>
      <c r="F121" s="90">
        <f t="shared" si="17"/>
        <v>-9.1585417000000007</v>
      </c>
      <c r="G121" s="44">
        <f t="shared" si="18"/>
        <v>-9.9699001000000003</v>
      </c>
      <c r="H121" s="44">
        <f t="shared" si="19"/>
        <v>-13.220998</v>
      </c>
      <c r="I121" s="44">
        <f t="shared" si="20"/>
        <v>0</v>
      </c>
      <c r="J121" s="44">
        <f t="shared" si="21"/>
        <v>0</v>
      </c>
      <c r="K121" s="44">
        <f t="shared" si="22"/>
        <v>0</v>
      </c>
      <c r="L121" s="44">
        <f t="shared" si="23"/>
        <v>0</v>
      </c>
      <c r="N121" s="89">
        <v>9044040000</v>
      </c>
      <c r="O121" s="89">
        <v>-10.97114</v>
      </c>
      <c r="Q121" s="90">
        <f t="shared" si="24"/>
        <v>9.36022</v>
      </c>
      <c r="R121" s="90">
        <f t="shared" si="25"/>
        <v>-11.008091</v>
      </c>
      <c r="S121" s="44">
        <f t="shared" si="26"/>
        <v>-11.448524000000001</v>
      </c>
      <c r="T121" s="44">
        <f t="shared" si="27"/>
        <v>-12.260973</v>
      </c>
      <c r="U121" s="44">
        <f t="shared" si="28"/>
        <v>0</v>
      </c>
      <c r="V121" s="44">
        <f t="shared" si="29"/>
        <v>0</v>
      </c>
      <c r="W121" s="44">
        <f t="shared" si="30"/>
        <v>0</v>
      </c>
      <c r="X121" s="44">
        <f t="shared" si="31"/>
        <v>0</v>
      </c>
    </row>
    <row r="122" spans="2:24" x14ac:dyDescent="0.25">
      <c r="B122" s="89">
        <v>9123085000</v>
      </c>
      <c r="C122" s="89">
        <v>-9.3290758</v>
      </c>
      <c r="E122" s="90">
        <f t="shared" si="16"/>
        <v>9.4392650000000007</v>
      </c>
      <c r="F122" s="90">
        <f t="shared" si="17"/>
        <v>-9.2679787000000005</v>
      </c>
      <c r="G122" s="44">
        <f t="shared" si="18"/>
        <v>-10.124281</v>
      </c>
      <c r="H122" s="44">
        <f t="shared" si="19"/>
        <v>-12.951749</v>
      </c>
      <c r="I122" s="44">
        <f t="shared" si="20"/>
        <v>0</v>
      </c>
      <c r="J122" s="44">
        <f t="shared" si="21"/>
        <v>0</v>
      </c>
      <c r="K122" s="44">
        <f t="shared" si="22"/>
        <v>0</v>
      </c>
      <c r="L122" s="44">
        <f t="shared" si="23"/>
        <v>0</v>
      </c>
      <c r="N122" s="89">
        <v>9123085000</v>
      </c>
      <c r="O122" s="89">
        <v>-10.934593</v>
      </c>
      <c r="Q122" s="90">
        <f t="shared" si="24"/>
        <v>9.4392650000000007</v>
      </c>
      <c r="R122" s="90">
        <f t="shared" si="25"/>
        <v>-11.173622999999999</v>
      </c>
      <c r="S122" s="44">
        <f t="shared" si="26"/>
        <v>-11.614338</v>
      </c>
      <c r="T122" s="44">
        <f t="shared" si="27"/>
        <v>-12.284096999999999</v>
      </c>
      <c r="U122" s="44">
        <f t="shared" si="28"/>
        <v>0</v>
      </c>
      <c r="V122" s="44">
        <f t="shared" si="29"/>
        <v>0</v>
      </c>
      <c r="W122" s="44">
        <f t="shared" si="30"/>
        <v>0</v>
      </c>
      <c r="X122" s="44">
        <f t="shared" si="31"/>
        <v>0</v>
      </c>
    </row>
    <row r="123" spans="2:24" x14ac:dyDescent="0.25">
      <c r="B123" s="89">
        <v>9202130000</v>
      </c>
      <c r="C123" s="89">
        <v>-9.2545766999999994</v>
      </c>
      <c r="E123" s="90">
        <f t="shared" si="16"/>
        <v>9.5183099999999996</v>
      </c>
      <c r="F123" s="90">
        <f t="shared" si="17"/>
        <v>-9.2708206000000004</v>
      </c>
      <c r="G123" s="44">
        <f t="shared" si="18"/>
        <v>-10.117993999999999</v>
      </c>
      <c r="H123" s="44">
        <f t="shared" si="19"/>
        <v>-12.659324</v>
      </c>
      <c r="I123" s="44">
        <f t="shared" si="20"/>
        <v>0</v>
      </c>
      <c r="J123" s="44">
        <f t="shared" si="21"/>
        <v>0</v>
      </c>
      <c r="K123" s="44">
        <f t="shared" si="22"/>
        <v>0</v>
      </c>
      <c r="L123" s="44">
        <f t="shared" si="23"/>
        <v>0</v>
      </c>
      <c r="N123" s="89">
        <v>9202130000</v>
      </c>
      <c r="O123" s="89">
        <v>-10.975177</v>
      </c>
      <c r="Q123" s="90">
        <f t="shared" si="24"/>
        <v>9.5183099999999996</v>
      </c>
      <c r="R123" s="90">
        <f t="shared" si="25"/>
        <v>-11.181825999999999</v>
      </c>
      <c r="S123" s="44">
        <f t="shared" si="26"/>
        <v>-11.622348000000001</v>
      </c>
      <c r="T123" s="44">
        <f t="shared" si="27"/>
        <v>-12.323587</v>
      </c>
      <c r="U123" s="44">
        <f t="shared" si="28"/>
        <v>0</v>
      </c>
      <c r="V123" s="44">
        <f t="shared" si="29"/>
        <v>0</v>
      </c>
      <c r="W123" s="44">
        <f t="shared" si="30"/>
        <v>0</v>
      </c>
      <c r="X123" s="44">
        <f t="shared" si="31"/>
        <v>0</v>
      </c>
    </row>
    <row r="124" spans="2:24" x14ac:dyDescent="0.25">
      <c r="B124" s="89">
        <v>9281175000</v>
      </c>
      <c r="C124" s="89">
        <v>-9.1904955000000008</v>
      </c>
      <c r="E124" s="90">
        <f t="shared" si="16"/>
        <v>9.5973550000000003</v>
      </c>
      <c r="F124" s="90">
        <f t="shared" si="17"/>
        <v>-9.2150792999999993</v>
      </c>
      <c r="G124" s="44">
        <f t="shared" si="18"/>
        <v>-9.9498309999999996</v>
      </c>
      <c r="H124" s="44">
        <f t="shared" si="19"/>
        <v>-12.572362999999999</v>
      </c>
      <c r="I124" s="44">
        <f t="shared" si="20"/>
        <v>0</v>
      </c>
      <c r="J124" s="44">
        <f t="shared" si="21"/>
        <v>0</v>
      </c>
      <c r="K124" s="44">
        <f t="shared" si="22"/>
        <v>0</v>
      </c>
      <c r="L124" s="44">
        <f t="shared" si="23"/>
        <v>0</v>
      </c>
      <c r="N124" s="89">
        <v>9281175000</v>
      </c>
      <c r="O124" s="89">
        <v>-10.961706</v>
      </c>
      <c r="Q124" s="90">
        <f t="shared" si="24"/>
        <v>9.5973550000000003</v>
      </c>
      <c r="R124" s="90">
        <f t="shared" si="25"/>
        <v>-11.250348000000001</v>
      </c>
      <c r="S124" s="44">
        <f t="shared" si="26"/>
        <v>-11.644056000000001</v>
      </c>
      <c r="T124" s="44">
        <f t="shared" si="27"/>
        <v>-12.398319000000001</v>
      </c>
      <c r="U124" s="44">
        <f t="shared" si="28"/>
        <v>0</v>
      </c>
      <c r="V124" s="44">
        <f t="shared" si="29"/>
        <v>0</v>
      </c>
      <c r="W124" s="44">
        <f t="shared" si="30"/>
        <v>0</v>
      </c>
      <c r="X124" s="44">
        <f t="shared" si="31"/>
        <v>0</v>
      </c>
    </row>
    <row r="125" spans="2:24" x14ac:dyDescent="0.25">
      <c r="B125" s="89">
        <v>9360220000</v>
      </c>
      <c r="C125" s="89">
        <v>-9.1585417000000007</v>
      </c>
      <c r="E125" s="90">
        <f t="shared" si="16"/>
        <v>9.6763999999999992</v>
      </c>
      <c r="F125" s="90">
        <f t="shared" si="17"/>
        <v>-9.2135897</v>
      </c>
      <c r="G125" s="44">
        <f t="shared" si="18"/>
        <v>-9.9080390999999999</v>
      </c>
      <c r="H125" s="44">
        <f t="shared" si="19"/>
        <v>-12.242190000000001</v>
      </c>
      <c r="I125" s="44">
        <f t="shared" si="20"/>
        <v>0</v>
      </c>
      <c r="J125" s="44">
        <f t="shared" si="21"/>
        <v>0</v>
      </c>
      <c r="K125" s="44">
        <f t="shared" si="22"/>
        <v>0</v>
      </c>
      <c r="L125" s="44">
        <f t="shared" si="23"/>
        <v>0</v>
      </c>
      <c r="N125" s="89">
        <v>9360220000</v>
      </c>
      <c r="O125" s="89">
        <v>-11.008091</v>
      </c>
      <c r="Q125" s="90">
        <f t="shared" si="24"/>
        <v>9.6763999999999992</v>
      </c>
      <c r="R125" s="90">
        <f t="shared" si="25"/>
        <v>-11.271362</v>
      </c>
      <c r="S125" s="44">
        <f t="shared" si="26"/>
        <v>-11.658852</v>
      </c>
      <c r="T125" s="44">
        <f t="shared" si="27"/>
        <v>-12.425986</v>
      </c>
      <c r="U125" s="44">
        <f t="shared" si="28"/>
        <v>0</v>
      </c>
      <c r="V125" s="44">
        <f t="shared" si="29"/>
        <v>0</v>
      </c>
      <c r="W125" s="44">
        <f t="shared" si="30"/>
        <v>0</v>
      </c>
      <c r="X125" s="44">
        <f t="shared" si="31"/>
        <v>0</v>
      </c>
    </row>
    <row r="126" spans="2:24" x14ac:dyDescent="0.25">
      <c r="B126" s="89">
        <v>9439265000</v>
      </c>
      <c r="C126" s="89">
        <v>-9.2679787000000005</v>
      </c>
      <c r="E126" s="90">
        <f t="shared" si="16"/>
        <v>9.7554449999999999</v>
      </c>
      <c r="F126" s="90">
        <f t="shared" si="17"/>
        <v>-9.2837534000000002</v>
      </c>
      <c r="G126" s="44">
        <f t="shared" si="18"/>
        <v>-9.9826250000000005</v>
      </c>
      <c r="H126" s="44">
        <f t="shared" si="19"/>
        <v>-11.85783</v>
      </c>
      <c r="I126" s="44">
        <f t="shared" si="20"/>
        <v>0</v>
      </c>
      <c r="J126" s="44">
        <f t="shared" si="21"/>
        <v>0</v>
      </c>
      <c r="K126" s="44">
        <f t="shared" si="22"/>
        <v>0</v>
      </c>
      <c r="L126" s="44">
        <f t="shared" si="23"/>
        <v>0</v>
      </c>
      <c r="N126" s="89">
        <v>9439265000</v>
      </c>
      <c r="O126" s="89">
        <v>-11.173622999999999</v>
      </c>
      <c r="Q126" s="90">
        <f t="shared" si="24"/>
        <v>9.7554449999999999</v>
      </c>
      <c r="R126" s="90">
        <f t="shared" si="25"/>
        <v>-11.353166999999999</v>
      </c>
      <c r="S126" s="44">
        <f t="shared" si="26"/>
        <v>-11.763422</v>
      </c>
      <c r="T126" s="44">
        <f t="shared" si="27"/>
        <v>-12.48592</v>
      </c>
      <c r="U126" s="44">
        <f t="shared" si="28"/>
        <v>0</v>
      </c>
      <c r="V126" s="44">
        <f t="shared" si="29"/>
        <v>0</v>
      </c>
      <c r="W126" s="44">
        <f t="shared" si="30"/>
        <v>0</v>
      </c>
      <c r="X126" s="44">
        <f t="shared" si="31"/>
        <v>0</v>
      </c>
    </row>
    <row r="127" spans="2:24" x14ac:dyDescent="0.25">
      <c r="B127" s="89">
        <v>9518310000</v>
      </c>
      <c r="C127" s="89">
        <v>-9.2708206000000004</v>
      </c>
      <c r="E127" s="90">
        <f t="shared" si="16"/>
        <v>9.8344900000000006</v>
      </c>
      <c r="F127" s="90">
        <f t="shared" si="17"/>
        <v>-9.1986637000000009</v>
      </c>
      <c r="G127" s="44">
        <f t="shared" si="18"/>
        <v>-9.8242664000000008</v>
      </c>
      <c r="H127" s="44">
        <f t="shared" si="19"/>
        <v>-11.753590000000001</v>
      </c>
      <c r="I127" s="44">
        <f t="shared" si="20"/>
        <v>0</v>
      </c>
      <c r="J127" s="44">
        <f t="shared" si="21"/>
        <v>0</v>
      </c>
      <c r="K127" s="44">
        <f t="shared" si="22"/>
        <v>0</v>
      </c>
      <c r="L127" s="44">
        <f t="shared" si="23"/>
        <v>0</v>
      </c>
      <c r="N127" s="89">
        <v>9518310000</v>
      </c>
      <c r="O127" s="89">
        <v>-11.181825999999999</v>
      </c>
      <c r="Q127" s="90">
        <f t="shared" si="24"/>
        <v>9.8344900000000006</v>
      </c>
      <c r="R127" s="90">
        <f t="shared" si="25"/>
        <v>-11.35116</v>
      </c>
      <c r="S127" s="44">
        <f t="shared" si="26"/>
        <v>-11.74635</v>
      </c>
      <c r="T127" s="44">
        <f t="shared" si="27"/>
        <v>-12.593693999999999</v>
      </c>
      <c r="U127" s="44">
        <f t="shared" si="28"/>
        <v>0</v>
      </c>
      <c r="V127" s="44">
        <f t="shared" si="29"/>
        <v>0</v>
      </c>
      <c r="W127" s="44">
        <f t="shared" si="30"/>
        <v>0</v>
      </c>
      <c r="X127" s="44">
        <f t="shared" si="31"/>
        <v>0</v>
      </c>
    </row>
    <row r="128" spans="2:24" x14ac:dyDescent="0.25">
      <c r="B128" s="89">
        <v>9597355000</v>
      </c>
      <c r="C128" s="89">
        <v>-9.2150792999999993</v>
      </c>
      <c r="E128" s="90">
        <f t="shared" si="16"/>
        <v>9.9135349999999995</v>
      </c>
      <c r="F128" s="90">
        <f t="shared" si="17"/>
        <v>-9.2278213999999998</v>
      </c>
      <c r="G128" s="44">
        <f t="shared" si="18"/>
        <v>-9.7994918999999996</v>
      </c>
      <c r="H128" s="44">
        <f t="shared" si="19"/>
        <v>-11.588259000000001</v>
      </c>
      <c r="I128" s="44">
        <f t="shared" si="20"/>
        <v>0</v>
      </c>
      <c r="J128" s="44">
        <f t="shared" si="21"/>
        <v>0</v>
      </c>
      <c r="K128" s="44">
        <f t="shared" si="22"/>
        <v>0</v>
      </c>
      <c r="L128" s="44">
        <f t="shared" si="23"/>
        <v>0</v>
      </c>
      <c r="N128" s="89">
        <v>9597355000</v>
      </c>
      <c r="O128" s="89">
        <v>-11.250348000000001</v>
      </c>
      <c r="Q128" s="90">
        <f t="shared" si="24"/>
        <v>9.9135349999999995</v>
      </c>
      <c r="R128" s="90">
        <f t="shared" si="25"/>
        <v>-11.495495</v>
      </c>
      <c r="S128" s="44">
        <f t="shared" si="26"/>
        <v>-11.897458</v>
      </c>
      <c r="T128" s="44">
        <f t="shared" si="27"/>
        <v>-12.708857999999999</v>
      </c>
      <c r="U128" s="44">
        <f t="shared" si="28"/>
        <v>0</v>
      </c>
      <c r="V128" s="44">
        <f t="shared" si="29"/>
        <v>0</v>
      </c>
      <c r="W128" s="44">
        <f t="shared" si="30"/>
        <v>0</v>
      </c>
      <c r="X128" s="44">
        <f t="shared" si="31"/>
        <v>0</v>
      </c>
    </row>
    <row r="129" spans="2:24" x14ac:dyDescent="0.25">
      <c r="B129" s="89">
        <v>9676400000</v>
      </c>
      <c r="C129" s="89">
        <v>-9.2135897</v>
      </c>
      <c r="E129" s="90">
        <f t="shared" si="16"/>
        <v>9.9925800000000002</v>
      </c>
      <c r="F129" s="90">
        <f t="shared" si="17"/>
        <v>-9.2078217999999996</v>
      </c>
      <c r="G129" s="44">
        <f t="shared" si="18"/>
        <v>-9.7756710000000009</v>
      </c>
      <c r="H129" s="44">
        <f t="shared" si="19"/>
        <v>-11.211081999999999</v>
      </c>
      <c r="I129" s="44">
        <f t="shared" si="20"/>
        <v>0</v>
      </c>
      <c r="J129" s="44">
        <f t="shared" si="21"/>
        <v>0</v>
      </c>
      <c r="K129" s="44">
        <f t="shared" si="22"/>
        <v>0</v>
      </c>
      <c r="L129" s="44">
        <f t="shared" si="23"/>
        <v>0</v>
      </c>
      <c r="N129" s="89">
        <v>9676400000</v>
      </c>
      <c r="O129" s="89">
        <v>-11.271362</v>
      </c>
      <c r="Q129" s="90">
        <f t="shared" si="24"/>
        <v>9.9925800000000002</v>
      </c>
      <c r="R129" s="90">
        <f t="shared" si="25"/>
        <v>-11.545192999999999</v>
      </c>
      <c r="S129" s="44">
        <f t="shared" si="26"/>
        <v>-11.97415</v>
      </c>
      <c r="T129" s="44">
        <f t="shared" si="27"/>
        <v>-12.799943000000001</v>
      </c>
      <c r="U129" s="44">
        <f t="shared" si="28"/>
        <v>0</v>
      </c>
      <c r="V129" s="44">
        <f t="shared" si="29"/>
        <v>0</v>
      </c>
      <c r="W129" s="44">
        <f t="shared" si="30"/>
        <v>0</v>
      </c>
      <c r="X129" s="44">
        <f t="shared" si="31"/>
        <v>0</v>
      </c>
    </row>
    <row r="130" spans="2:24" x14ac:dyDescent="0.25">
      <c r="B130" s="89">
        <v>9755445000</v>
      </c>
      <c r="C130" s="89">
        <v>-9.2837534000000002</v>
      </c>
      <c r="E130" s="90">
        <f t="shared" si="16"/>
        <v>10.071624999999999</v>
      </c>
      <c r="F130" s="90">
        <f t="shared" si="17"/>
        <v>-9.1904143999999999</v>
      </c>
      <c r="G130" s="44">
        <f t="shared" si="18"/>
        <v>-9.7011385000000008</v>
      </c>
      <c r="H130" s="44">
        <f t="shared" si="19"/>
        <v>-11.036360999999999</v>
      </c>
      <c r="I130" s="44">
        <f t="shared" si="20"/>
        <v>0</v>
      </c>
      <c r="J130" s="44">
        <f t="shared" si="21"/>
        <v>0</v>
      </c>
      <c r="K130" s="44">
        <f t="shared" si="22"/>
        <v>0</v>
      </c>
      <c r="L130" s="44">
        <f t="shared" si="23"/>
        <v>0</v>
      </c>
      <c r="N130" s="89">
        <v>9755445000</v>
      </c>
      <c r="O130" s="89">
        <v>-11.353166999999999</v>
      </c>
      <c r="Q130" s="90">
        <f t="shared" si="24"/>
        <v>10.071624999999999</v>
      </c>
      <c r="R130" s="90">
        <f t="shared" si="25"/>
        <v>-11.583399</v>
      </c>
      <c r="S130" s="44">
        <f t="shared" si="26"/>
        <v>-12.029851000000001</v>
      </c>
      <c r="T130" s="44">
        <f t="shared" si="27"/>
        <v>-12.943706000000001</v>
      </c>
      <c r="U130" s="44">
        <f t="shared" si="28"/>
        <v>0</v>
      </c>
      <c r="V130" s="44">
        <f t="shared" si="29"/>
        <v>0</v>
      </c>
      <c r="W130" s="44">
        <f t="shared" si="30"/>
        <v>0</v>
      </c>
      <c r="X130" s="44">
        <f t="shared" si="31"/>
        <v>0</v>
      </c>
    </row>
    <row r="131" spans="2:24" x14ac:dyDescent="0.25">
      <c r="B131" s="89">
        <v>9834490000</v>
      </c>
      <c r="C131" s="89">
        <v>-9.1986637000000009</v>
      </c>
      <c r="E131" s="90">
        <f t="shared" si="16"/>
        <v>10.15067</v>
      </c>
      <c r="F131" s="90">
        <f t="shared" si="17"/>
        <v>-9.1003694999999993</v>
      </c>
      <c r="G131" s="44">
        <f t="shared" si="18"/>
        <v>-9.5374432000000002</v>
      </c>
      <c r="H131" s="44">
        <f t="shared" si="19"/>
        <v>-10.933249999999999</v>
      </c>
      <c r="I131" s="44">
        <f t="shared" si="20"/>
        <v>0</v>
      </c>
      <c r="J131" s="44">
        <f t="shared" si="21"/>
        <v>0</v>
      </c>
      <c r="K131" s="44">
        <f t="shared" si="22"/>
        <v>0</v>
      </c>
      <c r="L131" s="44">
        <f t="shared" si="23"/>
        <v>0</v>
      </c>
      <c r="N131" s="89">
        <v>9834490000</v>
      </c>
      <c r="O131" s="89">
        <v>-11.35116</v>
      </c>
      <c r="Q131" s="90">
        <f t="shared" si="24"/>
        <v>10.15067</v>
      </c>
      <c r="R131" s="90">
        <f t="shared" si="25"/>
        <v>-11.597384</v>
      </c>
      <c r="S131" s="44">
        <f t="shared" si="26"/>
        <v>-12.046514999999999</v>
      </c>
      <c r="T131" s="44">
        <f t="shared" si="27"/>
        <v>-13.110521</v>
      </c>
      <c r="U131" s="44">
        <f t="shared" si="28"/>
        <v>0</v>
      </c>
      <c r="V131" s="44">
        <f t="shared" si="29"/>
        <v>0</v>
      </c>
      <c r="W131" s="44">
        <f t="shared" si="30"/>
        <v>0</v>
      </c>
      <c r="X131" s="44">
        <f t="shared" si="31"/>
        <v>0</v>
      </c>
    </row>
    <row r="132" spans="2:24" x14ac:dyDescent="0.25">
      <c r="B132" s="89">
        <v>9913535000</v>
      </c>
      <c r="C132" s="89">
        <v>-9.2278213999999998</v>
      </c>
      <c r="E132" s="90">
        <f t="shared" si="16"/>
        <v>10.229715000000001</v>
      </c>
      <c r="F132" s="90">
        <f t="shared" si="17"/>
        <v>-9.1142816999999994</v>
      </c>
      <c r="G132" s="44">
        <f t="shared" si="18"/>
        <v>-9.5606440999999993</v>
      </c>
      <c r="H132" s="44">
        <f t="shared" si="19"/>
        <v>-10.703472</v>
      </c>
      <c r="I132" s="44">
        <f t="shared" si="20"/>
        <v>0</v>
      </c>
      <c r="J132" s="44">
        <f t="shared" si="21"/>
        <v>0</v>
      </c>
      <c r="K132" s="44">
        <f t="shared" si="22"/>
        <v>0</v>
      </c>
      <c r="L132" s="44">
        <f t="shared" si="23"/>
        <v>0</v>
      </c>
      <c r="N132" s="89">
        <v>9913535000</v>
      </c>
      <c r="O132" s="89">
        <v>-11.495495</v>
      </c>
      <c r="Q132" s="90">
        <f t="shared" si="24"/>
        <v>10.229715000000001</v>
      </c>
      <c r="R132" s="90">
        <f t="shared" si="25"/>
        <v>-11.601768</v>
      </c>
      <c r="S132" s="44">
        <f t="shared" si="26"/>
        <v>-12.100479999999999</v>
      </c>
      <c r="T132" s="44">
        <f t="shared" si="27"/>
        <v>-13.321396999999999</v>
      </c>
      <c r="U132" s="44">
        <f t="shared" si="28"/>
        <v>0</v>
      </c>
      <c r="V132" s="44">
        <f t="shared" si="29"/>
        <v>0</v>
      </c>
      <c r="W132" s="44">
        <f t="shared" si="30"/>
        <v>0</v>
      </c>
      <c r="X132" s="44">
        <f t="shared" si="31"/>
        <v>0</v>
      </c>
    </row>
    <row r="133" spans="2:24" x14ac:dyDescent="0.25">
      <c r="B133" s="89">
        <v>9992580000</v>
      </c>
      <c r="C133" s="89">
        <v>-9.2078217999999996</v>
      </c>
      <c r="E133" s="90">
        <f t="shared" ref="E133:E196" si="32">B137/1000000000</f>
        <v>10.308759999999999</v>
      </c>
      <c r="F133" s="90">
        <f t="shared" ref="F133:F196" si="33">C137</f>
        <v>-9.1336145000000002</v>
      </c>
      <c r="G133" s="44">
        <f t="shared" ref="G133:G196" si="34">C343</f>
        <v>-9.5466805000000008</v>
      </c>
      <c r="H133" s="44">
        <f t="shared" ref="H133:H196" si="35">C549</f>
        <v>-10.544319</v>
      </c>
      <c r="I133" s="44">
        <f t="shared" ref="I133:I196" si="36">C755</f>
        <v>0</v>
      </c>
      <c r="J133" s="44">
        <f t="shared" ref="J133:J196" si="37">C961</f>
        <v>0</v>
      </c>
      <c r="K133" s="44">
        <f t="shared" ref="K133:K196" si="38">C1167</f>
        <v>0</v>
      </c>
      <c r="L133" s="44">
        <f t="shared" si="23"/>
        <v>0</v>
      </c>
      <c r="N133" s="89">
        <v>9992580000</v>
      </c>
      <c r="O133" s="89">
        <v>-11.545192999999999</v>
      </c>
      <c r="Q133" s="90">
        <f t="shared" si="24"/>
        <v>10.308759999999999</v>
      </c>
      <c r="R133" s="90">
        <f t="shared" si="25"/>
        <v>-11.715757</v>
      </c>
      <c r="S133" s="44">
        <f t="shared" si="26"/>
        <v>-12.261449000000001</v>
      </c>
      <c r="T133" s="44">
        <f t="shared" si="27"/>
        <v>-13.644468</v>
      </c>
      <c r="U133" s="44">
        <f t="shared" si="28"/>
        <v>0</v>
      </c>
      <c r="V133" s="44">
        <f t="shared" si="29"/>
        <v>0</v>
      </c>
      <c r="W133" s="44">
        <f t="shared" si="30"/>
        <v>0</v>
      </c>
      <c r="X133" s="44">
        <f t="shared" si="31"/>
        <v>0</v>
      </c>
    </row>
    <row r="134" spans="2:24" x14ac:dyDescent="0.25">
      <c r="B134" s="89">
        <v>10071625000</v>
      </c>
      <c r="C134" s="89">
        <v>-9.1904143999999999</v>
      </c>
      <c r="E134" s="90">
        <f t="shared" si="32"/>
        <v>10.387805</v>
      </c>
      <c r="F134" s="90">
        <f t="shared" si="33"/>
        <v>-9.0478067000000006</v>
      </c>
      <c r="G134" s="44">
        <f t="shared" si="34"/>
        <v>-9.4062023000000003</v>
      </c>
      <c r="H134" s="44">
        <f t="shared" si="35"/>
        <v>-10.485830999999999</v>
      </c>
      <c r="I134" s="44">
        <f t="shared" si="36"/>
        <v>0</v>
      </c>
      <c r="J134" s="44">
        <f t="shared" si="37"/>
        <v>0</v>
      </c>
      <c r="K134" s="44">
        <f t="shared" si="38"/>
        <v>0</v>
      </c>
      <c r="L134" s="44">
        <f t="shared" ref="L134:L197" si="39">C1374</f>
        <v>0</v>
      </c>
      <c r="N134" s="89">
        <v>10071625000</v>
      </c>
      <c r="O134" s="89">
        <v>-11.583399</v>
      </c>
      <c r="Q134" s="90">
        <f t="shared" ref="Q134:Q197" si="40">N138/1000000000</f>
        <v>10.387805</v>
      </c>
      <c r="R134" s="90">
        <f t="shared" ref="R134:R197" si="41">O138</f>
        <v>-11.778534000000001</v>
      </c>
      <c r="S134" s="44">
        <f t="shared" ref="S134:S197" si="42">O344</f>
        <v>-12.377592</v>
      </c>
      <c r="T134" s="44">
        <f t="shared" ref="T134:T197" si="43">O550</f>
        <v>-14.146915</v>
      </c>
      <c r="U134" s="44">
        <f t="shared" ref="U134:U197" si="44">O756</f>
        <v>0</v>
      </c>
      <c r="V134" s="44">
        <f t="shared" ref="V134:V197" si="45">O962</f>
        <v>0</v>
      </c>
      <c r="W134" s="44">
        <f t="shared" ref="W134:W197" si="46">O1168</f>
        <v>0</v>
      </c>
      <c r="X134" s="44">
        <f t="shared" ref="X134:X197" si="47">O1374</f>
        <v>0</v>
      </c>
    </row>
    <row r="135" spans="2:24" x14ac:dyDescent="0.25">
      <c r="B135" s="89">
        <v>10150670000</v>
      </c>
      <c r="C135" s="89">
        <v>-9.1003694999999993</v>
      </c>
      <c r="E135" s="90">
        <f t="shared" si="32"/>
        <v>10.466850000000001</v>
      </c>
      <c r="F135" s="90">
        <f t="shared" si="33"/>
        <v>-9.0579681000000001</v>
      </c>
      <c r="G135" s="44">
        <f t="shared" si="34"/>
        <v>-9.3855371000000005</v>
      </c>
      <c r="H135" s="44">
        <f t="shared" si="35"/>
        <v>-10.37013</v>
      </c>
      <c r="I135" s="44">
        <f t="shared" si="36"/>
        <v>0</v>
      </c>
      <c r="J135" s="44">
        <f t="shared" si="37"/>
        <v>0</v>
      </c>
      <c r="K135" s="44">
        <f t="shared" si="38"/>
        <v>0</v>
      </c>
      <c r="L135" s="44">
        <f t="shared" si="39"/>
        <v>0</v>
      </c>
      <c r="N135" s="89">
        <v>10150670000</v>
      </c>
      <c r="O135" s="89">
        <v>-11.597384</v>
      </c>
      <c r="Q135" s="90">
        <f t="shared" si="40"/>
        <v>10.466850000000001</v>
      </c>
      <c r="R135" s="90">
        <f t="shared" si="41"/>
        <v>-11.811749000000001</v>
      </c>
      <c r="S135" s="44">
        <f t="shared" si="42"/>
        <v>-12.476792</v>
      </c>
      <c r="T135" s="44">
        <f t="shared" si="43"/>
        <v>-15.070600000000001</v>
      </c>
      <c r="U135" s="44">
        <f t="shared" si="44"/>
        <v>0</v>
      </c>
      <c r="V135" s="44">
        <f t="shared" si="45"/>
        <v>0</v>
      </c>
      <c r="W135" s="44">
        <f t="shared" si="46"/>
        <v>0</v>
      </c>
      <c r="X135" s="44">
        <f t="shared" si="47"/>
        <v>0</v>
      </c>
    </row>
    <row r="136" spans="2:24" x14ac:dyDescent="0.25">
      <c r="B136" s="89">
        <v>10229715000</v>
      </c>
      <c r="C136" s="89">
        <v>-9.1142816999999994</v>
      </c>
      <c r="E136" s="90">
        <f t="shared" si="32"/>
        <v>10.545895</v>
      </c>
      <c r="F136" s="90">
        <f t="shared" si="33"/>
        <v>-9.0930443000000007</v>
      </c>
      <c r="G136" s="44">
        <f t="shared" si="34"/>
        <v>-9.3872765999999999</v>
      </c>
      <c r="H136" s="44">
        <f t="shared" si="35"/>
        <v>-10.261908999999999</v>
      </c>
      <c r="I136" s="44">
        <f t="shared" si="36"/>
        <v>0</v>
      </c>
      <c r="J136" s="44">
        <f t="shared" si="37"/>
        <v>0</v>
      </c>
      <c r="K136" s="44">
        <f t="shared" si="38"/>
        <v>0</v>
      </c>
      <c r="L136" s="44">
        <f t="shared" si="39"/>
        <v>0</v>
      </c>
      <c r="N136" s="89">
        <v>10229715000</v>
      </c>
      <c r="O136" s="89">
        <v>-11.601768</v>
      </c>
      <c r="Q136" s="90">
        <f t="shared" si="40"/>
        <v>10.545895</v>
      </c>
      <c r="R136" s="90">
        <f t="shared" si="41"/>
        <v>-11.845162999999999</v>
      </c>
      <c r="S136" s="44">
        <f t="shared" si="42"/>
        <v>-12.596591</v>
      </c>
      <c r="T136" s="44">
        <f t="shared" si="43"/>
        <v>-16.475107000000001</v>
      </c>
      <c r="U136" s="44">
        <f t="shared" si="44"/>
        <v>0</v>
      </c>
      <c r="V136" s="44">
        <f t="shared" si="45"/>
        <v>0</v>
      </c>
      <c r="W136" s="44">
        <f t="shared" si="46"/>
        <v>0</v>
      </c>
      <c r="X136" s="44">
        <f t="shared" si="47"/>
        <v>0</v>
      </c>
    </row>
    <row r="137" spans="2:24" x14ac:dyDescent="0.25">
      <c r="B137" s="89">
        <v>10308760000</v>
      </c>
      <c r="C137" s="89">
        <v>-9.1336145000000002</v>
      </c>
      <c r="E137" s="90">
        <f t="shared" si="32"/>
        <v>10.62494</v>
      </c>
      <c r="F137" s="90">
        <f t="shared" si="33"/>
        <v>-9.0605965000000008</v>
      </c>
      <c r="G137" s="44">
        <f t="shared" si="34"/>
        <v>-9.3297939000000003</v>
      </c>
      <c r="H137" s="44">
        <f t="shared" si="35"/>
        <v>-10.208473</v>
      </c>
      <c r="I137" s="44">
        <f t="shared" si="36"/>
        <v>0</v>
      </c>
      <c r="J137" s="44">
        <f t="shared" si="37"/>
        <v>0</v>
      </c>
      <c r="K137" s="44">
        <f t="shared" si="38"/>
        <v>0</v>
      </c>
      <c r="L137" s="44">
        <f t="shared" si="39"/>
        <v>0</v>
      </c>
      <c r="N137" s="89">
        <v>10308760000</v>
      </c>
      <c r="O137" s="89">
        <v>-11.715757</v>
      </c>
      <c r="Q137" s="90">
        <f t="shared" si="40"/>
        <v>10.62494</v>
      </c>
      <c r="R137" s="90">
        <f t="shared" si="41"/>
        <v>-11.942683000000001</v>
      </c>
      <c r="S137" s="44">
        <f t="shared" si="42"/>
        <v>-12.864345</v>
      </c>
      <c r="T137" s="44">
        <f t="shared" si="43"/>
        <v>-18.545624</v>
      </c>
      <c r="U137" s="44">
        <f t="shared" si="44"/>
        <v>0</v>
      </c>
      <c r="V137" s="44">
        <f t="shared" si="45"/>
        <v>0</v>
      </c>
      <c r="W137" s="44">
        <f t="shared" si="46"/>
        <v>0</v>
      </c>
      <c r="X137" s="44">
        <f t="shared" si="47"/>
        <v>0</v>
      </c>
    </row>
    <row r="138" spans="2:24" x14ac:dyDescent="0.25">
      <c r="B138" s="89">
        <v>10387805000</v>
      </c>
      <c r="C138" s="89">
        <v>-9.0478067000000006</v>
      </c>
      <c r="E138" s="90">
        <f t="shared" si="32"/>
        <v>10.703984999999999</v>
      </c>
      <c r="F138" s="90">
        <f t="shared" si="33"/>
        <v>-9.0627545999999999</v>
      </c>
      <c r="G138" s="44">
        <f t="shared" si="34"/>
        <v>-9.3235998000000002</v>
      </c>
      <c r="H138" s="44">
        <f t="shared" si="35"/>
        <v>-10.155955000000001</v>
      </c>
      <c r="I138" s="44">
        <f t="shared" si="36"/>
        <v>0</v>
      </c>
      <c r="J138" s="44">
        <f t="shared" si="37"/>
        <v>0</v>
      </c>
      <c r="K138" s="44">
        <f t="shared" si="38"/>
        <v>0</v>
      </c>
      <c r="L138" s="44">
        <f t="shared" si="39"/>
        <v>0</v>
      </c>
      <c r="N138" s="89">
        <v>10387805000</v>
      </c>
      <c r="O138" s="89">
        <v>-11.778534000000001</v>
      </c>
      <c r="Q138" s="90">
        <f t="shared" si="40"/>
        <v>10.703984999999999</v>
      </c>
      <c r="R138" s="90">
        <f t="shared" si="41"/>
        <v>-12.014934</v>
      </c>
      <c r="S138" s="44">
        <f t="shared" si="42"/>
        <v>-13.135165000000001</v>
      </c>
      <c r="T138" s="44">
        <f t="shared" si="43"/>
        <v>-21.612107999999999</v>
      </c>
      <c r="U138" s="44">
        <f t="shared" si="44"/>
        <v>0</v>
      </c>
      <c r="V138" s="44">
        <f t="shared" si="45"/>
        <v>0</v>
      </c>
      <c r="W138" s="44">
        <f t="shared" si="46"/>
        <v>0</v>
      </c>
      <c r="X138" s="44">
        <f t="shared" si="47"/>
        <v>0</v>
      </c>
    </row>
    <row r="139" spans="2:24" x14ac:dyDescent="0.25">
      <c r="B139" s="89">
        <v>10466850000</v>
      </c>
      <c r="C139" s="89">
        <v>-9.0579681000000001</v>
      </c>
      <c r="E139" s="90">
        <f t="shared" si="32"/>
        <v>10.78303</v>
      </c>
      <c r="F139" s="90">
        <f t="shared" si="33"/>
        <v>-9.0022564000000003</v>
      </c>
      <c r="G139" s="44">
        <f t="shared" si="34"/>
        <v>-9.2428159999999995</v>
      </c>
      <c r="H139" s="44">
        <f t="shared" si="35"/>
        <v>-10.133221000000001</v>
      </c>
      <c r="I139" s="44">
        <f t="shared" si="36"/>
        <v>0</v>
      </c>
      <c r="J139" s="44">
        <f t="shared" si="37"/>
        <v>0</v>
      </c>
      <c r="K139" s="44">
        <f t="shared" si="38"/>
        <v>0</v>
      </c>
      <c r="L139" s="44">
        <f t="shared" si="39"/>
        <v>0</v>
      </c>
      <c r="N139" s="89">
        <v>10466850000</v>
      </c>
      <c r="O139" s="89">
        <v>-11.811749000000001</v>
      </c>
      <c r="Q139" s="90">
        <f t="shared" si="40"/>
        <v>10.78303</v>
      </c>
      <c r="R139" s="90">
        <f t="shared" si="41"/>
        <v>-12.102126</v>
      </c>
      <c r="S139" s="44">
        <f t="shared" si="42"/>
        <v>-13.56193</v>
      </c>
      <c r="T139" s="44">
        <f t="shared" si="43"/>
        <v>-25.066148999999999</v>
      </c>
      <c r="U139" s="44">
        <f t="shared" si="44"/>
        <v>0</v>
      </c>
      <c r="V139" s="44">
        <f t="shared" si="45"/>
        <v>0</v>
      </c>
      <c r="W139" s="44">
        <f t="shared" si="46"/>
        <v>0</v>
      </c>
      <c r="X139" s="44">
        <f t="shared" si="47"/>
        <v>0</v>
      </c>
    </row>
    <row r="140" spans="2:24" x14ac:dyDescent="0.25">
      <c r="B140" s="89">
        <v>10545895000</v>
      </c>
      <c r="C140" s="89">
        <v>-9.0930443000000007</v>
      </c>
      <c r="E140" s="90">
        <f t="shared" si="32"/>
        <v>10.862075000000001</v>
      </c>
      <c r="F140" s="90">
        <f t="shared" si="33"/>
        <v>-9.0361414</v>
      </c>
      <c r="G140" s="44">
        <f t="shared" si="34"/>
        <v>-9.2680901999999996</v>
      </c>
      <c r="H140" s="44">
        <f t="shared" si="35"/>
        <v>-10.120647999999999</v>
      </c>
      <c r="I140" s="44">
        <f t="shared" si="36"/>
        <v>0</v>
      </c>
      <c r="J140" s="44">
        <f t="shared" si="37"/>
        <v>0</v>
      </c>
      <c r="K140" s="44">
        <f t="shared" si="38"/>
        <v>0</v>
      </c>
      <c r="L140" s="44">
        <f t="shared" si="39"/>
        <v>0</v>
      </c>
      <c r="N140" s="89">
        <v>10545895000</v>
      </c>
      <c r="O140" s="89">
        <v>-11.845162999999999</v>
      </c>
      <c r="Q140" s="90">
        <f t="shared" si="40"/>
        <v>10.862075000000001</v>
      </c>
      <c r="R140" s="90">
        <f t="shared" si="41"/>
        <v>-12.435461999999999</v>
      </c>
      <c r="S140" s="44">
        <f t="shared" si="42"/>
        <v>-14.963326</v>
      </c>
      <c r="T140" s="44">
        <f t="shared" si="43"/>
        <v>-28.206748999999999</v>
      </c>
      <c r="U140" s="44">
        <f t="shared" si="44"/>
        <v>0</v>
      </c>
      <c r="V140" s="44">
        <f t="shared" si="45"/>
        <v>0</v>
      </c>
      <c r="W140" s="44">
        <f t="shared" si="46"/>
        <v>0</v>
      </c>
      <c r="X140" s="44">
        <f t="shared" si="47"/>
        <v>0</v>
      </c>
    </row>
    <row r="141" spans="2:24" x14ac:dyDescent="0.25">
      <c r="B141" s="89">
        <v>10624940000</v>
      </c>
      <c r="C141" s="89">
        <v>-9.0605965000000008</v>
      </c>
      <c r="E141" s="90">
        <f t="shared" si="32"/>
        <v>10.94112</v>
      </c>
      <c r="F141" s="90">
        <f t="shared" si="33"/>
        <v>-9.0538387</v>
      </c>
      <c r="G141" s="44">
        <f t="shared" si="34"/>
        <v>-9.2847747999999992</v>
      </c>
      <c r="H141" s="44">
        <f t="shared" si="35"/>
        <v>-10.108316</v>
      </c>
      <c r="I141" s="44">
        <f t="shared" si="36"/>
        <v>0</v>
      </c>
      <c r="J141" s="44">
        <f t="shared" si="37"/>
        <v>0</v>
      </c>
      <c r="K141" s="44">
        <f t="shared" si="38"/>
        <v>0</v>
      </c>
      <c r="L141" s="44">
        <f t="shared" si="39"/>
        <v>0</v>
      </c>
      <c r="N141" s="89">
        <v>10624940000</v>
      </c>
      <c r="O141" s="89">
        <v>-11.942683000000001</v>
      </c>
      <c r="Q141" s="90">
        <f t="shared" si="40"/>
        <v>10.94112</v>
      </c>
      <c r="R141" s="90">
        <f t="shared" si="41"/>
        <v>-12.694698000000001</v>
      </c>
      <c r="S141" s="44">
        <f t="shared" si="42"/>
        <v>-17.424149</v>
      </c>
      <c r="T141" s="44">
        <f t="shared" si="43"/>
        <v>-30.96022</v>
      </c>
      <c r="U141" s="44">
        <f t="shared" si="44"/>
        <v>0</v>
      </c>
      <c r="V141" s="44">
        <f t="shared" si="45"/>
        <v>0</v>
      </c>
      <c r="W141" s="44">
        <f t="shared" si="46"/>
        <v>0</v>
      </c>
      <c r="X141" s="44">
        <f t="shared" si="47"/>
        <v>0</v>
      </c>
    </row>
    <row r="142" spans="2:24" x14ac:dyDescent="0.25">
      <c r="B142" s="89">
        <v>10703985000</v>
      </c>
      <c r="C142" s="89">
        <v>-9.0627545999999999</v>
      </c>
      <c r="E142" s="90">
        <f t="shared" si="32"/>
        <v>11.020165</v>
      </c>
      <c r="F142" s="90">
        <f t="shared" si="33"/>
        <v>-9.0633611999999992</v>
      </c>
      <c r="G142" s="44">
        <f t="shared" si="34"/>
        <v>-9.2797213000000003</v>
      </c>
      <c r="H142" s="44">
        <f t="shared" si="35"/>
        <v>-10.149274999999999</v>
      </c>
      <c r="I142" s="44">
        <f t="shared" si="36"/>
        <v>0</v>
      </c>
      <c r="J142" s="44">
        <f t="shared" si="37"/>
        <v>0</v>
      </c>
      <c r="K142" s="44">
        <f t="shared" si="38"/>
        <v>0</v>
      </c>
      <c r="L142" s="44">
        <f t="shared" si="39"/>
        <v>0</v>
      </c>
      <c r="N142" s="89">
        <v>10703985000</v>
      </c>
      <c r="O142" s="89">
        <v>-12.014934</v>
      </c>
      <c r="Q142" s="90">
        <f t="shared" si="40"/>
        <v>11.020165</v>
      </c>
      <c r="R142" s="90">
        <f t="shared" si="41"/>
        <v>-12.928813</v>
      </c>
      <c r="S142" s="44">
        <f t="shared" si="42"/>
        <v>-19.963090999999999</v>
      </c>
      <c r="T142" s="44">
        <f t="shared" si="43"/>
        <v>-33.153618000000002</v>
      </c>
      <c r="U142" s="44">
        <f t="shared" si="44"/>
        <v>0</v>
      </c>
      <c r="V142" s="44">
        <f t="shared" si="45"/>
        <v>0</v>
      </c>
      <c r="W142" s="44">
        <f t="shared" si="46"/>
        <v>0</v>
      </c>
      <c r="X142" s="44">
        <f t="shared" si="47"/>
        <v>0</v>
      </c>
    </row>
    <row r="143" spans="2:24" x14ac:dyDescent="0.25">
      <c r="B143" s="89">
        <v>10783030000</v>
      </c>
      <c r="C143" s="89">
        <v>-9.0022564000000003</v>
      </c>
      <c r="E143" s="90">
        <f t="shared" si="32"/>
        <v>11.099209999999999</v>
      </c>
      <c r="F143" s="90">
        <f t="shared" si="33"/>
        <v>-9.1112126999999994</v>
      </c>
      <c r="G143" s="44">
        <f t="shared" si="34"/>
        <v>-9.3183641000000001</v>
      </c>
      <c r="H143" s="44">
        <f t="shared" si="35"/>
        <v>-10.199902</v>
      </c>
      <c r="I143" s="44">
        <f t="shared" si="36"/>
        <v>0</v>
      </c>
      <c r="J143" s="44">
        <f t="shared" si="37"/>
        <v>0</v>
      </c>
      <c r="K143" s="44">
        <f t="shared" si="38"/>
        <v>0</v>
      </c>
      <c r="L143" s="44">
        <f t="shared" si="39"/>
        <v>0</v>
      </c>
      <c r="N143" s="89">
        <v>10783030000</v>
      </c>
      <c r="O143" s="89">
        <v>-12.102126</v>
      </c>
      <c r="Q143" s="90">
        <f t="shared" si="40"/>
        <v>11.099209999999999</v>
      </c>
      <c r="R143" s="90">
        <f t="shared" si="41"/>
        <v>-13.614663</v>
      </c>
      <c r="S143" s="44">
        <f t="shared" si="42"/>
        <v>-25.295014999999999</v>
      </c>
      <c r="T143" s="44">
        <f t="shared" si="43"/>
        <v>-34.255920000000003</v>
      </c>
      <c r="U143" s="44">
        <f t="shared" si="44"/>
        <v>0</v>
      </c>
      <c r="V143" s="44">
        <f t="shared" si="45"/>
        <v>0</v>
      </c>
      <c r="W143" s="44">
        <f t="shared" si="46"/>
        <v>0</v>
      </c>
      <c r="X143" s="44">
        <f t="shared" si="47"/>
        <v>0</v>
      </c>
    </row>
    <row r="144" spans="2:24" x14ac:dyDescent="0.25">
      <c r="B144" s="89">
        <v>10862075000</v>
      </c>
      <c r="C144" s="89">
        <v>-9.0361414</v>
      </c>
      <c r="E144" s="90">
        <f t="shared" si="32"/>
        <v>11.178255</v>
      </c>
      <c r="F144" s="90">
        <f t="shared" si="33"/>
        <v>-9.1295670999999992</v>
      </c>
      <c r="G144" s="44">
        <f t="shared" si="34"/>
        <v>-9.3490237999999994</v>
      </c>
      <c r="H144" s="44">
        <f t="shared" si="35"/>
        <v>-10.213468000000001</v>
      </c>
      <c r="I144" s="44">
        <f t="shared" si="36"/>
        <v>0</v>
      </c>
      <c r="J144" s="44">
        <f t="shared" si="37"/>
        <v>0</v>
      </c>
      <c r="K144" s="44">
        <f t="shared" si="38"/>
        <v>0</v>
      </c>
      <c r="L144" s="44">
        <f t="shared" si="39"/>
        <v>0</v>
      </c>
      <c r="N144" s="89">
        <v>10862075000</v>
      </c>
      <c r="O144" s="89">
        <v>-12.435461999999999</v>
      </c>
      <c r="Q144" s="90">
        <f t="shared" si="40"/>
        <v>11.178255</v>
      </c>
      <c r="R144" s="90">
        <f t="shared" si="41"/>
        <v>-15.859809</v>
      </c>
      <c r="S144" s="44">
        <f t="shared" si="42"/>
        <v>-31.685516</v>
      </c>
      <c r="T144" s="44">
        <f t="shared" si="43"/>
        <v>-34.879116000000003</v>
      </c>
      <c r="U144" s="44">
        <f t="shared" si="44"/>
        <v>0</v>
      </c>
      <c r="V144" s="44">
        <f t="shared" si="45"/>
        <v>0</v>
      </c>
      <c r="W144" s="44">
        <f t="shared" si="46"/>
        <v>0</v>
      </c>
      <c r="X144" s="44">
        <f t="shared" si="47"/>
        <v>0</v>
      </c>
    </row>
    <row r="145" spans="2:24" x14ac:dyDescent="0.25">
      <c r="B145" s="89">
        <v>10941120000</v>
      </c>
      <c r="C145" s="89">
        <v>-9.0538387</v>
      </c>
      <c r="E145" s="90">
        <f t="shared" si="32"/>
        <v>11.257300000000001</v>
      </c>
      <c r="F145" s="90">
        <f t="shared" si="33"/>
        <v>-9.1989011999999999</v>
      </c>
      <c r="G145" s="44">
        <f t="shared" si="34"/>
        <v>-9.3982762999999991</v>
      </c>
      <c r="H145" s="44">
        <f t="shared" si="35"/>
        <v>-10.31883</v>
      </c>
      <c r="I145" s="44">
        <f t="shared" si="36"/>
        <v>0</v>
      </c>
      <c r="J145" s="44">
        <f t="shared" si="37"/>
        <v>0</v>
      </c>
      <c r="K145" s="44">
        <f t="shared" si="38"/>
        <v>0</v>
      </c>
      <c r="L145" s="44">
        <f t="shared" si="39"/>
        <v>0</v>
      </c>
      <c r="N145" s="89">
        <v>10941120000</v>
      </c>
      <c r="O145" s="89">
        <v>-12.694698000000001</v>
      </c>
      <c r="Q145" s="90">
        <f t="shared" si="40"/>
        <v>11.257300000000001</v>
      </c>
      <c r="R145" s="90">
        <f t="shared" si="41"/>
        <v>-16.700823</v>
      </c>
      <c r="S145" s="44">
        <f t="shared" si="42"/>
        <v>-32.410522</v>
      </c>
      <c r="T145" s="44">
        <f t="shared" si="43"/>
        <v>-35.634307999999997</v>
      </c>
      <c r="U145" s="44">
        <f t="shared" si="44"/>
        <v>0</v>
      </c>
      <c r="V145" s="44">
        <f t="shared" si="45"/>
        <v>0</v>
      </c>
      <c r="W145" s="44">
        <f t="shared" si="46"/>
        <v>0</v>
      </c>
      <c r="X145" s="44">
        <f t="shared" si="47"/>
        <v>0</v>
      </c>
    </row>
    <row r="146" spans="2:24" x14ac:dyDescent="0.25">
      <c r="B146" s="89">
        <v>11020165000</v>
      </c>
      <c r="C146" s="89">
        <v>-9.0633611999999992</v>
      </c>
      <c r="E146" s="90">
        <f t="shared" si="32"/>
        <v>11.336345</v>
      </c>
      <c r="F146" s="90">
        <f t="shared" si="33"/>
        <v>-9.3042535999999991</v>
      </c>
      <c r="G146" s="44">
        <f t="shared" si="34"/>
        <v>-9.4724588000000001</v>
      </c>
      <c r="H146" s="44">
        <f t="shared" si="35"/>
        <v>-10.497013000000001</v>
      </c>
      <c r="I146" s="44">
        <f t="shared" si="36"/>
        <v>0</v>
      </c>
      <c r="J146" s="44">
        <f t="shared" si="37"/>
        <v>0</v>
      </c>
      <c r="K146" s="44">
        <f t="shared" si="38"/>
        <v>0</v>
      </c>
      <c r="L146" s="44">
        <f t="shared" si="39"/>
        <v>0</v>
      </c>
      <c r="N146" s="89">
        <v>11020165000</v>
      </c>
      <c r="O146" s="89">
        <v>-12.928813</v>
      </c>
      <c r="Q146" s="90">
        <f t="shared" si="40"/>
        <v>11.336345</v>
      </c>
      <c r="R146" s="90">
        <f t="shared" si="41"/>
        <v>-19.638127999999998</v>
      </c>
      <c r="S146" s="44">
        <f t="shared" si="42"/>
        <v>-33.370029000000002</v>
      </c>
      <c r="T146" s="44">
        <f t="shared" si="43"/>
        <v>-36.323391000000001</v>
      </c>
      <c r="U146" s="44">
        <f t="shared" si="44"/>
        <v>0</v>
      </c>
      <c r="V146" s="44">
        <f t="shared" si="45"/>
        <v>0</v>
      </c>
      <c r="W146" s="44">
        <f t="shared" si="46"/>
        <v>0</v>
      </c>
      <c r="X146" s="44">
        <f t="shared" si="47"/>
        <v>0</v>
      </c>
    </row>
    <row r="147" spans="2:24" x14ac:dyDescent="0.25">
      <c r="B147" s="89">
        <v>11099210000</v>
      </c>
      <c r="C147" s="89">
        <v>-9.1112126999999994</v>
      </c>
      <c r="E147" s="90">
        <f t="shared" si="32"/>
        <v>11.41539</v>
      </c>
      <c r="F147" s="90">
        <f t="shared" si="33"/>
        <v>-9.4175739000000007</v>
      </c>
      <c r="G147" s="44">
        <f t="shared" si="34"/>
        <v>-9.6165657000000007</v>
      </c>
      <c r="H147" s="44">
        <f t="shared" si="35"/>
        <v>-10.578308</v>
      </c>
      <c r="I147" s="44">
        <f t="shared" si="36"/>
        <v>0</v>
      </c>
      <c r="J147" s="44">
        <f t="shared" si="37"/>
        <v>0</v>
      </c>
      <c r="K147" s="44">
        <f t="shared" si="38"/>
        <v>0</v>
      </c>
      <c r="L147" s="44">
        <f t="shared" si="39"/>
        <v>0</v>
      </c>
      <c r="N147" s="89">
        <v>11099210000</v>
      </c>
      <c r="O147" s="89">
        <v>-13.614663</v>
      </c>
      <c r="Q147" s="90">
        <f t="shared" si="40"/>
        <v>11.41539</v>
      </c>
      <c r="R147" s="90">
        <f t="shared" si="41"/>
        <v>-31.441953999999999</v>
      </c>
      <c r="S147" s="44">
        <f t="shared" si="42"/>
        <v>-35.112243999999997</v>
      </c>
      <c r="T147" s="44">
        <f t="shared" si="43"/>
        <v>-36.788615999999998</v>
      </c>
      <c r="U147" s="44">
        <f t="shared" si="44"/>
        <v>0</v>
      </c>
      <c r="V147" s="44">
        <f t="shared" si="45"/>
        <v>0</v>
      </c>
      <c r="W147" s="44">
        <f t="shared" si="46"/>
        <v>0</v>
      </c>
      <c r="X147" s="44">
        <f t="shared" si="47"/>
        <v>0</v>
      </c>
    </row>
    <row r="148" spans="2:24" x14ac:dyDescent="0.25">
      <c r="B148" s="89">
        <v>11178255000</v>
      </c>
      <c r="C148" s="89">
        <v>-9.1295670999999992</v>
      </c>
      <c r="E148" s="90">
        <f t="shared" si="32"/>
        <v>11.494434999999999</v>
      </c>
      <c r="F148" s="90">
        <f t="shared" si="33"/>
        <v>-9.5286922000000001</v>
      </c>
      <c r="G148" s="44">
        <f t="shared" si="34"/>
        <v>-9.7306576000000007</v>
      </c>
      <c r="H148" s="44">
        <f t="shared" si="35"/>
        <v>-10.704132</v>
      </c>
      <c r="I148" s="44">
        <f t="shared" si="36"/>
        <v>0</v>
      </c>
      <c r="J148" s="44">
        <f t="shared" si="37"/>
        <v>0</v>
      </c>
      <c r="K148" s="44">
        <f t="shared" si="38"/>
        <v>0</v>
      </c>
      <c r="L148" s="44">
        <f t="shared" si="39"/>
        <v>0</v>
      </c>
      <c r="N148" s="89">
        <v>11178255000</v>
      </c>
      <c r="O148" s="89">
        <v>-15.859809</v>
      </c>
      <c r="Q148" s="90">
        <f t="shared" si="40"/>
        <v>11.494434999999999</v>
      </c>
      <c r="R148" s="90">
        <f t="shared" si="41"/>
        <v>-32.732277000000003</v>
      </c>
      <c r="S148" s="44">
        <f t="shared" si="42"/>
        <v>-35.524258000000003</v>
      </c>
      <c r="T148" s="44">
        <f t="shared" si="43"/>
        <v>-37.454205000000002</v>
      </c>
      <c r="U148" s="44">
        <f t="shared" si="44"/>
        <v>0</v>
      </c>
      <c r="V148" s="44">
        <f t="shared" si="45"/>
        <v>0</v>
      </c>
      <c r="W148" s="44">
        <f t="shared" si="46"/>
        <v>0</v>
      </c>
      <c r="X148" s="44">
        <f t="shared" si="47"/>
        <v>0</v>
      </c>
    </row>
    <row r="149" spans="2:24" x14ac:dyDescent="0.25">
      <c r="B149" s="89">
        <v>11257300000</v>
      </c>
      <c r="C149" s="89">
        <v>-9.1989011999999999</v>
      </c>
      <c r="E149" s="90">
        <f t="shared" si="32"/>
        <v>11.57348</v>
      </c>
      <c r="F149" s="90">
        <f t="shared" si="33"/>
        <v>-9.6790733000000007</v>
      </c>
      <c r="G149" s="44">
        <f t="shared" si="34"/>
        <v>-9.8392429000000003</v>
      </c>
      <c r="H149" s="44">
        <f t="shared" si="35"/>
        <v>-10.928673</v>
      </c>
      <c r="I149" s="44">
        <f t="shared" si="36"/>
        <v>0</v>
      </c>
      <c r="J149" s="44">
        <f t="shared" si="37"/>
        <v>0</v>
      </c>
      <c r="K149" s="44">
        <f t="shared" si="38"/>
        <v>0</v>
      </c>
      <c r="L149" s="44">
        <f t="shared" si="39"/>
        <v>0</v>
      </c>
      <c r="N149" s="89">
        <v>11257300000</v>
      </c>
      <c r="O149" s="89">
        <v>-16.700823</v>
      </c>
      <c r="Q149" s="90">
        <f t="shared" si="40"/>
        <v>11.57348</v>
      </c>
      <c r="R149" s="90">
        <f t="shared" si="41"/>
        <v>-32.439877000000003</v>
      </c>
      <c r="S149" s="44">
        <f t="shared" si="42"/>
        <v>-35.354579999999999</v>
      </c>
      <c r="T149" s="44">
        <f t="shared" si="43"/>
        <v>-38.172691</v>
      </c>
      <c r="U149" s="44">
        <f t="shared" si="44"/>
        <v>0</v>
      </c>
      <c r="V149" s="44">
        <f t="shared" si="45"/>
        <v>0</v>
      </c>
      <c r="W149" s="44">
        <f t="shared" si="46"/>
        <v>0</v>
      </c>
      <c r="X149" s="44">
        <f t="shared" si="47"/>
        <v>0</v>
      </c>
    </row>
    <row r="150" spans="2:24" x14ac:dyDescent="0.25">
      <c r="B150" s="89">
        <v>11336345000</v>
      </c>
      <c r="C150" s="89">
        <v>-9.3042535999999991</v>
      </c>
      <c r="E150" s="90">
        <f t="shared" si="32"/>
        <v>11.652525000000001</v>
      </c>
      <c r="F150" s="90">
        <f t="shared" si="33"/>
        <v>-9.8877106000000001</v>
      </c>
      <c r="G150" s="44">
        <f t="shared" si="34"/>
        <v>-10.0488</v>
      </c>
      <c r="H150" s="44">
        <f t="shared" si="35"/>
        <v>-11.094142</v>
      </c>
      <c r="I150" s="44">
        <f t="shared" si="36"/>
        <v>0</v>
      </c>
      <c r="J150" s="44">
        <f t="shared" si="37"/>
        <v>0</v>
      </c>
      <c r="K150" s="44">
        <f t="shared" si="38"/>
        <v>0</v>
      </c>
      <c r="L150" s="44">
        <f t="shared" si="39"/>
        <v>0</v>
      </c>
      <c r="N150" s="89">
        <v>11336345000</v>
      </c>
      <c r="O150" s="89">
        <v>-19.638127999999998</v>
      </c>
      <c r="Q150" s="90">
        <f t="shared" si="40"/>
        <v>11.652525000000001</v>
      </c>
      <c r="R150" s="90">
        <f t="shared" si="41"/>
        <v>-34.228251999999998</v>
      </c>
      <c r="S150" s="44">
        <f t="shared" si="42"/>
        <v>-36.426837999999996</v>
      </c>
      <c r="T150" s="44">
        <f t="shared" si="43"/>
        <v>-38.728172000000001</v>
      </c>
      <c r="U150" s="44">
        <f t="shared" si="44"/>
        <v>0</v>
      </c>
      <c r="V150" s="44">
        <f t="shared" si="45"/>
        <v>0</v>
      </c>
      <c r="W150" s="44">
        <f t="shared" si="46"/>
        <v>0</v>
      </c>
      <c r="X150" s="44">
        <f t="shared" si="47"/>
        <v>0</v>
      </c>
    </row>
    <row r="151" spans="2:24" x14ac:dyDescent="0.25">
      <c r="B151" s="89">
        <v>11415390000</v>
      </c>
      <c r="C151" s="89">
        <v>-9.4175739000000007</v>
      </c>
      <c r="E151" s="90">
        <f t="shared" si="32"/>
        <v>11.73157</v>
      </c>
      <c r="F151" s="90">
        <f t="shared" si="33"/>
        <v>-10.087137999999999</v>
      </c>
      <c r="G151" s="44">
        <f t="shared" si="34"/>
        <v>-10.257535000000001</v>
      </c>
      <c r="H151" s="44">
        <f t="shared" si="35"/>
        <v>-11.31296</v>
      </c>
      <c r="I151" s="44">
        <f t="shared" si="36"/>
        <v>0</v>
      </c>
      <c r="J151" s="44">
        <f t="shared" si="37"/>
        <v>0</v>
      </c>
      <c r="K151" s="44">
        <f t="shared" si="38"/>
        <v>0</v>
      </c>
      <c r="L151" s="44">
        <f t="shared" si="39"/>
        <v>0</v>
      </c>
      <c r="N151" s="89">
        <v>11415390000</v>
      </c>
      <c r="O151" s="89">
        <v>-31.441953999999999</v>
      </c>
      <c r="Q151" s="90">
        <f t="shared" si="40"/>
        <v>11.73157</v>
      </c>
      <c r="R151" s="90">
        <f t="shared" si="41"/>
        <v>-35.104098999999998</v>
      </c>
      <c r="S151" s="44">
        <f t="shared" si="42"/>
        <v>-37.240775999999997</v>
      </c>
      <c r="T151" s="44">
        <f t="shared" si="43"/>
        <v>-39.390270000000001</v>
      </c>
      <c r="U151" s="44">
        <f t="shared" si="44"/>
        <v>0</v>
      </c>
      <c r="V151" s="44">
        <f t="shared" si="45"/>
        <v>0</v>
      </c>
      <c r="W151" s="44">
        <f t="shared" si="46"/>
        <v>0</v>
      </c>
      <c r="X151" s="44">
        <f t="shared" si="47"/>
        <v>0</v>
      </c>
    </row>
    <row r="152" spans="2:24" x14ac:dyDescent="0.25">
      <c r="B152" s="89">
        <v>11494435000</v>
      </c>
      <c r="C152" s="89">
        <v>-9.5286922000000001</v>
      </c>
      <c r="E152" s="90">
        <f t="shared" si="32"/>
        <v>11.810615</v>
      </c>
      <c r="F152" s="90">
        <f t="shared" si="33"/>
        <v>-10.313802000000001</v>
      </c>
      <c r="G152" s="44">
        <f t="shared" si="34"/>
        <v>-10.484546</v>
      </c>
      <c r="H152" s="44">
        <f t="shared" si="35"/>
        <v>-11.660394999999999</v>
      </c>
      <c r="I152" s="44">
        <f t="shared" si="36"/>
        <v>0</v>
      </c>
      <c r="J152" s="44">
        <f t="shared" si="37"/>
        <v>0</v>
      </c>
      <c r="K152" s="44">
        <f t="shared" si="38"/>
        <v>0</v>
      </c>
      <c r="L152" s="44">
        <f t="shared" si="39"/>
        <v>0</v>
      </c>
      <c r="N152" s="89">
        <v>11494435000</v>
      </c>
      <c r="O152" s="89">
        <v>-32.732277000000003</v>
      </c>
      <c r="Q152" s="90">
        <f t="shared" si="40"/>
        <v>11.810615</v>
      </c>
      <c r="R152" s="90">
        <f t="shared" si="41"/>
        <v>-35.667952999999997</v>
      </c>
      <c r="S152" s="44">
        <f t="shared" si="42"/>
        <v>-37.929538999999998</v>
      </c>
      <c r="T152" s="44">
        <f t="shared" si="43"/>
        <v>-40.158442999999998</v>
      </c>
      <c r="U152" s="44">
        <f t="shared" si="44"/>
        <v>0</v>
      </c>
      <c r="V152" s="44">
        <f t="shared" si="45"/>
        <v>0</v>
      </c>
      <c r="W152" s="44">
        <f t="shared" si="46"/>
        <v>0</v>
      </c>
      <c r="X152" s="44">
        <f t="shared" si="47"/>
        <v>0</v>
      </c>
    </row>
    <row r="153" spans="2:24" x14ac:dyDescent="0.25">
      <c r="B153" s="89">
        <v>11573480000</v>
      </c>
      <c r="C153" s="89">
        <v>-9.6790733000000007</v>
      </c>
      <c r="E153" s="90">
        <f t="shared" si="32"/>
        <v>11.889659999999999</v>
      </c>
      <c r="F153" s="90">
        <f t="shared" si="33"/>
        <v>-10.627281999999999</v>
      </c>
      <c r="G153" s="44">
        <f t="shared" si="34"/>
        <v>-10.823461999999999</v>
      </c>
      <c r="H153" s="44">
        <f t="shared" si="35"/>
        <v>-11.951435999999999</v>
      </c>
      <c r="I153" s="44">
        <f t="shared" si="36"/>
        <v>0</v>
      </c>
      <c r="J153" s="44">
        <f t="shared" si="37"/>
        <v>0</v>
      </c>
      <c r="K153" s="44">
        <f t="shared" si="38"/>
        <v>0</v>
      </c>
      <c r="L153" s="44">
        <f t="shared" si="39"/>
        <v>0</v>
      </c>
      <c r="N153" s="89">
        <v>11573480000</v>
      </c>
      <c r="O153" s="89">
        <v>-32.439877000000003</v>
      </c>
      <c r="Q153" s="90">
        <f t="shared" si="40"/>
        <v>11.889659999999999</v>
      </c>
      <c r="R153" s="90">
        <f t="shared" si="41"/>
        <v>-36.872086000000003</v>
      </c>
      <c r="S153" s="44">
        <f t="shared" si="42"/>
        <v>-39.090331999999997</v>
      </c>
      <c r="T153" s="44">
        <f t="shared" si="43"/>
        <v>-40.804363000000002</v>
      </c>
      <c r="U153" s="44">
        <f t="shared" si="44"/>
        <v>0</v>
      </c>
      <c r="V153" s="44">
        <f t="shared" si="45"/>
        <v>0</v>
      </c>
      <c r="W153" s="44">
        <f t="shared" si="46"/>
        <v>0</v>
      </c>
      <c r="X153" s="44">
        <f t="shared" si="47"/>
        <v>0</v>
      </c>
    </row>
    <row r="154" spans="2:24" x14ac:dyDescent="0.25">
      <c r="B154" s="89">
        <v>11652525000</v>
      </c>
      <c r="C154" s="89">
        <v>-9.8877106000000001</v>
      </c>
      <c r="E154" s="90">
        <f t="shared" si="32"/>
        <v>11.968705</v>
      </c>
      <c r="F154" s="90">
        <f t="shared" si="33"/>
        <v>-10.930554000000001</v>
      </c>
      <c r="G154" s="44">
        <f t="shared" si="34"/>
        <v>-11.125638</v>
      </c>
      <c r="H154" s="44">
        <f t="shared" si="35"/>
        <v>-12.274679000000001</v>
      </c>
      <c r="I154" s="44">
        <f t="shared" si="36"/>
        <v>0</v>
      </c>
      <c r="J154" s="44">
        <f t="shared" si="37"/>
        <v>0</v>
      </c>
      <c r="K154" s="44">
        <f t="shared" si="38"/>
        <v>0</v>
      </c>
      <c r="L154" s="44">
        <f t="shared" si="39"/>
        <v>0</v>
      </c>
      <c r="N154" s="89">
        <v>11652525000</v>
      </c>
      <c r="O154" s="89">
        <v>-34.228251999999998</v>
      </c>
      <c r="Q154" s="90">
        <f t="shared" si="40"/>
        <v>11.968705</v>
      </c>
      <c r="R154" s="90">
        <f t="shared" si="41"/>
        <v>-37.256016000000002</v>
      </c>
      <c r="S154" s="44">
        <f t="shared" si="42"/>
        <v>-39.450760000000002</v>
      </c>
      <c r="T154" s="44">
        <f t="shared" si="43"/>
        <v>-41.502685999999997</v>
      </c>
      <c r="U154" s="44">
        <f t="shared" si="44"/>
        <v>0</v>
      </c>
      <c r="V154" s="44">
        <f t="shared" si="45"/>
        <v>0</v>
      </c>
      <c r="W154" s="44">
        <f t="shared" si="46"/>
        <v>0</v>
      </c>
      <c r="X154" s="44">
        <f t="shared" si="47"/>
        <v>0</v>
      </c>
    </row>
    <row r="155" spans="2:24" x14ac:dyDescent="0.25">
      <c r="B155" s="89">
        <v>11731570000</v>
      </c>
      <c r="C155" s="89">
        <v>-10.087137999999999</v>
      </c>
      <c r="E155" s="90">
        <f t="shared" si="32"/>
        <v>12.047750000000001</v>
      </c>
      <c r="F155" s="90">
        <f t="shared" si="33"/>
        <v>-11.234667999999999</v>
      </c>
      <c r="G155" s="44">
        <f t="shared" si="34"/>
        <v>-11.414857</v>
      </c>
      <c r="H155" s="44">
        <f t="shared" si="35"/>
        <v>-12.706272999999999</v>
      </c>
      <c r="I155" s="44">
        <f t="shared" si="36"/>
        <v>0</v>
      </c>
      <c r="J155" s="44">
        <f t="shared" si="37"/>
        <v>0</v>
      </c>
      <c r="K155" s="44">
        <f t="shared" si="38"/>
        <v>0</v>
      </c>
      <c r="L155" s="44">
        <f t="shared" si="39"/>
        <v>0</v>
      </c>
      <c r="N155" s="89">
        <v>11731570000</v>
      </c>
      <c r="O155" s="89">
        <v>-35.104098999999998</v>
      </c>
      <c r="Q155" s="90">
        <f t="shared" si="40"/>
        <v>12.047750000000001</v>
      </c>
      <c r="R155" s="90">
        <f t="shared" si="41"/>
        <v>-37.600757999999999</v>
      </c>
      <c r="S155" s="44">
        <f t="shared" si="42"/>
        <v>-39.868938</v>
      </c>
      <c r="T155" s="44">
        <f t="shared" si="43"/>
        <v>-42.266810999999997</v>
      </c>
      <c r="U155" s="44">
        <f t="shared" si="44"/>
        <v>0</v>
      </c>
      <c r="V155" s="44">
        <f t="shared" si="45"/>
        <v>0</v>
      </c>
      <c r="W155" s="44">
        <f t="shared" si="46"/>
        <v>0</v>
      </c>
      <c r="X155" s="44">
        <f t="shared" si="47"/>
        <v>0</v>
      </c>
    </row>
    <row r="156" spans="2:24" x14ac:dyDescent="0.25">
      <c r="B156" s="89">
        <v>11810615000</v>
      </c>
      <c r="C156" s="89">
        <v>-10.313802000000001</v>
      </c>
      <c r="E156" s="90">
        <f t="shared" si="32"/>
        <v>12.126795</v>
      </c>
      <c r="F156" s="90">
        <f t="shared" si="33"/>
        <v>-11.600299</v>
      </c>
      <c r="G156" s="44">
        <f t="shared" si="34"/>
        <v>-11.796885</v>
      </c>
      <c r="H156" s="44">
        <f t="shared" si="35"/>
        <v>-13.099584</v>
      </c>
      <c r="I156" s="44">
        <f t="shared" si="36"/>
        <v>0</v>
      </c>
      <c r="J156" s="44">
        <f t="shared" si="37"/>
        <v>0</v>
      </c>
      <c r="K156" s="44">
        <f t="shared" si="38"/>
        <v>0</v>
      </c>
      <c r="L156" s="44">
        <f t="shared" si="39"/>
        <v>0</v>
      </c>
      <c r="N156" s="89">
        <v>11810615000</v>
      </c>
      <c r="O156" s="89">
        <v>-35.667952999999997</v>
      </c>
      <c r="Q156" s="90">
        <f t="shared" si="40"/>
        <v>12.126795</v>
      </c>
      <c r="R156" s="90">
        <f t="shared" si="41"/>
        <v>-38.808266000000003</v>
      </c>
      <c r="S156" s="44">
        <f t="shared" si="42"/>
        <v>-40.839320999999998</v>
      </c>
      <c r="T156" s="44">
        <f t="shared" si="43"/>
        <v>-42.932147999999998</v>
      </c>
      <c r="U156" s="44">
        <f t="shared" si="44"/>
        <v>0</v>
      </c>
      <c r="V156" s="44">
        <f t="shared" si="45"/>
        <v>0</v>
      </c>
      <c r="W156" s="44">
        <f t="shared" si="46"/>
        <v>0</v>
      </c>
      <c r="X156" s="44">
        <f t="shared" si="47"/>
        <v>0</v>
      </c>
    </row>
    <row r="157" spans="2:24" x14ac:dyDescent="0.25">
      <c r="B157" s="89">
        <v>11889660000</v>
      </c>
      <c r="C157" s="89">
        <v>-10.627281999999999</v>
      </c>
      <c r="E157" s="90">
        <f t="shared" si="32"/>
        <v>12.20584</v>
      </c>
      <c r="F157" s="90">
        <f t="shared" si="33"/>
        <v>-12.014908</v>
      </c>
      <c r="G157" s="44">
        <f t="shared" si="34"/>
        <v>-12.243399</v>
      </c>
      <c r="H157" s="44">
        <f t="shared" si="35"/>
        <v>-13.564109</v>
      </c>
      <c r="I157" s="44">
        <f t="shared" si="36"/>
        <v>0</v>
      </c>
      <c r="J157" s="44">
        <f t="shared" si="37"/>
        <v>0</v>
      </c>
      <c r="K157" s="44">
        <f t="shared" si="38"/>
        <v>0</v>
      </c>
      <c r="L157" s="44">
        <f t="shared" si="39"/>
        <v>0</v>
      </c>
      <c r="N157" s="89">
        <v>11889660000</v>
      </c>
      <c r="O157" s="89">
        <v>-36.872086000000003</v>
      </c>
      <c r="Q157" s="90">
        <f t="shared" si="40"/>
        <v>12.20584</v>
      </c>
      <c r="R157" s="90">
        <f t="shared" si="41"/>
        <v>-39.776465999999999</v>
      </c>
      <c r="S157" s="44">
        <f t="shared" si="42"/>
        <v>-41.827488000000002</v>
      </c>
      <c r="T157" s="44">
        <f t="shared" si="43"/>
        <v>-43.734070000000003</v>
      </c>
      <c r="U157" s="44">
        <f t="shared" si="44"/>
        <v>0</v>
      </c>
      <c r="V157" s="44">
        <f t="shared" si="45"/>
        <v>0</v>
      </c>
      <c r="W157" s="44">
        <f t="shared" si="46"/>
        <v>0</v>
      </c>
      <c r="X157" s="44">
        <f t="shared" si="47"/>
        <v>0</v>
      </c>
    </row>
    <row r="158" spans="2:24" x14ac:dyDescent="0.25">
      <c r="B158" s="89">
        <v>11968705000</v>
      </c>
      <c r="C158" s="89">
        <v>-10.930554000000001</v>
      </c>
      <c r="E158" s="90">
        <f t="shared" si="32"/>
        <v>12.284884999999999</v>
      </c>
      <c r="F158" s="90">
        <f t="shared" si="33"/>
        <v>-12.405853</v>
      </c>
      <c r="G158" s="44">
        <f t="shared" si="34"/>
        <v>-12.669295</v>
      </c>
      <c r="H158" s="44">
        <f t="shared" si="35"/>
        <v>-14.178224999999999</v>
      </c>
      <c r="I158" s="44">
        <f t="shared" si="36"/>
        <v>0</v>
      </c>
      <c r="J158" s="44">
        <f t="shared" si="37"/>
        <v>0</v>
      </c>
      <c r="K158" s="44">
        <f t="shared" si="38"/>
        <v>0</v>
      </c>
      <c r="L158" s="44">
        <f t="shared" si="39"/>
        <v>0</v>
      </c>
      <c r="N158" s="89">
        <v>11968705000</v>
      </c>
      <c r="O158" s="89">
        <v>-37.256016000000002</v>
      </c>
      <c r="Q158" s="90">
        <f t="shared" si="40"/>
        <v>12.284884999999999</v>
      </c>
      <c r="R158" s="90">
        <f t="shared" si="41"/>
        <v>-40.425525999999998</v>
      </c>
      <c r="S158" s="44">
        <f t="shared" si="42"/>
        <v>-42.473297000000002</v>
      </c>
      <c r="T158" s="44">
        <f t="shared" si="43"/>
        <v>-44.523330999999999</v>
      </c>
      <c r="U158" s="44">
        <f t="shared" si="44"/>
        <v>0</v>
      </c>
      <c r="V158" s="44">
        <f t="shared" si="45"/>
        <v>0</v>
      </c>
      <c r="W158" s="44">
        <f t="shared" si="46"/>
        <v>0</v>
      </c>
      <c r="X158" s="44">
        <f t="shared" si="47"/>
        <v>0</v>
      </c>
    </row>
    <row r="159" spans="2:24" x14ac:dyDescent="0.25">
      <c r="B159" s="89">
        <v>12047750000</v>
      </c>
      <c r="C159" s="89">
        <v>-11.234667999999999</v>
      </c>
      <c r="E159" s="90">
        <f t="shared" si="32"/>
        <v>12.36393</v>
      </c>
      <c r="F159" s="90">
        <f t="shared" si="33"/>
        <v>-12.844029000000001</v>
      </c>
      <c r="G159" s="44">
        <f t="shared" si="34"/>
        <v>-13.156387</v>
      </c>
      <c r="H159" s="44">
        <f t="shared" si="35"/>
        <v>-14.816554999999999</v>
      </c>
      <c r="I159" s="44">
        <f t="shared" si="36"/>
        <v>0</v>
      </c>
      <c r="J159" s="44">
        <f t="shared" si="37"/>
        <v>0</v>
      </c>
      <c r="K159" s="44">
        <f t="shared" si="38"/>
        <v>0</v>
      </c>
      <c r="L159" s="44">
        <f t="shared" si="39"/>
        <v>0</v>
      </c>
      <c r="N159" s="89">
        <v>12047750000</v>
      </c>
      <c r="O159" s="89">
        <v>-37.600757999999999</v>
      </c>
      <c r="Q159" s="90">
        <f t="shared" si="40"/>
        <v>12.36393</v>
      </c>
      <c r="R159" s="90">
        <f t="shared" si="41"/>
        <v>-41.063564</v>
      </c>
      <c r="S159" s="44">
        <f t="shared" si="42"/>
        <v>-43.200705999999997</v>
      </c>
      <c r="T159" s="44">
        <f t="shared" si="43"/>
        <v>-45.116107999999997</v>
      </c>
      <c r="U159" s="44">
        <f t="shared" si="44"/>
        <v>0</v>
      </c>
      <c r="V159" s="44">
        <f t="shared" si="45"/>
        <v>0</v>
      </c>
      <c r="W159" s="44">
        <f t="shared" si="46"/>
        <v>0</v>
      </c>
      <c r="X159" s="44">
        <f t="shared" si="47"/>
        <v>0</v>
      </c>
    </row>
    <row r="160" spans="2:24" x14ac:dyDescent="0.25">
      <c r="B160" s="89">
        <v>12126795000</v>
      </c>
      <c r="C160" s="89">
        <v>-11.600299</v>
      </c>
      <c r="E160" s="90">
        <f t="shared" si="32"/>
        <v>12.442975000000001</v>
      </c>
      <c r="F160" s="90">
        <f t="shared" si="33"/>
        <v>-13.280675</v>
      </c>
      <c r="G160" s="44">
        <f t="shared" si="34"/>
        <v>-13.675072</v>
      </c>
      <c r="H160" s="44">
        <f t="shared" si="35"/>
        <v>-15.420137</v>
      </c>
      <c r="I160" s="44">
        <f t="shared" si="36"/>
        <v>0</v>
      </c>
      <c r="J160" s="44">
        <f t="shared" si="37"/>
        <v>0</v>
      </c>
      <c r="K160" s="44">
        <f t="shared" si="38"/>
        <v>0</v>
      </c>
      <c r="L160" s="44">
        <f t="shared" si="39"/>
        <v>0</v>
      </c>
      <c r="N160" s="89">
        <v>12126795000</v>
      </c>
      <c r="O160" s="89">
        <v>-38.808266000000003</v>
      </c>
      <c r="Q160" s="90">
        <f t="shared" si="40"/>
        <v>12.442975000000001</v>
      </c>
      <c r="R160" s="90">
        <f t="shared" si="41"/>
        <v>-41.924171000000001</v>
      </c>
      <c r="S160" s="44">
        <f t="shared" si="42"/>
        <v>-44.009647000000001</v>
      </c>
      <c r="T160" s="44">
        <f t="shared" si="43"/>
        <v>-45.521954000000001</v>
      </c>
      <c r="U160" s="44">
        <f t="shared" si="44"/>
        <v>0</v>
      </c>
      <c r="V160" s="44">
        <f t="shared" si="45"/>
        <v>0</v>
      </c>
      <c r="W160" s="44">
        <f t="shared" si="46"/>
        <v>0</v>
      </c>
      <c r="X160" s="44">
        <f t="shared" si="47"/>
        <v>0</v>
      </c>
    </row>
    <row r="161" spans="2:24" x14ac:dyDescent="0.25">
      <c r="B161" s="89">
        <v>12205840000</v>
      </c>
      <c r="C161" s="89">
        <v>-12.014908</v>
      </c>
      <c r="E161" s="90">
        <f t="shared" si="32"/>
        <v>12.522019999999999</v>
      </c>
      <c r="F161" s="90">
        <f t="shared" si="33"/>
        <v>-13.763869</v>
      </c>
      <c r="G161" s="44">
        <f t="shared" si="34"/>
        <v>-14.209692</v>
      </c>
      <c r="H161" s="44">
        <f t="shared" si="35"/>
        <v>-16.305796000000001</v>
      </c>
      <c r="I161" s="44">
        <f t="shared" si="36"/>
        <v>0</v>
      </c>
      <c r="J161" s="44">
        <f t="shared" si="37"/>
        <v>0</v>
      </c>
      <c r="K161" s="44">
        <f t="shared" si="38"/>
        <v>0</v>
      </c>
      <c r="L161" s="44">
        <f t="shared" si="39"/>
        <v>0</v>
      </c>
      <c r="N161" s="89">
        <v>12205840000</v>
      </c>
      <c r="O161" s="89">
        <v>-39.776465999999999</v>
      </c>
      <c r="Q161" s="90">
        <f t="shared" si="40"/>
        <v>12.522019999999999</v>
      </c>
      <c r="R161" s="90">
        <f t="shared" si="41"/>
        <v>-41.868499999999997</v>
      </c>
      <c r="S161" s="44">
        <f t="shared" si="42"/>
        <v>-43.862602000000003</v>
      </c>
      <c r="T161" s="44">
        <f t="shared" si="43"/>
        <v>-46.042534000000003</v>
      </c>
      <c r="U161" s="44">
        <f t="shared" si="44"/>
        <v>0</v>
      </c>
      <c r="V161" s="44">
        <f t="shared" si="45"/>
        <v>0</v>
      </c>
      <c r="W161" s="44">
        <f t="shared" si="46"/>
        <v>0</v>
      </c>
      <c r="X161" s="44">
        <f t="shared" si="47"/>
        <v>0</v>
      </c>
    </row>
    <row r="162" spans="2:24" x14ac:dyDescent="0.25">
      <c r="B162" s="89">
        <v>12284885000</v>
      </c>
      <c r="C162" s="89">
        <v>-12.405853</v>
      </c>
      <c r="E162" s="90">
        <f t="shared" si="32"/>
        <v>12.601065</v>
      </c>
      <c r="F162" s="90">
        <f t="shared" si="33"/>
        <v>-14.228073</v>
      </c>
      <c r="G162" s="44">
        <f t="shared" si="34"/>
        <v>-14.721641</v>
      </c>
      <c r="H162" s="44">
        <f t="shared" si="35"/>
        <v>-17.698837000000001</v>
      </c>
      <c r="I162" s="44">
        <f t="shared" si="36"/>
        <v>0</v>
      </c>
      <c r="J162" s="44">
        <f t="shared" si="37"/>
        <v>0</v>
      </c>
      <c r="K162" s="44">
        <f t="shared" si="38"/>
        <v>0</v>
      </c>
      <c r="L162" s="44">
        <f t="shared" si="39"/>
        <v>0</v>
      </c>
      <c r="N162" s="89">
        <v>12284885000</v>
      </c>
      <c r="O162" s="89">
        <v>-40.425525999999998</v>
      </c>
      <c r="Q162" s="90">
        <f t="shared" si="40"/>
        <v>12.601065</v>
      </c>
      <c r="R162" s="90">
        <f t="shared" si="41"/>
        <v>-41.801670000000001</v>
      </c>
      <c r="S162" s="44">
        <f t="shared" si="42"/>
        <v>-43.943783000000003</v>
      </c>
      <c r="T162" s="44">
        <f t="shared" si="43"/>
        <v>-46.373344000000003</v>
      </c>
      <c r="U162" s="44">
        <f t="shared" si="44"/>
        <v>0</v>
      </c>
      <c r="V162" s="44">
        <f t="shared" si="45"/>
        <v>0</v>
      </c>
      <c r="W162" s="44">
        <f t="shared" si="46"/>
        <v>0</v>
      </c>
      <c r="X162" s="44">
        <f t="shared" si="47"/>
        <v>0</v>
      </c>
    </row>
    <row r="163" spans="2:24" x14ac:dyDescent="0.25">
      <c r="B163" s="89">
        <v>12363930000</v>
      </c>
      <c r="C163" s="89">
        <v>-12.844029000000001</v>
      </c>
      <c r="E163" s="90">
        <f t="shared" si="32"/>
        <v>12.680110000000001</v>
      </c>
      <c r="F163" s="90">
        <f t="shared" si="33"/>
        <v>-14.812799999999999</v>
      </c>
      <c r="G163" s="44">
        <f t="shared" si="34"/>
        <v>-15.520626999999999</v>
      </c>
      <c r="H163" s="44">
        <f t="shared" si="35"/>
        <v>-19.114393</v>
      </c>
      <c r="I163" s="44">
        <f t="shared" si="36"/>
        <v>0</v>
      </c>
      <c r="J163" s="44">
        <f t="shared" si="37"/>
        <v>0</v>
      </c>
      <c r="K163" s="44">
        <f t="shared" si="38"/>
        <v>0</v>
      </c>
      <c r="L163" s="44">
        <f t="shared" si="39"/>
        <v>0</v>
      </c>
      <c r="N163" s="89">
        <v>12363930000</v>
      </c>
      <c r="O163" s="89">
        <v>-41.063564</v>
      </c>
      <c r="Q163" s="90">
        <f t="shared" si="40"/>
        <v>12.680110000000001</v>
      </c>
      <c r="R163" s="90">
        <f t="shared" si="41"/>
        <v>-43.048313</v>
      </c>
      <c r="S163" s="44">
        <f t="shared" si="42"/>
        <v>-45.000515</v>
      </c>
      <c r="T163" s="44">
        <f t="shared" si="43"/>
        <v>-46.318916000000002</v>
      </c>
      <c r="U163" s="44">
        <f t="shared" si="44"/>
        <v>0</v>
      </c>
      <c r="V163" s="44">
        <f t="shared" si="45"/>
        <v>0</v>
      </c>
      <c r="W163" s="44">
        <f t="shared" si="46"/>
        <v>0</v>
      </c>
      <c r="X163" s="44">
        <f t="shared" si="47"/>
        <v>0</v>
      </c>
    </row>
    <row r="164" spans="2:24" x14ac:dyDescent="0.25">
      <c r="B164" s="89">
        <v>12442975000</v>
      </c>
      <c r="C164" s="89">
        <v>-13.280675</v>
      </c>
      <c r="E164" s="90">
        <f t="shared" si="32"/>
        <v>12.759155</v>
      </c>
      <c r="F164" s="90">
        <f t="shared" si="33"/>
        <v>-15.598106</v>
      </c>
      <c r="G164" s="44">
        <f t="shared" si="34"/>
        <v>-16.847840999999999</v>
      </c>
      <c r="H164" s="44">
        <f t="shared" si="35"/>
        <v>-20.947851</v>
      </c>
      <c r="I164" s="44">
        <f t="shared" si="36"/>
        <v>0</v>
      </c>
      <c r="J164" s="44">
        <f t="shared" si="37"/>
        <v>0</v>
      </c>
      <c r="K164" s="44">
        <f t="shared" si="38"/>
        <v>0</v>
      </c>
      <c r="L164" s="44">
        <f t="shared" si="39"/>
        <v>0</v>
      </c>
      <c r="N164" s="89">
        <v>12442975000</v>
      </c>
      <c r="O164" s="89">
        <v>-41.924171000000001</v>
      </c>
      <c r="Q164" s="90">
        <f t="shared" si="40"/>
        <v>12.759155</v>
      </c>
      <c r="R164" s="90">
        <f t="shared" si="41"/>
        <v>-42.866351999999999</v>
      </c>
      <c r="S164" s="44">
        <f t="shared" si="42"/>
        <v>-44.941845000000001</v>
      </c>
      <c r="T164" s="44">
        <f t="shared" si="43"/>
        <v>-46.215763000000003</v>
      </c>
      <c r="U164" s="44">
        <f t="shared" si="44"/>
        <v>0</v>
      </c>
      <c r="V164" s="44">
        <f t="shared" si="45"/>
        <v>0</v>
      </c>
      <c r="W164" s="44">
        <f t="shared" si="46"/>
        <v>0</v>
      </c>
      <c r="X164" s="44">
        <f t="shared" si="47"/>
        <v>0</v>
      </c>
    </row>
    <row r="165" spans="2:24" x14ac:dyDescent="0.25">
      <c r="B165" s="89">
        <v>12522020000</v>
      </c>
      <c r="C165" s="89">
        <v>-13.763869</v>
      </c>
      <c r="E165" s="90">
        <f t="shared" si="32"/>
        <v>12.838200000000001</v>
      </c>
      <c r="F165" s="90">
        <f t="shared" si="33"/>
        <v>-16.237953000000001</v>
      </c>
      <c r="G165" s="44">
        <f t="shared" si="34"/>
        <v>-17.600695000000002</v>
      </c>
      <c r="H165" s="44">
        <f t="shared" si="35"/>
        <v>-23.581603999999999</v>
      </c>
      <c r="I165" s="44">
        <f t="shared" si="36"/>
        <v>0</v>
      </c>
      <c r="J165" s="44">
        <f t="shared" si="37"/>
        <v>0</v>
      </c>
      <c r="K165" s="44">
        <f t="shared" si="38"/>
        <v>0</v>
      </c>
      <c r="L165" s="44">
        <f t="shared" si="39"/>
        <v>0</v>
      </c>
      <c r="N165" s="89">
        <v>12522020000</v>
      </c>
      <c r="O165" s="89">
        <v>-41.868499999999997</v>
      </c>
      <c r="Q165" s="90">
        <f t="shared" si="40"/>
        <v>12.838200000000001</v>
      </c>
      <c r="R165" s="90">
        <f t="shared" si="41"/>
        <v>-41.546214999999997</v>
      </c>
      <c r="S165" s="44">
        <f t="shared" si="42"/>
        <v>-43.621448999999998</v>
      </c>
      <c r="T165" s="44">
        <f t="shared" si="43"/>
        <v>-46.060253000000003</v>
      </c>
      <c r="U165" s="44">
        <f t="shared" si="44"/>
        <v>0</v>
      </c>
      <c r="V165" s="44">
        <f t="shared" si="45"/>
        <v>0</v>
      </c>
      <c r="W165" s="44">
        <f t="shared" si="46"/>
        <v>0</v>
      </c>
      <c r="X165" s="44">
        <f t="shared" si="47"/>
        <v>0</v>
      </c>
    </row>
    <row r="166" spans="2:24" x14ac:dyDescent="0.25">
      <c r="B166" s="89">
        <v>12601065000</v>
      </c>
      <c r="C166" s="89">
        <v>-14.228073</v>
      </c>
      <c r="E166" s="90">
        <f t="shared" si="32"/>
        <v>12.917244999999999</v>
      </c>
      <c r="F166" s="90">
        <f t="shared" si="33"/>
        <v>-17.042248000000001</v>
      </c>
      <c r="G166" s="44">
        <f t="shared" si="34"/>
        <v>-19.075438999999999</v>
      </c>
      <c r="H166" s="44">
        <f t="shared" si="35"/>
        <v>-26.832411</v>
      </c>
      <c r="I166" s="44">
        <f t="shared" si="36"/>
        <v>0</v>
      </c>
      <c r="J166" s="44">
        <f t="shared" si="37"/>
        <v>0</v>
      </c>
      <c r="K166" s="44">
        <f t="shared" si="38"/>
        <v>0</v>
      </c>
      <c r="L166" s="44">
        <f t="shared" si="39"/>
        <v>0</v>
      </c>
      <c r="N166" s="89">
        <v>12601065000</v>
      </c>
      <c r="O166" s="89">
        <v>-41.801670000000001</v>
      </c>
      <c r="Q166" s="90">
        <f t="shared" si="40"/>
        <v>12.917244999999999</v>
      </c>
      <c r="R166" s="90">
        <f t="shared" si="41"/>
        <v>-41.386634999999998</v>
      </c>
      <c r="S166" s="44">
        <f t="shared" si="42"/>
        <v>-43.573684999999998</v>
      </c>
      <c r="T166" s="44">
        <f t="shared" si="43"/>
        <v>-45.594704</v>
      </c>
      <c r="U166" s="44">
        <f t="shared" si="44"/>
        <v>0</v>
      </c>
      <c r="V166" s="44">
        <f t="shared" si="45"/>
        <v>0</v>
      </c>
      <c r="W166" s="44">
        <f t="shared" si="46"/>
        <v>0</v>
      </c>
      <c r="X166" s="44">
        <f t="shared" si="47"/>
        <v>0</v>
      </c>
    </row>
    <row r="167" spans="2:24" x14ac:dyDescent="0.25">
      <c r="B167" s="89">
        <v>12680110000</v>
      </c>
      <c r="C167" s="89">
        <v>-14.812799999999999</v>
      </c>
      <c r="E167" s="90">
        <f t="shared" si="32"/>
        <v>12.99629</v>
      </c>
      <c r="F167" s="90">
        <f t="shared" si="33"/>
        <v>-18.333013999999999</v>
      </c>
      <c r="G167" s="44">
        <f t="shared" si="34"/>
        <v>-21.343019000000002</v>
      </c>
      <c r="H167" s="44">
        <f t="shared" si="35"/>
        <v>-29.806822</v>
      </c>
      <c r="I167" s="44">
        <f t="shared" si="36"/>
        <v>0</v>
      </c>
      <c r="J167" s="44">
        <f t="shared" si="37"/>
        <v>0</v>
      </c>
      <c r="K167" s="44">
        <f t="shared" si="38"/>
        <v>0</v>
      </c>
      <c r="L167" s="44">
        <f t="shared" si="39"/>
        <v>0</v>
      </c>
      <c r="N167" s="89">
        <v>12680110000</v>
      </c>
      <c r="O167" s="89">
        <v>-43.048313</v>
      </c>
      <c r="Q167" s="90">
        <f t="shared" si="40"/>
        <v>12.99629</v>
      </c>
      <c r="R167" s="90">
        <f t="shared" si="41"/>
        <v>-41.326186999999997</v>
      </c>
      <c r="S167" s="44">
        <f t="shared" si="42"/>
        <v>-43.240360000000003</v>
      </c>
      <c r="T167" s="44">
        <f t="shared" si="43"/>
        <v>-44.910415999999998</v>
      </c>
      <c r="U167" s="44">
        <f t="shared" si="44"/>
        <v>0</v>
      </c>
      <c r="V167" s="44">
        <f t="shared" si="45"/>
        <v>0</v>
      </c>
      <c r="W167" s="44">
        <f t="shared" si="46"/>
        <v>0</v>
      </c>
      <c r="X167" s="44">
        <f t="shared" si="47"/>
        <v>0</v>
      </c>
    </row>
    <row r="168" spans="2:24" x14ac:dyDescent="0.25">
      <c r="B168" s="89">
        <v>12759155000</v>
      </c>
      <c r="C168" s="89">
        <v>-15.598106</v>
      </c>
      <c r="E168" s="90">
        <f t="shared" si="32"/>
        <v>13.075335000000001</v>
      </c>
      <c r="F168" s="90">
        <f t="shared" si="33"/>
        <v>-20.034625999999999</v>
      </c>
      <c r="G168" s="44">
        <f t="shared" si="34"/>
        <v>-23.159544</v>
      </c>
      <c r="H168" s="44">
        <f t="shared" si="35"/>
        <v>-33.025497000000001</v>
      </c>
      <c r="I168" s="44">
        <f t="shared" si="36"/>
        <v>0</v>
      </c>
      <c r="J168" s="44">
        <f t="shared" si="37"/>
        <v>0</v>
      </c>
      <c r="K168" s="44">
        <f t="shared" si="38"/>
        <v>0</v>
      </c>
      <c r="L168" s="44">
        <f t="shared" si="39"/>
        <v>0</v>
      </c>
      <c r="N168" s="89">
        <v>12759155000</v>
      </c>
      <c r="O168" s="89">
        <v>-42.866351999999999</v>
      </c>
      <c r="Q168" s="90">
        <f t="shared" si="40"/>
        <v>13.075335000000001</v>
      </c>
      <c r="R168" s="90">
        <f t="shared" si="41"/>
        <v>-40.281193000000002</v>
      </c>
      <c r="S168" s="44">
        <f t="shared" si="42"/>
        <v>-42.411082999999998</v>
      </c>
      <c r="T168" s="44">
        <f t="shared" si="43"/>
        <v>-44.307613000000003</v>
      </c>
      <c r="U168" s="44">
        <f t="shared" si="44"/>
        <v>0</v>
      </c>
      <c r="V168" s="44">
        <f t="shared" si="45"/>
        <v>0</v>
      </c>
      <c r="W168" s="44">
        <f t="shared" si="46"/>
        <v>0</v>
      </c>
      <c r="X168" s="44">
        <f t="shared" si="47"/>
        <v>0</v>
      </c>
    </row>
    <row r="169" spans="2:24" x14ac:dyDescent="0.25">
      <c r="B169" s="89">
        <v>12838200000</v>
      </c>
      <c r="C169" s="89">
        <v>-16.237953000000001</v>
      </c>
      <c r="E169" s="90">
        <f t="shared" si="32"/>
        <v>13.15438</v>
      </c>
      <c r="F169" s="90">
        <f t="shared" si="33"/>
        <v>-21.315525000000001</v>
      </c>
      <c r="G169" s="44">
        <f t="shared" si="34"/>
        <v>-24.163017</v>
      </c>
      <c r="H169" s="44">
        <f t="shared" si="35"/>
        <v>-35.801921999999998</v>
      </c>
      <c r="I169" s="44">
        <f t="shared" si="36"/>
        <v>0</v>
      </c>
      <c r="J169" s="44">
        <f t="shared" si="37"/>
        <v>0</v>
      </c>
      <c r="K169" s="44">
        <f t="shared" si="38"/>
        <v>0</v>
      </c>
      <c r="L169" s="44">
        <f t="shared" si="39"/>
        <v>0</v>
      </c>
      <c r="N169" s="89">
        <v>12838200000</v>
      </c>
      <c r="O169" s="89">
        <v>-41.546214999999997</v>
      </c>
      <c r="Q169" s="90">
        <f t="shared" si="40"/>
        <v>13.15438</v>
      </c>
      <c r="R169" s="90">
        <f t="shared" si="41"/>
        <v>-39.510460000000002</v>
      </c>
      <c r="S169" s="44">
        <f t="shared" si="42"/>
        <v>-41.642901999999999</v>
      </c>
      <c r="T169" s="44">
        <f t="shared" si="43"/>
        <v>-43.583159999999999</v>
      </c>
      <c r="U169" s="44">
        <f t="shared" si="44"/>
        <v>0</v>
      </c>
      <c r="V169" s="44">
        <f t="shared" si="45"/>
        <v>0</v>
      </c>
      <c r="W169" s="44">
        <f t="shared" si="46"/>
        <v>0</v>
      </c>
      <c r="X169" s="44">
        <f t="shared" si="47"/>
        <v>0</v>
      </c>
    </row>
    <row r="170" spans="2:24" x14ac:dyDescent="0.25">
      <c r="B170" s="89">
        <v>12917245000</v>
      </c>
      <c r="C170" s="89">
        <v>-17.042248000000001</v>
      </c>
      <c r="E170" s="90">
        <f t="shared" si="32"/>
        <v>13.233425</v>
      </c>
      <c r="F170" s="90">
        <f t="shared" si="33"/>
        <v>-22.408707</v>
      </c>
      <c r="G170" s="44">
        <f t="shared" si="34"/>
        <v>-25.084572000000001</v>
      </c>
      <c r="H170" s="44">
        <f t="shared" si="35"/>
        <v>-38.174416000000001</v>
      </c>
      <c r="I170" s="44">
        <f t="shared" si="36"/>
        <v>0</v>
      </c>
      <c r="J170" s="44">
        <f t="shared" si="37"/>
        <v>0</v>
      </c>
      <c r="K170" s="44">
        <f t="shared" si="38"/>
        <v>0</v>
      </c>
      <c r="L170" s="44">
        <f t="shared" si="39"/>
        <v>0</v>
      </c>
      <c r="N170" s="89">
        <v>12917245000</v>
      </c>
      <c r="O170" s="89">
        <v>-41.386634999999998</v>
      </c>
      <c r="Q170" s="90">
        <f t="shared" si="40"/>
        <v>13.233425</v>
      </c>
      <c r="R170" s="90">
        <f t="shared" si="41"/>
        <v>-38.523079000000003</v>
      </c>
      <c r="S170" s="44">
        <f t="shared" si="42"/>
        <v>-40.709446</v>
      </c>
      <c r="T170" s="44">
        <f t="shared" si="43"/>
        <v>-42.788775999999999</v>
      </c>
      <c r="U170" s="44">
        <f t="shared" si="44"/>
        <v>0</v>
      </c>
      <c r="V170" s="44">
        <f t="shared" si="45"/>
        <v>0</v>
      </c>
      <c r="W170" s="44">
        <f t="shared" si="46"/>
        <v>0</v>
      </c>
      <c r="X170" s="44">
        <f t="shared" si="47"/>
        <v>0</v>
      </c>
    </row>
    <row r="171" spans="2:24" x14ac:dyDescent="0.25">
      <c r="B171" s="89">
        <v>12996290000</v>
      </c>
      <c r="C171" s="89">
        <v>-18.333013999999999</v>
      </c>
      <c r="E171" s="90">
        <f t="shared" si="32"/>
        <v>13.312469999999999</v>
      </c>
      <c r="F171" s="90">
        <f t="shared" si="33"/>
        <v>-22.980668999999999</v>
      </c>
      <c r="G171" s="44">
        <f t="shared" si="34"/>
        <v>-25.624426</v>
      </c>
      <c r="H171" s="44">
        <f t="shared" si="35"/>
        <v>-39.926730999999997</v>
      </c>
      <c r="I171" s="44">
        <f t="shared" si="36"/>
        <v>0</v>
      </c>
      <c r="J171" s="44">
        <f t="shared" si="37"/>
        <v>0</v>
      </c>
      <c r="K171" s="44">
        <f t="shared" si="38"/>
        <v>0</v>
      </c>
      <c r="L171" s="44">
        <f t="shared" si="39"/>
        <v>0</v>
      </c>
      <c r="N171" s="89">
        <v>12996290000</v>
      </c>
      <c r="O171" s="89">
        <v>-41.326186999999997</v>
      </c>
      <c r="Q171" s="90">
        <f t="shared" si="40"/>
        <v>13.312469999999999</v>
      </c>
      <c r="R171" s="90">
        <f t="shared" si="41"/>
        <v>-37.493003999999999</v>
      </c>
      <c r="S171" s="44">
        <f t="shared" si="42"/>
        <v>-39.671565999999999</v>
      </c>
      <c r="T171" s="44">
        <f t="shared" si="43"/>
        <v>-42.015273999999998</v>
      </c>
      <c r="U171" s="44">
        <f t="shared" si="44"/>
        <v>0</v>
      </c>
      <c r="V171" s="44">
        <f t="shared" si="45"/>
        <v>0</v>
      </c>
      <c r="W171" s="44">
        <f t="shared" si="46"/>
        <v>0</v>
      </c>
      <c r="X171" s="44">
        <f t="shared" si="47"/>
        <v>0</v>
      </c>
    </row>
    <row r="172" spans="2:24" x14ac:dyDescent="0.25">
      <c r="B172" s="89">
        <v>13075335000</v>
      </c>
      <c r="C172" s="89">
        <v>-20.034625999999999</v>
      </c>
      <c r="E172" s="90">
        <f t="shared" si="32"/>
        <v>13.391515</v>
      </c>
      <c r="F172" s="90">
        <f t="shared" si="33"/>
        <v>-23.665648999999998</v>
      </c>
      <c r="G172" s="44">
        <f t="shared" si="34"/>
        <v>-26.821404000000001</v>
      </c>
      <c r="H172" s="44">
        <f t="shared" si="35"/>
        <v>-41.755629999999996</v>
      </c>
      <c r="I172" s="44">
        <f t="shared" si="36"/>
        <v>0</v>
      </c>
      <c r="J172" s="44">
        <f t="shared" si="37"/>
        <v>0</v>
      </c>
      <c r="K172" s="44">
        <f t="shared" si="38"/>
        <v>0</v>
      </c>
      <c r="L172" s="44">
        <f t="shared" si="39"/>
        <v>0</v>
      </c>
      <c r="N172" s="89">
        <v>13075335000</v>
      </c>
      <c r="O172" s="89">
        <v>-40.281193000000002</v>
      </c>
      <c r="Q172" s="90">
        <f t="shared" si="40"/>
        <v>13.391515</v>
      </c>
      <c r="R172" s="90">
        <f t="shared" si="41"/>
        <v>-37.005367</v>
      </c>
      <c r="S172" s="44">
        <f t="shared" si="42"/>
        <v>-39.243228999999999</v>
      </c>
      <c r="T172" s="44">
        <f t="shared" si="43"/>
        <v>-41.169510000000002</v>
      </c>
      <c r="U172" s="44">
        <f t="shared" si="44"/>
        <v>0</v>
      </c>
      <c r="V172" s="44">
        <f t="shared" si="45"/>
        <v>0</v>
      </c>
      <c r="W172" s="44">
        <f t="shared" si="46"/>
        <v>0</v>
      </c>
      <c r="X172" s="44">
        <f t="shared" si="47"/>
        <v>0</v>
      </c>
    </row>
    <row r="173" spans="2:24" x14ac:dyDescent="0.25">
      <c r="B173" s="89">
        <v>13154380000</v>
      </c>
      <c r="C173" s="89">
        <v>-21.315525000000001</v>
      </c>
      <c r="E173" s="90">
        <f t="shared" si="32"/>
        <v>13.470560000000001</v>
      </c>
      <c r="F173" s="90">
        <f t="shared" si="33"/>
        <v>-24.440107000000001</v>
      </c>
      <c r="G173" s="44">
        <f t="shared" si="34"/>
        <v>-28.127741</v>
      </c>
      <c r="H173" s="44">
        <f t="shared" si="35"/>
        <v>-43.427258000000002</v>
      </c>
      <c r="I173" s="44">
        <f t="shared" si="36"/>
        <v>0</v>
      </c>
      <c r="J173" s="44">
        <f t="shared" si="37"/>
        <v>0</v>
      </c>
      <c r="K173" s="44">
        <f t="shared" si="38"/>
        <v>0</v>
      </c>
      <c r="L173" s="44">
        <f t="shared" si="39"/>
        <v>0</v>
      </c>
      <c r="N173" s="89">
        <v>13154380000</v>
      </c>
      <c r="O173" s="89">
        <v>-39.510460000000002</v>
      </c>
      <c r="Q173" s="90">
        <f t="shared" si="40"/>
        <v>13.470560000000001</v>
      </c>
      <c r="R173" s="90">
        <f t="shared" si="41"/>
        <v>-36.304012</v>
      </c>
      <c r="S173" s="44">
        <f t="shared" si="42"/>
        <v>-38.606571000000002</v>
      </c>
      <c r="T173" s="44">
        <f t="shared" si="43"/>
        <v>-40.325004999999997</v>
      </c>
      <c r="U173" s="44">
        <f t="shared" si="44"/>
        <v>0</v>
      </c>
      <c r="V173" s="44">
        <f t="shared" si="45"/>
        <v>0</v>
      </c>
      <c r="W173" s="44">
        <f t="shared" si="46"/>
        <v>0</v>
      </c>
      <c r="X173" s="44">
        <f t="shared" si="47"/>
        <v>0</v>
      </c>
    </row>
    <row r="174" spans="2:24" x14ac:dyDescent="0.25">
      <c r="B174" s="89">
        <v>13233425000</v>
      </c>
      <c r="C174" s="89">
        <v>-22.408707</v>
      </c>
      <c r="E174" s="90">
        <f t="shared" si="32"/>
        <v>13.549605</v>
      </c>
      <c r="F174" s="90">
        <f t="shared" si="33"/>
        <v>-25.315825</v>
      </c>
      <c r="G174" s="44">
        <f t="shared" si="34"/>
        <v>-30.506468000000002</v>
      </c>
      <c r="H174" s="44">
        <f t="shared" si="35"/>
        <v>-45.193581000000002</v>
      </c>
      <c r="I174" s="44">
        <f t="shared" si="36"/>
        <v>0</v>
      </c>
      <c r="J174" s="44">
        <f t="shared" si="37"/>
        <v>0</v>
      </c>
      <c r="K174" s="44">
        <f t="shared" si="38"/>
        <v>0</v>
      </c>
      <c r="L174" s="44">
        <f t="shared" si="39"/>
        <v>0</v>
      </c>
      <c r="N174" s="89">
        <v>13233425000</v>
      </c>
      <c r="O174" s="89">
        <v>-38.523079000000003</v>
      </c>
      <c r="Q174" s="90">
        <f t="shared" si="40"/>
        <v>13.549605</v>
      </c>
      <c r="R174" s="90">
        <f t="shared" si="41"/>
        <v>-34.892643</v>
      </c>
      <c r="S174" s="44">
        <f t="shared" si="42"/>
        <v>-37.302193000000003</v>
      </c>
      <c r="T174" s="44">
        <f t="shared" si="43"/>
        <v>-39.577354</v>
      </c>
      <c r="U174" s="44">
        <f t="shared" si="44"/>
        <v>0</v>
      </c>
      <c r="V174" s="44">
        <f t="shared" si="45"/>
        <v>0</v>
      </c>
      <c r="W174" s="44">
        <f t="shared" si="46"/>
        <v>0</v>
      </c>
      <c r="X174" s="44">
        <f t="shared" si="47"/>
        <v>0</v>
      </c>
    </row>
    <row r="175" spans="2:24" x14ac:dyDescent="0.25">
      <c r="B175" s="89">
        <v>13312470000</v>
      </c>
      <c r="C175" s="89">
        <v>-22.980668999999999</v>
      </c>
      <c r="E175" s="90">
        <f t="shared" si="32"/>
        <v>13.62865</v>
      </c>
      <c r="F175" s="90">
        <f t="shared" si="33"/>
        <v>-26.115355000000001</v>
      </c>
      <c r="G175" s="44">
        <f t="shared" si="34"/>
        <v>-32.455283999999999</v>
      </c>
      <c r="H175" s="44">
        <f t="shared" si="35"/>
        <v>-46.838470000000001</v>
      </c>
      <c r="I175" s="44">
        <f t="shared" si="36"/>
        <v>0</v>
      </c>
      <c r="J175" s="44">
        <f t="shared" si="37"/>
        <v>0</v>
      </c>
      <c r="K175" s="44">
        <f t="shared" si="38"/>
        <v>0</v>
      </c>
      <c r="L175" s="44">
        <f t="shared" si="39"/>
        <v>0</v>
      </c>
      <c r="N175" s="89">
        <v>13312470000</v>
      </c>
      <c r="O175" s="89">
        <v>-37.493003999999999</v>
      </c>
      <c r="Q175" s="90">
        <f t="shared" si="40"/>
        <v>13.62865</v>
      </c>
      <c r="R175" s="90">
        <f t="shared" si="41"/>
        <v>-33.640816000000001</v>
      </c>
      <c r="S175" s="44">
        <f t="shared" si="42"/>
        <v>-36.136401999999997</v>
      </c>
      <c r="T175" s="44">
        <f t="shared" si="43"/>
        <v>-38.786082999999998</v>
      </c>
      <c r="U175" s="44">
        <f t="shared" si="44"/>
        <v>0</v>
      </c>
      <c r="V175" s="44">
        <f t="shared" si="45"/>
        <v>0</v>
      </c>
      <c r="W175" s="44">
        <f t="shared" si="46"/>
        <v>0</v>
      </c>
      <c r="X175" s="44">
        <f t="shared" si="47"/>
        <v>0</v>
      </c>
    </row>
    <row r="176" spans="2:24" x14ac:dyDescent="0.25">
      <c r="B176" s="89">
        <v>13391515000</v>
      </c>
      <c r="C176" s="89">
        <v>-23.665648999999998</v>
      </c>
      <c r="E176" s="90">
        <f t="shared" si="32"/>
        <v>13.707694999999999</v>
      </c>
      <c r="F176" s="90">
        <f t="shared" si="33"/>
        <v>-27.165627000000001</v>
      </c>
      <c r="G176" s="44">
        <f t="shared" si="34"/>
        <v>-36.304276000000002</v>
      </c>
      <c r="H176" s="44">
        <f t="shared" si="35"/>
        <v>-48.359501000000002</v>
      </c>
      <c r="I176" s="44">
        <f t="shared" si="36"/>
        <v>0</v>
      </c>
      <c r="J176" s="44">
        <f t="shared" si="37"/>
        <v>0</v>
      </c>
      <c r="K176" s="44">
        <f t="shared" si="38"/>
        <v>0</v>
      </c>
      <c r="L176" s="44">
        <f t="shared" si="39"/>
        <v>0</v>
      </c>
      <c r="N176" s="89">
        <v>13391515000</v>
      </c>
      <c r="O176" s="89">
        <v>-37.005367</v>
      </c>
      <c r="Q176" s="90">
        <f t="shared" si="40"/>
        <v>13.707694999999999</v>
      </c>
      <c r="R176" s="90">
        <f t="shared" si="41"/>
        <v>-33.308674000000003</v>
      </c>
      <c r="S176" s="44">
        <f t="shared" si="42"/>
        <v>-35.909678999999997</v>
      </c>
      <c r="T176" s="44">
        <f t="shared" si="43"/>
        <v>-37.811751999999998</v>
      </c>
      <c r="U176" s="44">
        <f t="shared" si="44"/>
        <v>0</v>
      </c>
      <c r="V176" s="44">
        <f t="shared" si="45"/>
        <v>0</v>
      </c>
      <c r="W176" s="44">
        <f t="shared" si="46"/>
        <v>0</v>
      </c>
      <c r="X176" s="44">
        <f t="shared" si="47"/>
        <v>0</v>
      </c>
    </row>
    <row r="177" spans="2:24" x14ac:dyDescent="0.25">
      <c r="B177" s="89">
        <v>13470560000</v>
      </c>
      <c r="C177" s="89">
        <v>-24.440107000000001</v>
      </c>
      <c r="E177" s="90">
        <f t="shared" si="32"/>
        <v>13.78674</v>
      </c>
      <c r="F177" s="90">
        <f t="shared" si="33"/>
        <v>-29.539497000000001</v>
      </c>
      <c r="G177" s="44">
        <f t="shared" si="34"/>
        <v>-44.638782999999997</v>
      </c>
      <c r="H177" s="44">
        <f t="shared" si="35"/>
        <v>-49.549636999999997</v>
      </c>
      <c r="I177" s="44">
        <f t="shared" si="36"/>
        <v>0</v>
      </c>
      <c r="J177" s="44">
        <f t="shared" si="37"/>
        <v>0</v>
      </c>
      <c r="K177" s="44">
        <f t="shared" si="38"/>
        <v>0</v>
      </c>
      <c r="L177" s="44">
        <f t="shared" si="39"/>
        <v>0</v>
      </c>
      <c r="N177" s="89">
        <v>13470560000</v>
      </c>
      <c r="O177" s="89">
        <v>-36.304012</v>
      </c>
      <c r="Q177" s="90">
        <f t="shared" si="40"/>
        <v>13.78674</v>
      </c>
      <c r="R177" s="90">
        <f t="shared" si="41"/>
        <v>-30.850769</v>
      </c>
      <c r="S177" s="44">
        <f t="shared" si="42"/>
        <v>-34.959595</v>
      </c>
      <c r="T177" s="44">
        <f t="shared" si="43"/>
        <v>-37.028759000000001</v>
      </c>
      <c r="U177" s="44">
        <f t="shared" si="44"/>
        <v>0</v>
      </c>
      <c r="V177" s="44">
        <f t="shared" si="45"/>
        <v>0</v>
      </c>
      <c r="W177" s="44">
        <f t="shared" si="46"/>
        <v>0</v>
      </c>
      <c r="X177" s="44">
        <f t="shared" si="47"/>
        <v>0</v>
      </c>
    </row>
    <row r="178" spans="2:24" x14ac:dyDescent="0.25">
      <c r="B178" s="89">
        <v>13549605000</v>
      </c>
      <c r="C178" s="89">
        <v>-25.315825</v>
      </c>
      <c r="E178" s="90">
        <f t="shared" si="32"/>
        <v>13.865785000000001</v>
      </c>
      <c r="F178" s="90">
        <f t="shared" si="33"/>
        <v>-32.939720000000001</v>
      </c>
      <c r="G178" s="44">
        <f t="shared" si="34"/>
        <v>-48.415028</v>
      </c>
      <c r="H178" s="44">
        <f t="shared" si="35"/>
        <v>-50.910525999999997</v>
      </c>
      <c r="I178" s="44">
        <f t="shared" si="36"/>
        <v>0</v>
      </c>
      <c r="J178" s="44">
        <f t="shared" si="37"/>
        <v>0</v>
      </c>
      <c r="K178" s="44">
        <f t="shared" si="38"/>
        <v>0</v>
      </c>
      <c r="L178" s="44">
        <f t="shared" si="39"/>
        <v>0</v>
      </c>
      <c r="N178" s="89">
        <v>13549605000</v>
      </c>
      <c r="O178" s="89">
        <v>-34.892643</v>
      </c>
      <c r="Q178" s="90">
        <f t="shared" si="40"/>
        <v>13.865785000000001</v>
      </c>
      <c r="R178" s="90">
        <f t="shared" si="41"/>
        <v>-18.773389999999999</v>
      </c>
      <c r="S178" s="44">
        <f t="shared" si="42"/>
        <v>-33.356425999999999</v>
      </c>
      <c r="T178" s="44">
        <f t="shared" si="43"/>
        <v>-36.330840999999999</v>
      </c>
      <c r="U178" s="44">
        <f t="shared" si="44"/>
        <v>0</v>
      </c>
      <c r="V178" s="44">
        <f t="shared" si="45"/>
        <v>0</v>
      </c>
      <c r="W178" s="44">
        <f t="shared" si="46"/>
        <v>0</v>
      </c>
      <c r="X178" s="44">
        <f t="shared" si="47"/>
        <v>0</v>
      </c>
    </row>
    <row r="179" spans="2:24" x14ac:dyDescent="0.25">
      <c r="B179" s="89">
        <v>13628650000</v>
      </c>
      <c r="C179" s="89">
        <v>-26.115355000000001</v>
      </c>
      <c r="E179" s="90">
        <f t="shared" si="32"/>
        <v>13.94483</v>
      </c>
      <c r="F179" s="90">
        <f t="shared" si="33"/>
        <v>-37.327385</v>
      </c>
      <c r="G179" s="44">
        <f t="shared" si="34"/>
        <v>-49.964607000000001</v>
      </c>
      <c r="H179" s="44">
        <f t="shared" si="35"/>
        <v>-52.240336999999997</v>
      </c>
      <c r="I179" s="44">
        <f t="shared" si="36"/>
        <v>0</v>
      </c>
      <c r="J179" s="44">
        <f t="shared" si="37"/>
        <v>0</v>
      </c>
      <c r="K179" s="44">
        <f t="shared" si="38"/>
        <v>0</v>
      </c>
      <c r="L179" s="44">
        <f t="shared" si="39"/>
        <v>0</v>
      </c>
      <c r="N179" s="89">
        <v>13628650000</v>
      </c>
      <c r="O179" s="89">
        <v>-33.640816000000001</v>
      </c>
      <c r="Q179" s="90">
        <f t="shared" si="40"/>
        <v>13.94483</v>
      </c>
      <c r="R179" s="90">
        <f t="shared" si="41"/>
        <v>-16.170971000000002</v>
      </c>
      <c r="S179" s="44">
        <f t="shared" si="42"/>
        <v>-32.510795999999999</v>
      </c>
      <c r="T179" s="44">
        <f t="shared" si="43"/>
        <v>-35.37603</v>
      </c>
      <c r="U179" s="44">
        <f t="shared" si="44"/>
        <v>0</v>
      </c>
      <c r="V179" s="44">
        <f t="shared" si="45"/>
        <v>0</v>
      </c>
      <c r="W179" s="44">
        <f t="shared" si="46"/>
        <v>0</v>
      </c>
      <c r="X179" s="44">
        <f t="shared" si="47"/>
        <v>0</v>
      </c>
    </row>
    <row r="180" spans="2:24" x14ac:dyDescent="0.25">
      <c r="B180" s="89">
        <v>13707695000</v>
      </c>
      <c r="C180" s="89">
        <v>-27.165627000000001</v>
      </c>
      <c r="E180" s="90">
        <f t="shared" si="32"/>
        <v>14.023875</v>
      </c>
      <c r="F180" s="90">
        <f t="shared" si="33"/>
        <v>-47.413474999999998</v>
      </c>
      <c r="G180" s="44">
        <f t="shared" si="34"/>
        <v>-51.556694</v>
      </c>
      <c r="H180" s="44">
        <f t="shared" si="35"/>
        <v>-53.49342</v>
      </c>
      <c r="I180" s="44">
        <f t="shared" si="36"/>
        <v>0</v>
      </c>
      <c r="J180" s="44">
        <f t="shared" si="37"/>
        <v>0</v>
      </c>
      <c r="K180" s="44">
        <f t="shared" si="38"/>
        <v>0</v>
      </c>
      <c r="L180" s="44">
        <f t="shared" si="39"/>
        <v>0</v>
      </c>
      <c r="N180" s="89">
        <v>13707695000</v>
      </c>
      <c r="O180" s="89">
        <v>-33.308674000000003</v>
      </c>
      <c r="Q180" s="90">
        <f t="shared" si="40"/>
        <v>14.023875</v>
      </c>
      <c r="R180" s="90">
        <f t="shared" si="41"/>
        <v>-14.016201000000001</v>
      </c>
      <c r="S180" s="44">
        <f t="shared" si="42"/>
        <v>-28.825023999999999</v>
      </c>
      <c r="T180" s="44">
        <f t="shared" si="43"/>
        <v>-34.280234999999998</v>
      </c>
      <c r="U180" s="44">
        <f t="shared" si="44"/>
        <v>0</v>
      </c>
      <c r="V180" s="44">
        <f t="shared" si="45"/>
        <v>0</v>
      </c>
      <c r="W180" s="44">
        <f t="shared" si="46"/>
        <v>0</v>
      </c>
      <c r="X180" s="44">
        <f t="shared" si="47"/>
        <v>0</v>
      </c>
    </row>
    <row r="181" spans="2:24" x14ac:dyDescent="0.25">
      <c r="B181" s="89">
        <v>13786740000</v>
      </c>
      <c r="C181" s="89">
        <v>-29.539497000000001</v>
      </c>
      <c r="E181" s="90">
        <f t="shared" si="32"/>
        <v>14.102919999999999</v>
      </c>
      <c r="F181" s="90">
        <f t="shared" si="33"/>
        <v>-50.724952999999999</v>
      </c>
      <c r="G181" s="44">
        <f t="shared" si="34"/>
        <v>-52.773273000000003</v>
      </c>
      <c r="H181" s="44">
        <f t="shared" si="35"/>
        <v>-54.588245000000001</v>
      </c>
      <c r="I181" s="44">
        <f t="shared" si="36"/>
        <v>0</v>
      </c>
      <c r="J181" s="44">
        <f t="shared" si="37"/>
        <v>0</v>
      </c>
      <c r="K181" s="44">
        <f t="shared" si="38"/>
        <v>0</v>
      </c>
      <c r="L181" s="44">
        <f t="shared" si="39"/>
        <v>0</v>
      </c>
      <c r="N181" s="89">
        <v>13786740000</v>
      </c>
      <c r="O181" s="89">
        <v>-30.850769</v>
      </c>
      <c r="Q181" s="90">
        <f t="shared" si="40"/>
        <v>14.102919999999999</v>
      </c>
      <c r="R181" s="90">
        <f t="shared" si="41"/>
        <v>-12.349627</v>
      </c>
      <c r="S181" s="44">
        <f t="shared" si="42"/>
        <v>-18.079239000000001</v>
      </c>
      <c r="T181" s="44">
        <f t="shared" si="43"/>
        <v>-32.756003999999997</v>
      </c>
      <c r="U181" s="44">
        <f t="shared" si="44"/>
        <v>0</v>
      </c>
      <c r="V181" s="44">
        <f t="shared" si="45"/>
        <v>0</v>
      </c>
      <c r="W181" s="44">
        <f t="shared" si="46"/>
        <v>0</v>
      </c>
      <c r="X181" s="44">
        <f t="shared" si="47"/>
        <v>0</v>
      </c>
    </row>
    <row r="182" spans="2:24" x14ac:dyDescent="0.25">
      <c r="B182" s="89">
        <v>13865785000</v>
      </c>
      <c r="C182" s="89">
        <v>-32.939720000000001</v>
      </c>
      <c r="E182" s="90">
        <f t="shared" si="32"/>
        <v>14.181965</v>
      </c>
      <c r="F182" s="90">
        <f t="shared" si="33"/>
        <v>-52.045822000000001</v>
      </c>
      <c r="G182" s="44">
        <f t="shared" si="34"/>
        <v>-53.511161999999999</v>
      </c>
      <c r="H182" s="44">
        <f t="shared" si="35"/>
        <v>-55.874592</v>
      </c>
      <c r="I182" s="44">
        <f t="shared" si="36"/>
        <v>0</v>
      </c>
      <c r="J182" s="44">
        <f t="shared" si="37"/>
        <v>0</v>
      </c>
      <c r="K182" s="44">
        <f t="shared" si="38"/>
        <v>0</v>
      </c>
      <c r="L182" s="44">
        <f t="shared" si="39"/>
        <v>0</v>
      </c>
      <c r="N182" s="89">
        <v>13865785000</v>
      </c>
      <c r="O182" s="89">
        <v>-18.773389999999999</v>
      </c>
      <c r="Q182" s="90">
        <f t="shared" si="40"/>
        <v>14.181965</v>
      </c>
      <c r="R182" s="90">
        <f t="shared" si="41"/>
        <v>-13.216043000000001</v>
      </c>
      <c r="S182" s="44">
        <f t="shared" si="42"/>
        <v>-16.283194999999999</v>
      </c>
      <c r="T182" s="44">
        <f t="shared" si="43"/>
        <v>-30.152699999999999</v>
      </c>
      <c r="U182" s="44">
        <f t="shared" si="44"/>
        <v>0</v>
      </c>
      <c r="V182" s="44">
        <f t="shared" si="45"/>
        <v>0</v>
      </c>
      <c r="W182" s="44">
        <f t="shared" si="46"/>
        <v>0</v>
      </c>
      <c r="X182" s="44">
        <f t="shared" si="47"/>
        <v>0</v>
      </c>
    </row>
    <row r="183" spans="2:24" x14ac:dyDescent="0.25">
      <c r="B183" s="89">
        <v>13944830000</v>
      </c>
      <c r="C183" s="89">
        <v>-37.327385</v>
      </c>
      <c r="E183" s="90">
        <f t="shared" si="32"/>
        <v>14.261010000000001</v>
      </c>
      <c r="F183" s="90">
        <f t="shared" si="33"/>
        <v>-54.783450999999999</v>
      </c>
      <c r="G183" s="44">
        <f t="shared" si="34"/>
        <v>-54.203201</v>
      </c>
      <c r="H183" s="44">
        <f t="shared" si="35"/>
        <v>-56.664738</v>
      </c>
      <c r="I183" s="44">
        <f t="shared" si="36"/>
        <v>0</v>
      </c>
      <c r="J183" s="44">
        <f t="shared" si="37"/>
        <v>0</v>
      </c>
      <c r="K183" s="44">
        <f t="shared" si="38"/>
        <v>0</v>
      </c>
      <c r="L183" s="44">
        <f t="shared" si="39"/>
        <v>0</v>
      </c>
      <c r="N183" s="89">
        <v>13944830000</v>
      </c>
      <c r="O183" s="89">
        <v>-16.170971000000002</v>
      </c>
      <c r="Q183" s="90">
        <f t="shared" si="40"/>
        <v>14.261010000000001</v>
      </c>
      <c r="R183" s="90">
        <f t="shared" si="41"/>
        <v>-13.793158</v>
      </c>
      <c r="S183" s="44">
        <f t="shared" si="42"/>
        <v>-15.637689</v>
      </c>
      <c r="T183" s="44">
        <f t="shared" si="43"/>
        <v>-27.560459000000002</v>
      </c>
      <c r="U183" s="44">
        <f t="shared" si="44"/>
        <v>0</v>
      </c>
      <c r="V183" s="44">
        <f t="shared" si="45"/>
        <v>0</v>
      </c>
      <c r="W183" s="44">
        <f t="shared" si="46"/>
        <v>0</v>
      </c>
      <c r="X183" s="44">
        <f t="shared" si="47"/>
        <v>0</v>
      </c>
    </row>
    <row r="184" spans="2:24" x14ac:dyDescent="0.25">
      <c r="B184" s="89">
        <v>14023875000</v>
      </c>
      <c r="C184" s="89">
        <v>-47.413474999999998</v>
      </c>
      <c r="E184" s="90">
        <f t="shared" si="32"/>
        <v>14.340055</v>
      </c>
      <c r="F184" s="90">
        <f t="shared" si="33"/>
        <v>-53.791904000000002</v>
      </c>
      <c r="G184" s="44">
        <f t="shared" si="34"/>
        <v>-56.757297999999999</v>
      </c>
      <c r="H184" s="44">
        <f t="shared" si="35"/>
        <v>-57.433692999999998</v>
      </c>
      <c r="I184" s="44">
        <f t="shared" si="36"/>
        <v>0</v>
      </c>
      <c r="J184" s="44">
        <f t="shared" si="37"/>
        <v>0</v>
      </c>
      <c r="K184" s="44">
        <f t="shared" si="38"/>
        <v>0</v>
      </c>
      <c r="L184" s="44">
        <f t="shared" si="39"/>
        <v>0</v>
      </c>
      <c r="N184" s="89">
        <v>14023875000</v>
      </c>
      <c r="O184" s="89">
        <v>-14.016201000000001</v>
      </c>
      <c r="Q184" s="90">
        <f t="shared" si="40"/>
        <v>14.340055</v>
      </c>
      <c r="R184" s="90">
        <f t="shared" si="41"/>
        <v>-13.166588000000001</v>
      </c>
      <c r="S184" s="44">
        <f t="shared" si="42"/>
        <v>-15.130478</v>
      </c>
      <c r="T184" s="44">
        <f t="shared" si="43"/>
        <v>-25.4223</v>
      </c>
      <c r="U184" s="44">
        <f t="shared" si="44"/>
        <v>0</v>
      </c>
      <c r="V184" s="44">
        <f t="shared" si="45"/>
        <v>0</v>
      </c>
      <c r="W184" s="44">
        <f t="shared" si="46"/>
        <v>0</v>
      </c>
      <c r="X184" s="44">
        <f t="shared" si="47"/>
        <v>0</v>
      </c>
    </row>
    <row r="185" spans="2:24" x14ac:dyDescent="0.25">
      <c r="B185" s="89">
        <v>14102920000</v>
      </c>
      <c r="C185" s="89">
        <v>-50.724952999999999</v>
      </c>
      <c r="E185" s="90">
        <f t="shared" si="32"/>
        <v>14.4191</v>
      </c>
      <c r="F185" s="90">
        <f t="shared" si="33"/>
        <v>-53.888286999999998</v>
      </c>
      <c r="G185" s="44">
        <f t="shared" si="34"/>
        <v>-55.742054000000003</v>
      </c>
      <c r="H185" s="44">
        <f t="shared" si="35"/>
        <v>-58.021835000000003</v>
      </c>
      <c r="I185" s="44">
        <f t="shared" si="36"/>
        <v>0</v>
      </c>
      <c r="J185" s="44">
        <f t="shared" si="37"/>
        <v>0</v>
      </c>
      <c r="K185" s="44">
        <f t="shared" si="38"/>
        <v>0</v>
      </c>
      <c r="L185" s="44">
        <f t="shared" si="39"/>
        <v>0</v>
      </c>
      <c r="N185" s="89">
        <v>14102920000</v>
      </c>
      <c r="O185" s="89">
        <v>-12.349627</v>
      </c>
      <c r="Q185" s="90">
        <f t="shared" si="40"/>
        <v>14.4191</v>
      </c>
      <c r="R185" s="90">
        <f t="shared" si="41"/>
        <v>-13.645208</v>
      </c>
      <c r="S185" s="44">
        <f t="shared" si="42"/>
        <v>-15.614387000000001</v>
      </c>
      <c r="T185" s="44">
        <f t="shared" si="43"/>
        <v>-23.706177</v>
      </c>
      <c r="U185" s="44">
        <f t="shared" si="44"/>
        <v>0</v>
      </c>
      <c r="V185" s="44">
        <f t="shared" si="45"/>
        <v>0</v>
      </c>
      <c r="W185" s="44">
        <f t="shared" si="46"/>
        <v>0</v>
      </c>
      <c r="X185" s="44">
        <f t="shared" si="47"/>
        <v>0</v>
      </c>
    </row>
    <row r="186" spans="2:24" x14ac:dyDescent="0.25">
      <c r="B186" s="89">
        <v>14181965000</v>
      </c>
      <c r="C186" s="89">
        <v>-52.045822000000001</v>
      </c>
      <c r="E186" s="90">
        <f t="shared" si="32"/>
        <v>14.498144999999999</v>
      </c>
      <c r="F186" s="90">
        <f t="shared" si="33"/>
        <v>-55.019489</v>
      </c>
      <c r="G186" s="44">
        <f t="shared" si="34"/>
        <v>-57.460236000000002</v>
      </c>
      <c r="H186" s="44">
        <f t="shared" si="35"/>
        <v>-58.761372000000001</v>
      </c>
      <c r="I186" s="44">
        <f t="shared" si="36"/>
        <v>0</v>
      </c>
      <c r="J186" s="44">
        <f t="shared" si="37"/>
        <v>0</v>
      </c>
      <c r="K186" s="44">
        <f t="shared" si="38"/>
        <v>0</v>
      </c>
      <c r="L186" s="44">
        <f t="shared" si="39"/>
        <v>0</v>
      </c>
      <c r="N186" s="89">
        <v>14181965000</v>
      </c>
      <c r="O186" s="89">
        <v>-13.216043000000001</v>
      </c>
      <c r="Q186" s="90">
        <f t="shared" si="40"/>
        <v>14.498144999999999</v>
      </c>
      <c r="R186" s="90">
        <f t="shared" si="41"/>
        <v>-14.307012</v>
      </c>
      <c r="S186" s="44">
        <f t="shared" si="42"/>
        <v>-16.263421999999998</v>
      </c>
      <c r="T186" s="44">
        <f t="shared" si="43"/>
        <v>-23.291543999999998</v>
      </c>
      <c r="U186" s="44">
        <f t="shared" si="44"/>
        <v>0</v>
      </c>
      <c r="V186" s="44">
        <f t="shared" si="45"/>
        <v>0</v>
      </c>
      <c r="W186" s="44">
        <f t="shared" si="46"/>
        <v>0</v>
      </c>
      <c r="X186" s="44">
        <f t="shared" si="47"/>
        <v>0</v>
      </c>
    </row>
    <row r="187" spans="2:24" x14ac:dyDescent="0.25">
      <c r="B187" s="89">
        <v>14261010000</v>
      </c>
      <c r="C187" s="89">
        <v>-54.783450999999999</v>
      </c>
      <c r="E187" s="90">
        <f t="shared" si="32"/>
        <v>14.57719</v>
      </c>
      <c r="F187" s="90">
        <f t="shared" si="33"/>
        <v>-57.019917</v>
      </c>
      <c r="G187" s="44">
        <f t="shared" si="34"/>
        <v>-57.209620999999999</v>
      </c>
      <c r="H187" s="44">
        <f t="shared" si="35"/>
        <v>-59.118831999999998</v>
      </c>
      <c r="I187" s="44">
        <f t="shared" si="36"/>
        <v>0</v>
      </c>
      <c r="J187" s="44">
        <f t="shared" si="37"/>
        <v>0</v>
      </c>
      <c r="K187" s="44">
        <f t="shared" si="38"/>
        <v>0</v>
      </c>
      <c r="L187" s="44">
        <f t="shared" si="39"/>
        <v>0</v>
      </c>
      <c r="N187" s="89">
        <v>14261010000</v>
      </c>
      <c r="O187" s="89">
        <v>-13.793158</v>
      </c>
      <c r="Q187" s="90">
        <f t="shared" si="40"/>
        <v>14.57719</v>
      </c>
      <c r="R187" s="90">
        <f t="shared" si="41"/>
        <v>-16.067446</v>
      </c>
      <c r="S187" s="44">
        <f t="shared" si="42"/>
        <v>-16.931001999999999</v>
      </c>
      <c r="T187" s="44">
        <f t="shared" si="43"/>
        <v>-25.210567000000001</v>
      </c>
      <c r="U187" s="44">
        <f t="shared" si="44"/>
        <v>0</v>
      </c>
      <c r="V187" s="44">
        <f t="shared" si="45"/>
        <v>0</v>
      </c>
      <c r="W187" s="44">
        <f t="shared" si="46"/>
        <v>0</v>
      </c>
      <c r="X187" s="44">
        <f t="shared" si="47"/>
        <v>0</v>
      </c>
    </row>
    <row r="188" spans="2:24" x14ac:dyDescent="0.25">
      <c r="B188" s="89">
        <v>14340055000</v>
      </c>
      <c r="C188" s="89">
        <v>-53.791904000000002</v>
      </c>
      <c r="E188" s="90">
        <f t="shared" si="32"/>
        <v>14.656235000000001</v>
      </c>
      <c r="F188" s="90">
        <f t="shared" si="33"/>
        <v>-55.562247999999997</v>
      </c>
      <c r="G188" s="44">
        <f t="shared" si="34"/>
        <v>-57.362385000000003</v>
      </c>
      <c r="H188" s="44">
        <f t="shared" si="35"/>
        <v>-59.469268999999997</v>
      </c>
      <c r="I188" s="44">
        <f t="shared" si="36"/>
        <v>0</v>
      </c>
      <c r="J188" s="44">
        <f t="shared" si="37"/>
        <v>0</v>
      </c>
      <c r="K188" s="44">
        <f t="shared" si="38"/>
        <v>0</v>
      </c>
      <c r="L188" s="44">
        <f t="shared" si="39"/>
        <v>0</v>
      </c>
      <c r="N188" s="89">
        <v>14340055000</v>
      </c>
      <c r="O188" s="89">
        <v>-13.166588000000001</v>
      </c>
      <c r="Q188" s="90">
        <f t="shared" si="40"/>
        <v>14.656235000000001</v>
      </c>
      <c r="R188" s="90">
        <f t="shared" si="41"/>
        <v>-15.470668999999999</v>
      </c>
      <c r="S188" s="44">
        <f t="shared" si="42"/>
        <v>-17.641228000000002</v>
      </c>
      <c r="T188" s="44">
        <f t="shared" si="43"/>
        <v>-28.082643999999998</v>
      </c>
      <c r="U188" s="44">
        <f t="shared" si="44"/>
        <v>0</v>
      </c>
      <c r="V188" s="44">
        <f t="shared" si="45"/>
        <v>0</v>
      </c>
      <c r="W188" s="44">
        <f t="shared" si="46"/>
        <v>0</v>
      </c>
      <c r="X188" s="44">
        <f t="shared" si="47"/>
        <v>0</v>
      </c>
    </row>
    <row r="189" spans="2:24" x14ac:dyDescent="0.25">
      <c r="B189" s="89">
        <v>14419100000</v>
      </c>
      <c r="C189" s="89">
        <v>-53.888286999999998</v>
      </c>
      <c r="E189" s="90">
        <f t="shared" si="32"/>
        <v>14.735279999999999</v>
      </c>
      <c r="F189" s="90">
        <f t="shared" si="33"/>
        <v>-56.131847</v>
      </c>
      <c r="G189" s="44">
        <f t="shared" si="34"/>
        <v>-58.016384000000002</v>
      </c>
      <c r="H189" s="44">
        <f t="shared" si="35"/>
        <v>-59.556235999999998</v>
      </c>
      <c r="I189" s="44">
        <f t="shared" si="36"/>
        <v>0</v>
      </c>
      <c r="J189" s="44">
        <f t="shared" si="37"/>
        <v>0</v>
      </c>
      <c r="K189" s="44">
        <f t="shared" si="38"/>
        <v>0</v>
      </c>
      <c r="L189" s="44">
        <f t="shared" si="39"/>
        <v>0</v>
      </c>
      <c r="N189" s="89">
        <v>14419100000</v>
      </c>
      <c r="O189" s="89">
        <v>-13.645208</v>
      </c>
      <c r="Q189" s="90">
        <f t="shared" si="40"/>
        <v>14.735279999999999</v>
      </c>
      <c r="R189" s="90">
        <f t="shared" si="41"/>
        <v>-16.440619000000002</v>
      </c>
      <c r="S189" s="44">
        <f t="shared" si="42"/>
        <v>-19.232106999999999</v>
      </c>
      <c r="T189" s="44">
        <f t="shared" si="43"/>
        <v>-31.296339</v>
      </c>
      <c r="U189" s="44">
        <f t="shared" si="44"/>
        <v>0</v>
      </c>
      <c r="V189" s="44">
        <f t="shared" si="45"/>
        <v>0</v>
      </c>
      <c r="W189" s="44">
        <f t="shared" si="46"/>
        <v>0</v>
      </c>
      <c r="X189" s="44">
        <f t="shared" si="47"/>
        <v>0</v>
      </c>
    </row>
    <row r="190" spans="2:24" x14ac:dyDescent="0.25">
      <c r="B190" s="89">
        <v>14498145000</v>
      </c>
      <c r="C190" s="89">
        <v>-55.019489</v>
      </c>
      <c r="E190" s="90">
        <f t="shared" si="32"/>
        <v>14.814325</v>
      </c>
      <c r="F190" s="90">
        <f t="shared" si="33"/>
        <v>-55.543464999999998</v>
      </c>
      <c r="G190" s="44">
        <f t="shared" si="34"/>
        <v>-56.976509</v>
      </c>
      <c r="H190" s="44">
        <f t="shared" si="35"/>
        <v>-59.338886000000002</v>
      </c>
      <c r="I190" s="44">
        <f t="shared" si="36"/>
        <v>0</v>
      </c>
      <c r="J190" s="44">
        <f t="shared" si="37"/>
        <v>0</v>
      </c>
      <c r="K190" s="44">
        <f t="shared" si="38"/>
        <v>0</v>
      </c>
      <c r="L190" s="44">
        <f t="shared" si="39"/>
        <v>0</v>
      </c>
      <c r="N190" s="89">
        <v>14498145000</v>
      </c>
      <c r="O190" s="89">
        <v>-14.307012</v>
      </c>
      <c r="Q190" s="90">
        <f t="shared" si="40"/>
        <v>14.814325</v>
      </c>
      <c r="R190" s="90">
        <f t="shared" si="41"/>
        <v>-17.030117000000001</v>
      </c>
      <c r="S190" s="44">
        <f t="shared" si="42"/>
        <v>-21.794305999999999</v>
      </c>
      <c r="T190" s="44">
        <f t="shared" si="43"/>
        <v>-34.835346000000001</v>
      </c>
      <c r="U190" s="44">
        <f t="shared" si="44"/>
        <v>0</v>
      </c>
      <c r="V190" s="44">
        <f t="shared" si="45"/>
        <v>0</v>
      </c>
      <c r="W190" s="44">
        <f t="shared" si="46"/>
        <v>0</v>
      </c>
      <c r="X190" s="44">
        <f t="shared" si="47"/>
        <v>0</v>
      </c>
    </row>
    <row r="191" spans="2:24" x14ac:dyDescent="0.25">
      <c r="B191" s="89">
        <v>14577190000</v>
      </c>
      <c r="C191" s="89">
        <v>-57.019917</v>
      </c>
      <c r="E191" s="90">
        <f t="shared" si="32"/>
        <v>14.893370000000001</v>
      </c>
      <c r="F191" s="90">
        <f t="shared" si="33"/>
        <v>-55.031067</v>
      </c>
      <c r="G191" s="44">
        <f t="shared" si="34"/>
        <v>-57.629902000000001</v>
      </c>
      <c r="H191" s="44">
        <f t="shared" si="35"/>
        <v>-58.786155999999998</v>
      </c>
      <c r="I191" s="44">
        <f t="shared" si="36"/>
        <v>0</v>
      </c>
      <c r="J191" s="44">
        <f t="shared" si="37"/>
        <v>0</v>
      </c>
      <c r="K191" s="44">
        <f t="shared" si="38"/>
        <v>0</v>
      </c>
      <c r="L191" s="44">
        <f t="shared" si="39"/>
        <v>0</v>
      </c>
      <c r="N191" s="89">
        <v>14577190000</v>
      </c>
      <c r="O191" s="89">
        <v>-16.067446</v>
      </c>
      <c r="Q191" s="90">
        <f t="shared" si="40"/>
        <v>14.893370000000001</v>
      </c>
      <c r="R191" s="90">
        <f t="shared" si="41"/>
        <v>-18.925442</v>
      </c>
      <c r="S191" s="44">
        <f t="shared" si="42"/>
        <v>-26.943784999999998</v>
      </c>
      <c r="T191" s="44">
        <f t="shared" si="43"/>
        <v>-38.118904000000001</v>
      </c>
      <c r="U191" s="44">
        <f t="shared" si="44"/>
        <v>0</v>
      </c>
      <c r="V191" s="44">
        <f t="shared" si="45"/>
        <v>0</v>
      </c>
      <c r="W191" s="44">
        <f t="shared" si="46"/>
        <v>0</v>
      </c>
      <c r="X191" s="44">
        <f t="shared" si="47"/>
        <v>0</v>
      </c>
    </row>
    <row r="192" spans="2:24" x14ac:dyDescent="0.25">
      <c r="B192" s="89">
        <v>14656235000</v>
      </c>
      <c r="C192" s="89">
        <v>-55.562247999999997</v>
      </c>
      <c r="E192" s="90">
        <f t="shared" si="32"/>
        <v>14.972415</v>
      </c>
      <c r="F192" s="90">
        <f t="shared" si="33"/>
        <v>-54.855179</v>
      </c>
      <c r="G192" s="44">
        <f t="shared" si="34"/>
        <v>-56.044032999999999</v>
      </c>
      <c r="H192" s="44">
        <f t="shared" si="35"/>
        <v>-57.883521999999999</v>
      </c>
      <c r="I192" s="44">
        <f t="shared" si="36"/>
        <v>0</v>
      </c>
      <c r="J192" s="44">
        <f t="shared" si="37"/>
        <v>0</v>
      </c>
      <c r="K192" s="44">
        <f t="shared" si="38"/>
        <v>0</v>
      </c>
      <c r="L192" s="44">
        <f t="shared" si="39"/>
        <v>0</v>
      </c>
      <c r="N192" s="89">
        <v>14656235000</v>
      </c>
      <c r="O192" s="89">
        <v>-15.470668999999999</v>
      </c>
      <c r="Q192" s="90">
        <f t="shared" si="40"/>
        <v>14.972415</v>
      </c>
      <c r="R192" s="90">
        <f t="shared" si="41"/>
        <v>-19.698080000000001</v>
      </c>
      <c r="S192" s="44">
        <f t="shared" si="42"/>
        <v>-34.261710999999998</v>
      </c>
      <c r="T192" s="44">
        <f t="shared" si="43"/>
        <v>-40.631599000000001</v>
      </c>
      <c r="U192" s="44">
        <f t="shared" si="44"/>
        <v>0</v>
      </c>
      <c r="V192" s="44">
        <f t="shared" si="45"/>
        <v>0</v>
      </c>
      <c r="W192" s="44">
        <f t="shared" si="46"/>
        <v>0</v>
      </c>
      <c r="X192" s="44">
        <f t="shared" si="47"/>
        <v>0</v>
      </c>
    </row>
    <row r="193" spans="2:24" x14ac:dyDescent="0.25">
      <c r="B193" s="89">
        <v>14735280000</v>
      </c>
      <c r="C193" s="89">
        <v>-56.131847</v>
      </c>
      <c r="E193" s="90">
        <f t="shared" si="32"/>
        <v>15.051460000000001</v>
      </c>
      <c r="F193" s="90">
        <f t="shared" si="33"/>
        <v>-53.901096000000003</v>
      </c>
      <c r="G193" s="44">
        <f t="shared" si="34"/>
        <v>-55.400291000000003</v>
      </c>
      <c r="H193" s="44">
        <f t="shared" si="35"/>
        <v>-56.842796</v>
      </c>
      <c r="I193" s="44">
        <f t="shared" si="36"/>
        <v>0</v>
      </c>
      <c r="J193" s="44">
        <f t="shared" si="37"/>
        <v>0</v>
      </c>
      <c r="K193" s="44">
        <f t="shared" si="38"/>
        <v>0</v>
      </c>
      <c r="L193" s="44">
        <f t="shared" si="39"/>
        <v>0</v>
      </c>
      <c r="N193" s="89">
        <v>14735280000</v>
      </c>
      <c r="O193" s="89">
        <v>-16.440619000000002</v>
      </c>
      <c r="Q193" s="90">
        <f t="shared" si="40"/>
        <v>15.051460000000001</v>
      </c>
      <c r="R193" s="90">
        <f t="shared" si="41"/>
        <v>-20.515297</v>
      </c>
      <c r="S193" s="44">
        <f t="shared" si="42"/>
        <v>-36.449573999999998</v>
      </c>
      <c r="T193" s="44">
        <f t="shared" si="43"/>
        <v>-42.821793</v>
      </c>
      <c r="U193" s="44">
        <f t="shared" si="44"/>
        <v>0</v>
      </c>
      <c r="V193" s="44">
        <f t="shared" si="45"/>
        <v>0</v>
      </c>
      <c r="W193" s="44">
        <f t="shared" si="46"/>
        <v>0</v>
      </c>
      <c r="X193" s="44">
        <f t="shared" si="47"/>
        <v>0</v>
      </c>
    </row>
    <row r="194" spans="2:24" x14ac:dyDescent="0.25">
      <c r="B194" s="89">
        <v>14814325000</v>
      </c>
      <c r="C194" s="89">
        <v>-55.543464999999998</v>
      </c>
      <c r="E194" s="90">
        <f t="shared" si="32"/>
        <v>15.130504999999999</v>
      </c>
      <c r="F194" s="90">
        <f t="shared" si="33"/>
        <v>-51.175522000000001</v>
      </c>
      <c r="G194" s="44">
        <f t="shared" si="34"/>
        <v>-53.323478999999999</v>
      </c>
      <c r="H194" s="44">
        <f t="shared" si="35"/>
        <v>-55.554400999999999</v>
      </c>
      <c r="I194" s="44">
        <f t="shared" si="36"/>
        <v>0</v>
      </c>
      <c r="J194" s="44">
        <f t="shared" si="37"/>
        <v>0</v>
      </c>
      <c r="K194" s="44">
        <f t="shared" si="38"/>
        <v>0</v>
      </c>
      <c r="L194" s="44">
        <f t="shared" si="39"/>
        <v>0</v>
      </c>
      <c r="N194" s="89">
        <v>14814325000</v>
      </c>
      <c r="O194" s="89">
        <v>-17.030117000000001</v>
      </c>
      <c r="Q194" s="90">
        <f t="shared" si="40"/>
        <v>15.130504999999999</v>
      </c>
      <c r="R194" s="90">
        <f t="shared" si="41"/>
        <v>-21.760162000000001</v>
      </c>
      <c r="S194" s="44">
        <f t="shared" si="42"/>
        <v>-38.984904999999998</v>
      </c>
      <c r="T194" s="44">
        <f t="shared" si="43"/>
        <v>-44.856772999999997</v>
      </c>
      <c r="U194" s="44">
        <f t="shared" si="44"/>
        <v>0</v>
      </c>
      <c r="V194" s="44">
        <f t="shared" si="45"/>
        <v>0</v>
      </c>
      <c r="W194" s="44">
        <f t="shared" si="46"/>
        <v>0</v>
      </c>
      <c r="X194" s="44">
        <f t="shared" si="47"/>
        <v>0</v>
      </c>
    </row>
    <row r="195" spans="2:24" x14ac:dyDescent="0.25">
      <c r="B195" s="89">
        <v>14893370000</v>
      </c>
      <c r="C195" s="89">
        <v>-55.031067</v>
      </c>
      <c r="E195" s="90">
        <f t="shared" si="32"/>
        <v>15.20955</v>
      </c>
      <c r="F195" s="90">
        <f t="shared" si="33"/>
        <v>-49.775638999999998</v>
      </c>
      <c r="G195" s="44">
        <f t="shared" si="34"/>
        <v>-51.559277000000002</v>
      </c>
      <c r="H195" s="44">
        <f t="shared" si="35"/>
        <v>-54.235228999999997</v>
      </c>
      <c r="I195" s="44">
        <f t="shared" si="36"/>
        <v>0</v>
      </c>
      <c r="J195" s="44">
        <f t="shared" si="37"/>
        <v>0</v>
      </c>
      <c r="K195" s="44">
        <f t="shared" si="38"/>
        <v>0</v>
      </c>
      <c r="L195" s="44">
        <f t="shared" si="39"/>
        <v>0</v>
      </c>
      <c r="N195" s="89">
        <v>14893370000</v>
      </c>
      <c r="O195" s="89">
        <v>-18.925442</v>
      </c>
      <c r="Q195" s="90">
        <f t="shared" si="40"/>
        <v>15.20955</v>
      </c>
      <c r="R195" s="90">
        <f t="shared" si="41"/>
        <v>-23.049617999999999</v>
      </c>
      <c r="S195" s="44">
        <f t="shared" si="42"/>
        <v>-41.131312999999999</v>
      </c>
      <c r="T195" s="44">
        <f t="shared" si="43"/>
        <v>-46.836418000000002</v>
      </c>
      <c r="U195" s="44">
        <f t="shared" si="44"/>
        <v>0</v>
      </c>
      <c r="V195" s="44">
        <f t="shared" si="45"/>
        <v>0</v>
      </c>
      <c r="W195" s="44">
        <f t="shared" si="46"/>
        <v>0</v>
      </c>
      <c r="X195" s="44">
        <f t="shared" si="47"/>
        <v>0</v>
      </c>
    </row>
    <row r="196" spans="2:24" x14ac:dyDescent="0.25">
      <c r="B196" s="89">
        <v>14972415000</v>
      </c>
      <c r="C196" s="89">
        <v>-54.855179</v>
      </c>
      <c r="E196" s="90">
        <f t="shared" si="32"/>
        <v>15.288595000000001</v>
      </c>
      <c r="F196" s="90">
        <f t="shared" si="33"/>
        <v>-48.589005</v>
      </c>
      <c r="G196" s="44">
        <f t="shared" si="34"/>
        <v>-50.859009</v>
      </c>
      <c r="H196" s="44">
        <f t="shared" si="35"/>
        <v>-52.621634999999998</v>
      </c>
      <c r="I196" s="44">
        <f t="shared" si="36"/>
        <v>0</v>
      </c>
      <c r="J196" s="44">
        <f t="shared" si="37"/>
        <v>0</v>
      </c>
      <c r="K196" s="44">
        <f t="shared" si="38"/>
        <v>0</v>
      </c>
      <c r="L196" s="44">
        <f t="shared" si="39"/>
        <v>0</v>
      </c>
      <c r="N196" s="89">
        <v>14972415000</v>
      </c>
      <c r="O196" s="89">
        <v>-19.698080000000001</v>
      </c>
      <c r="Q196" s="90">
        <f t="shared" si="40"/>
        <v>15.288595000000001</v>
      </c>
      <c r="R196" s="90">
        <f t="shared" si="41"/>
        <v>-21.897065999999999</v>
      </c>
      <c r="S196" s="44">
        <f t="shared" si="42"/>
        <v>-40.246265000000001</v>
      </c>
      <c r="T196" s="44">
        <f t="shared" si="43"/>
        <v>-48.687325000000001</v>
      </c>
      <c r="U196" s="44">
        <f t="shared" si="44"/>
        <v>0</v>
      </c>
      <c r="V196" s="44">
        <f t="shared" si="45"/>
        <v>0</v>
      </c>
      <c r="W196" s="44">
        <f t="shared" si="46"/>
        <v>0</v>
      </c>
      <c r="X196" s="44">
        <f t="shared" si="47"/>
        <v>0</v>
      </c>
    </row>
    <row r="197" spans="2:24" x14ac:dyDescent="0.25">
      <c r="B197" s="89">
        <v>15051460000</v>
      </c>
      <c r="C197" s="89">
        <v>-53.901096000000003</v>
      </c>
      <c r="E197" s="90">
        <f t="shared" ref="E197:E205" si="48">B201/1000000000</f>
        <v>15.36764</v>
      </c>
      <c r="F197" s="90">
        <f t="shared" ref="F197:F205" si="49">C201</f>
        <v>-47.239505999999999</v>
      </c>
      <c r="G197" s="44">
        <f t="shared" ref="G197:G205" si="50">C407</f>
        <v>-49.161769999999997</v>
      </c>
      <c r="H197" s="44">
        <f t="shared" ref="H197:H205" si="51">C613</f>
        <v>-51.255909000000003</v>
      </c>
      <c r="I197" s="44">
        <f t="shared" ref="I197:I205" si="52">C819</f>
        <v>0</v>
      </c>
      <c r="J197" s="44">
        <f t="shared" ref="J197:J205" si="53">C1025</f>
        <v>0</v>
      </c>
      <c r="K197" s="44">
        <f t="shared" ref="K197:K205" si="54">C1231</f>
        <v>0</v>
      </c>
      <c r="L197" s="44">
        <f t="shared" si="39"/>
        <v>0</v>
      </c>
      <c r="N197" s="89">
        <v>15051460000</v>
      </c>
      <c r="O197" s="89">
        <v>-20.515297</v>
      </c>
      <c r="Q197" s="90">
        <f t="shared" si="40"/>
        <v>15.36764</v>
      </c>
      <c r="R197" s="90">
        <f t="shared" si="41"/>
        <v>-21.396349000000001</v>
      </c>
      <c r="S197" s="44">
        <f t="shared" si="42"/>
        <v>-36.864220000000003</v>
      </c>
      <c r="T197" s="44">
        <f t="shared" si="43"/>
        <v>-50.333534</v>
      </c>
      <c r="U197" s="44">
        <f t="shared" si="44"/>
        <v>0</v>
      </c>
      <c r="V197" s="44">
        <f t="shared" si="45"/>
        <v>0</v>
      </c>
      <c r="W197" s="44">
        <f t="shared" si="46"/>
        <v>0</v>
      </c>
      <c r="X197" s="44">
        <f t="shared" si="47"/>
        <v>0</v>
      </c>
    </row>
    <row r="198" spans="2:24" x14ac:dyDescent="0.25">
      <c r="B198" s="89">
        <v>15130505000</v>
      </c>
      <c r="C198" s="89">
        <v>-51.175522000000001</v>
      </c>
      <c r="E198" s="90">
        <f t="shared" si="48"/>
        <v>15.446685</v>
      </c>
      <c r="F198" s="90">
        <f t="shared" si="49"/>
        <v>-45.283679999999997</v>
      </c>
      <c r="G198" s="44">
        <f t="shared" si="50"/>
        <v>-47.614978999999998</v>
      </c>
      <c r="H198" s="44">
        <f t="shared" si="51"/>
        <v>-49.893700000000003</v>
      </c>
      <c r="I198" s="44">
        <f t="shared" si="52"/>
        <v>0</v>
      </c>
      <c r="J198" s="44">
        <f t="shared" si="53"/>
        <v>0</v>
      </c>
      <c r="K198" s="44">
        <f t="shared" si="54"/>
        <v>0</v>
      </c>
      <c r="L198" s="44">
        <f t="shared" ref="L198:L205" si="55">C1438</f>
        <v>0</v>
      </c>
      <c r="N198" s="89">
        <v>15130505000</v>
      </c>
      <c r="O198" s="89">
        <v>-21.760162000000001</v>
      </c>
      <c r="Q198" s="90">
        <f t="shared" ref="Q198:Q205" si="56">N202/1000000000</f>
        <v>15.446685</v>
      </c>
      <c r="R198" s="90">
        <f t="shared" ref="R198:R205" si="57">O202</f>
        <v>-21.852335</v>
      </c>
      <c r="S198" s="44">
        <f t="shared" ref="S198:S205" si="58">O408</f>
        <v>-35.486590999999997</v>
      </c>
      <c r="T198" s="44">
        <f t="shared" ref="T198:T205" si="59">O614</f>
        <v>-51.718142999999998</v>
      </c>
      <c r="U198" s="44">
        <f t="shared" ref="U198:U205" si="60">O820</f>
        <v>0</v>
      </c>
      <c r="V198" s="44">
        <f t="shared" ref="V198:V205" si="61">O1026</f>
        <v>0</v>
      </c>
      <c r="W198" s="44">
        <f t="shared" ref="W198:W205" si="62">O1232</f>
        <v>0</v>
      </c>
      <c r="X198" s="44">
        <f t="shared" ref="X198:X205" si="63">O1438</f>
        <v>0</v>
      </c>
    </row>
    <row r="199" spans="2:24" x14ac:dyDescent="0.25">
      <c r="B199" s="89">
        <v>15209550000</v>
      </c>
      <c r="C199" s="89">
        <v>-49.775638999999998</v>
      </c>
      <c r="E199" s="90">
        <f t="shared" si="48"/>
        <v>15.525729999999999</v>
      </c>
      <c r="F199" s="90">
        <f t="shared" si="49"/>
        <v>-44.270206000000002</v>
      </c>
      <c r="G199" s="44">
        <f t="shared" si="50"/>
        <v>-46.468024999999997</v>
      </c>
      <c r="H199" s="44">
        <f t="shared" si="51"/>
        <v>-48.793537000000001</v>
      </c>
      <c r="I199" s="44">
        <f t="shared" si="52"/>
        <v>0</v>
      </c>
      <c r="J199" s="44">
        <f t="shared" si="53"/>
        <v>0</v>
      </c>
      <c r="K199" s="44">
        <f t="shared" si="54"/>
        <v>0</v>
      </c>
      <c r="L199" s="44">
        <f t="shared" si="55"/>
        <v>0</v>
      </c>
      <c r="N199" s="89">
        <v>15209550000</v>
      </c>
      <c r="O199" s="89">
        <v>-23.049617999999999</v>
      </c>
      <c r="Q199" s="90">
        <f t="shared" si="56"/>
        <v>15.525729999999999</v>
      </c>
      <c r="R199" s="90">
        <f t="shared" si="57"/>
        <v>-23.064596000000002</v>
      </c>
      <c r="S199" s="44">
        <f t="shared" si="58"/>
        <v>-38.546261000000001</v>
      </c>
      <c r="T199" s="44">
        <f t="shared" si="59"/>
        <v>-53.341124999999998</v>
      </c>
      <c r="U199" s="44">
        <f t="shared" si="60"/>
        <v>0</v>
      </c>
      <c r="V199" s="44">
        <f t="shared" si="61"/>
        <v>0</v>
      </c>
      <c r="W199" s="44">
        <f t="shared" si="62"/>
        <v>0</v>
      </c>
      <c r="X199" s="44">
        <f t="shared" si="63"/>
        <v>0</v>
      </c>
    </row>
    <row r="200" spans="2:24" x14ac:dyDescent="0.25">
      <c r="B200" s="89">
        <v>15288595000</v>
      </c>
      <c r="C200" s="89">
        <v>-48.589005</v>
      </c>
      <c r="E200" s="90">
        <f t="shared" si="48"/>
        <v>15.604775</v>
      </c>
      <c r="F200" s="90">
        <f t="shared" si="49"/>
        <v>-43.497036000000001</v>
      </c>
      <c r="G200" s="44">
        <f t="shared" si="50"/>
        <v>-45.581786999999998</v>
      </c>
      <c r="H200" s="44">
        <f t="shared" si="51"/>
        <v>-47.744522000000003</v>
      </c>
      <c r="I200" s="44">
        <f t="shared" si="52"/>
        <v>0</v>
      </c>
      <c r="J200" s="44">
        <f t="shared" si="53"/>
        <v>0</v>
      </c>
      <c r="K200" s="44">
        <f t="shared" si="54"/>
        <v>0</v>
      </c>
      <c r="L200" s="44">
        <f t="shared" si="55"/>
        <v>0</v>
      </c>
      <c r="N200" s="89">
        <v>15288595000</v>
      </c>
      <c r="O200" s="89">
        <v>-21.897065999999999</v>
      </c>
      <c r="Q200" s="90">
        <f t="shared" si="56"/>
        <v>15.604775</v>
      </c>
      <c r="R200" s="90">
        <f t="shared" si="57"/>
        <v>-23.733629000000001</v>
      </c>
      <c r="S200" s="44">
        <f t="shared" si="58"/>
        <v>-37.082191000000002</v>
      </c>
      <c r="T200" s="44">
        <f t="shared" si="59"/>
        <v>-54.281319000000003</v>
      </c>
      <c r="U200" s="44">
        <f t="shared" si="60"/>
        <v>0</v>
      </c>
      <c r="V200" s="44">
        <f t="shared" si="61"/>
        <v>0</v>
      </c>
      <c r="W200" s="44">
        <f t="shared" si="62"/>
        <v>0</v>
      </c>
      <c r="X200" s="44">
        <f t="shared" si="63"/>
        <v>0</v>
      </c>
    </row>
    <row r="201" spans="2:24" x14ac:dyDescent="0.25">
      <c r="B201" s="89">
        <v>15367640000</v>
      </c>
      <c r="C201" s="89">
        <v>-47.239505999999999</v>
      </c>
      <c r="E201" s="90">
        <f t="shared" si="48"/>
        <v>15.683820000000001</v>
      </c>
      <c r="F201" s="90">
        <f t="shared" si="49"/>
        <v>-42.606490999999998</v>
      </c>
      <c r="G201" s="44">
        <f t="shared" si="50"/>
        <v>-44.622269000000003</v>
      </c>
      <c r="H201" s="44">
        <f t="shared" si="51"/>
        <v>-46.990288</v>
      </c>
      <c r="I201" s="44">
        <f t="shared" si="52"/>
        <v>0</v>
      </c>
      <c r="J201" s="44">
        <f t="shared" si="53"/>
        <v>0</v>
      </c>
      <c r="K201" s="44">
        <f t="shared" si="54"/>
        <v>0</v>
      </c>
      <c r="L201" s="44">
        <f t="shared" si="55"/>
        <v>0</v>
      </c>
      <c r="N201" s="89">
        <v>15367640000</v>
      </c>
      <c r="O201" s="89">
        <v>-21.396349000000001</v>
      </c>
      <c r="Q201" s="90">
        <f t="shared" si="56"/>
        <v>15.683820000000001</v>
      </c>
      <c r="R201" s="90">
        <f t="shared" si="57"/>
        <v>-25.101814000000001</v>
      </c>
      <c r="S201" s="44">
        <f t="shared" si="58"/>
        <v>-40.379367999999999</v>
      </c>
      <c r="T201" s="44">
        <f t="shared" si="59"/>
        <v>-56.160187000000001</v>
      </c>
      <c r="U201" s="44">
        <f t="shared" si="60"/>
        <v>0</v>
      </c>
      <c r="V201" s="44">
        <f t="shared" si="61"/>
        <v>0</v>
      </c>
      <c r="W201" s="44">
        <f t="shared" si="62"/>
        <v>0</v>
      </c>
      <c r="X201" s="44">
        <f t="shared" si="63"/>
        <v>0</v>
      </c>
    </row>
    <row r="202" spans="2:24" x14ac:dyDescent="0.25">
      <c r="B202" s="89">
        <v>15446685000</v>
      </c>
      <c r="C202" s="89">
        <v>-45.283679999999997</v>
      </c>
      <c r="E202" s="90">
        <f t="shared" si="48"/>
        <v>15.762865</v>
      </c>
      <c r="F202" s="90">
        <f t="shared" si="49"/>
        <v>-41.927157999999999</v>
      </c>
      <c r="G202" s="44">
        <f t="shared" si="50"/>
        <v>-44.336703999999997</v>
      </c>
      <c r="H202" s="44">
        <f t="shared" si="51"/>
        <v>-46.437752000000003</v>
      </c>
      <c r="I202" s="44">
        <f t="shared" si="52"/>
        <v>0</v>
      </c>
      <c r="J202" s="44">
        <f t="shared" si="53"/>
        <v>0</v>
      </c>
      <c r="K202" s="44">
        <f t="shared" si="54"/>
        <v>0</v>
      </c>
      <c r="L202" s="44">
        <f t="shared" si="55"/>
        <v>0</v>
      </c>
      <c r="N202" s="89">
        <v>15446685000</v>
      </c>
      <c r="O202" s="89">
        <v>-21.852335</v>
      </c>
      <c r="Q202" s="90">
        <f t="shared" si="56"/>
        <v>15.762865</v>
      </c>
      <c r="R202" s="90">
        <f t="shared" si="57"/>
        <v>-26.651046999999998</v>
      </c>
      <c r="S202" s="44">
        <f t="shared" si="58"/>
        <v>-44.458404999999999</v>
      </c>
      <c r="T202" s="44">
        <f t="shared" si="59"/>
        <v>-57.629249999999999</v>
      </c>
      <c r="U202" s="44">
        <f t="shared" si="60"/>
        <v>0</v>
      </c>
      <c r="V202" s="44">
        <f t="shared" si="61"/>
        <v>0</v>
      </c>
      <c r="W202" s="44">
        <f t="shared" si="62"/>
        <v>0</v>
      </c>
      <c r="X202" s="44">
        <f t="shared" si="63"/>
        <v>0</v>
      </c>
    </row>
    <row r="203" spans="2:24" x14ac:dyDescent="0.25">
      <c r="B203" s="89">
        <v>15525730000</v>
      </c>
      <c r="C203" s="89">
        <v>-44.270206000000002</v>
      </c>
      <c r="E203" s="90">
        <f t="shared" si="48"/>
        <v>15.84191</v>
      </c>
      <c r="F203" s="90">
        <f t="shared" si="49"/>
        <v>-41.943511999999998</v>
      </c>
      <c r="G203" s="44">
        <f t="shared" si="50"/>
        <v>-43.752200999999999</v>
      </c>
      <c r="H203" s="44">
        <f t="shared" si="51"/>
        <v>-46.119807999999999</v>
      </c>
      <c r="I203" s="44">
        <f t="shared" si="52"/>
        <v>0</v>
      </c>
      <c r="J203" s="44">
        <f t="shared" si="53"/>
        <v>0</v>
      </c>
      <c r="K203" s="44">
        <f t="shared" si="54"/>
        <v>0</v>
      </c>
      <c r="L203" s="44">
        <f t="shared" si="55"/>
        <v>0</v>
      </c>
      <c r="N203" s="89">
        <v>15525730000</v>
      </c>
      <c r="O203" s="89">
        <v>-23.064596000000002</v>
      </c>
      <c r="Q203" s="90">
        <f t="shared" si="56"/>
        <v>15.84191</v>
      </c>
      <c r="R203" s="90">
        <f t="shared" si="57"/>
        <v>-29.858585000000001</v>
      </c>
      <c r="S203" s="44">
        <f t="shared" si="58"/>
        <v>-47.721851000000001</v>
      </c>
      <c r="T203" s="44">
        <f t="shared" si="59"/>
        <v>-59.507190999999999</v>
      </c>
      <c r="U203" s="44">
        <f t="shared" si="60"/>
        <v>0</v>
      </c>
      <c r="V203" s="44">
        <f t="shared" si="61"/>
        <v>0</v>
      </c>
      <c r="W203" s="44">
        <f t="shared" si="62"/>
        <v>0</v>
      </c>
      <c r="X203" s="44">
        <f t="shared" si="63"/>
        <v>0</v>
      </c>
    </row>
    <row r="204" spans="2:24" x14ac:dyDescent="0.25">
      <c r="B204" s="89">
        <v>15604775000</v>
      </c>
      <c r="C204" s="89">
        <v>-43.497036000000001</v>
      </c>
      <c r="E204" s="90">
        <f t="shared" si="48"/>
        <v>15.920954999999999</v>
      </c>
      <c r="F204" s="90">
        <f t="shared" si="49"/>
        <v>-41.428367999999999</v>
      </c>
      <c r="G204" s="44">
        <f t="shared" si="50"/>
        <v>-43.871769</v>
      </c>
      <c r="H204" s="44">
        <f t="shared" si="51"/>
        <v>-45.900897999999998</v>
      </c>
      <c r="I204" s="44">
        <f t="shared" si="52"/>
        <v>0</v>
      </c>
      <c r="J204" s="44">
        <f t="shared" si="53"/>
        <v>0</v>
      </c>
      <c r="K204" s="44">
        <f t="shared" si="54"/>
        <v>0</v>
      </c>
      <c r="L204" s="44">
        <f t="shared" si="55"/>
        <v>0</v>
      </c>
      <c r="N204" s="89">
        <v>15604775000</v>
      </c>
      <c r="O204" s="89">
        <v>-23.733629000000001</v>
      </c>
      <c r="Q204" s="90">
        <f t="shared" si="56"/>
        <v>15.920954999999999</v>
      </c>
      <c r="R204" s="90">
        <f t="shared" si="57"/>
        <v>-32.361832</v>
      </c>
      <c r="S204" s="44">
        <f t="shared" si="58"/>
        <v>-54.116008999999998</v>
      </c>
      <c r="T204" s="44">
        <f t="shared" si="59"/>
        <v>-60.829963999999997</v>
      </c>
      <c r="U204" s="44">
        <f t="shared" si="60"/>
        <v>0</v>
      </c>
      <c r="V204" s="44">
        <f t="shared" si="61"/>
        <v>0</v>
      </c>
      <c r="W204" s="44">
        <f t="shared" si="62"/>
        <v>0</v>
      </c>
      <c r="X204" s="44">
        <f t="shared" si="63"/>
        <v>0</v>
      </c>
    </row>
    <row r="205" spans="2:24" x14ac:dyDescent="0.25">
      <c r="B205" s="89">
        <v>15683820000</v>
      </c>
      <c r="C205" s="89">
        <v>-42.606490999999998</v>
      </c>
      <c r="E205" s="90">
        <f t="shared" si="48"/>
        <v>16</v>
      </c>
      <c r="F205" s="90">
        <f t="shared" si="49"/>
        <v>-41.639274999999998</v>
      </c>
      <c r="G205" s="44">
        <f t="shared" si="50"/>
        <v>-44.036887999999998</v>
      </c>
      <c r="H205" s="44">
        <f t="shared" si="51"/>
        <v>-45.845604000000002</v>
      </c>
      <c r="I205" s="44">
        <f t="shared" si="52"/>
        <v>0</v>
      </c>
      <c r="J205" s="44">
        <f t="shared" si="53"/>
        <v>0</v>
      </c>
      <c r="K205" s="44">
        <f t="shared" si="54"/>
        <v>0</v>
      </c>
      <c r="L205" s="44">
        <f t="shared" si="55"/>
        <v>0</v>
      </c>
      <c r="N205" s="89">
        <v>15683820000</v>
      </c>
      <c r="O205" s="89">
        <v>-25.101814000000001</v>
      </c>
      <c r="Q205" s="90">
        <f t="shared" si="56"/>
        <v>16</v>
      </c>
      <c r="R205" s="90">
        <f t="shared" si="57"/>
        <v>-37.213065999999998</v>
      </c>
      <c r="S205" s="44">
        <f t="shared" si="58"/>
        <v>-61.540886</v>
      </c>
      <c r="T205" s="44">
        <f t="shared" si="59"/>
        <v>-62.447575000000001</v>
      </c>
      <c r="U205" s="44">
        <f t="shared" si="60"/>
        <v>0</v>
      </c>
      <c r="V205" s="44">
        <f t="shared" si="61"/>
        <v>0</v>
      </c>
      <c r="W205" s="44">
        <f t="shared" si="62"/>
        <v>0</v>
      </c>
      <c r="X205" s="44">
        <f t="shared" si="63"/>
        <v>0</v>
      </c>
    </row>
    <row r="206" spans="2:24" x14ac:dyDescent="0.25">
      <c r="B206" s="89">
        <v>15762865000</v>
      </c>
      <c r="C206" s="89">
        <v>-41.927157999999999</v>
      </c>
      <c r="N206" s="89">
        <v>15762865000</v>
      </c>
      <c r="O206" s="89">
        <v>-26.651046999999998</v>
      </c>
    </row>
    <row r="207" spans="2:24" x14ac:dyDescent="0.25">
      <c r="B207" s="89">
        <v>15841910000</v>
      </c>
      <c r="C207" s="89">
        <v>-41.943511999999998</v>
      </c>
      <c r="N207" s="89">
        <v>15841910000</v>
      </c>
      <c r="O207" s="89">
        <v>-29.858585000000001</v>
      </c>
    </row>
    <row r="208" spans="2:24" x14ac:dyDescent="0.25">
      <c r="B208" s="89">
        <v>15920955000</v>
      </c>
      <c r="C208" s="89">
        <v>-41.428367999999999</v>
      </c>
      <c r="N208" s="89">
        <v>15920955000</v>
      </c>
      <c r="O208" s="89">
        <v>-32.361832</v>
      </c>
    </row>
    <row r="209" spans="2:15" x14ac:dyDescent="0.25">
      <c r="B209" s="89">
        <v>16000000000</v>
      </c>
      <c r="C209" s="89">
        <v>-41.639274999999998</v>
      </c>
      <c r="N209" s="89">
        <v>16000000000</v>
      </c>
      <c r="O209" s="89">
        <v>-37.213065999999998</v>
      </c>
    </row>
    <row r="210" spans="2:15" x14ac:dyDescent="0.25">
      <c r="B210" s="89" t="s">
        <v>21</v>
      </c>
      <c r="N210" s="89" t="s">
        <v>21</v>
      </c>
    </row>
    <row r="213" spans="2:15" x14ac:dyDescent="0.25">
      <c r="B213" s="89" t="s">
        <v>18</v>
      </c>
      <c r="N213" s="89" t="s">
        <v>18</v>
      </c>
    </row>
    <row r="214" spans="2:15" x14ac:dyDescent="0.25">
      <c r="B214" s="89" t="s">
        <v>19</v>
      </c>
      <c r="C214" s="89" t="s">
        <v>287</v>
      </c>
      <c r="N214" s="89" t="s">
        <v>19</v>
      </c>
      <c r="O214" s="89" t="s">
        <v>287</v>
      </c>
    </row>
    <row r="215" spans="2:15" x14ac:dyDescent="0.25">
      <c r="B215" s="89">
        <v>191000000</v>
      </c>
      <c r="C215" s="89">
        <v>-55.207709999999999</v>
      </c>
      <c r="N215" s="89">
        <v>191000000</v>
      </c>
      <c r="O215" s="89">
        <v>-31.647686</v>
      </c>
    </row>
    <row r="216" spans="2:15" x14ac:dyDescent="0.25">
      <c r="B216" s="89">
        <v>270045000</v>
      </c>
      <c r="C216" s="89">
        <v>-49.147227999999998</v>
      </c>
      <c r="N216" s="89">
        <v>270045000</v>
      </c>
      <c r="O216" s="89">
        <v>-28.373255</v>
      </c>
    </row>
    <row r="217" spans="2:15" x14ac:dyDescent="0.25">
      <c r="B217" s="89">
        <v>349090000</v>
      </c>
      <c r="C217" s="89">
        <v>-44.588729999999998</v>
      </c>
      <c r="N217" s="89">
        <v>349090000</v>
      </c>
      <c r="O217" s="89">
        <v>-26.526610999999999</v>
      </c>
    </row>
    <row r="218" spans="2:15" x14ac:dyDescent="0.25">
      <c r="B218" s="89">
        <v>428135000</v>
      </c>
      <c r="C218" s="89">
        <v>-40.691440999999998</v>
      </c>
      <c r="N218" s="89">
        <v>428135000</v>
      </c>
      <c r="O218" s="89">
        <v>-25.176403000000001</v>
      </c>
    </row>
    <row r="219" spans="2:15" x14ac:dyDescent="0.25">
      <c r="B219" s="89">
        <v>507180000</v>
      </c>
      <c r="C219" s="89">
        <v>-37.625629000000004</v>
      </c>
      <c r="N219" s="89">
        <v>507180000</v>
      </c>
      <c r="O219" s="89">
        <v>-23.684304999999998</v>
      </c>
    </row>
    <row r="220" spans="2:15" x14ac:dyDescent="0.25">
      <c r="B220" s="89">
        <v>586225000</v>
      </c>
      <c r="C220" s="89">
        <v>-35.255184</v>
      </c>
      <c r="N220" s="89">
        <v>586225000</v>
      </c>
      <c r="O220" s="89">
        <v>-22.840416000000001</v>
      </c>
    </row>
    <row r="221" spans="2:15" x14ac:dyDescent="0.25">
      <c r="B221" s="89">
        <v>665270000</v>
      </c>
      <c r="C221" s="89">
        <v>-33.245358000000003</v>
      </c>
      <c r="N221" s="89">
        <v>665270000</v>
      </c>
      <c r="O221" s="89">
        <v>-22.216944000000002</v>
      </c>
    </row>
    <row r="222" spans="2:15" x14ac:dyDescent="0.25">
      <c r="B222" s="89">
        <v>744315000</v>
      </c>
      <c r="C222" s="89">
        <v>-31.463830999999999</v>
      </c>
      <c r="N222" s="89">
        <v>744315000</v>
      </c>
      <c r="O222" s="89">
        <v>-21.820004000000001</v>
      </c>
    </row>
    <row r="223" spans="2:15" x14ac:dyDescent="0.25">
      <c r="B223" s="89">
        <v>823360000</v>
      </c>
      <c r="C223" s="89">
        <v>-30.010559000000001</v>
      </c>
      <c r="N223" s="89">
        <v>823360000</v>
      </c>
      <c r="O223" s="89">
        <v>-21.408702999999999</v>
      </c>
    </row>
    <row r="224" spans="2:15" x14ac:dyDescent="0.25">
      <c r="B224" s="89">
        <v>902405000</v>
      </c>
      <c r="C224" s="89">
        <v>-28.923953999999998</v>
      </c>
      <c r="N224" s="89">
        <v>902405000</v>
      </c>
      <c r="O224" s="89">
        <v>-21.380956999999999</v>
      </c>
    </row>
    <row r="225" spans="2:15" x14ac:dyDescent="0.25">
      <c r="B225" s="89">
        <v>981450000</v>
      </c>
      <c r="C225" s="89">
        <v>-28.050144</v>
      </c>
      <c r="N225" s="89">
        <v>981450000</v>
      </c>
      <c r="O225" s="89">
        <v>-21.145669999999999</v>
      </c>
    </row>
    <row r="226" spans="2:15" x14ac:dyDescent="0.25">
      <c r="B226" s="89">
        <v>1060495000</v>
      </c>
      <c r="C226" s="89">
        <v>-26.679967999999999</v>
      </c>
      <c r="N226" s="89">
        <v>1060495000</v>
      </c>
      <c r="O226" s="89">
        <v>-20.721716000000001</v>
      </c>
    </row>
    <row r="227" spans="2:15" x14ac:dyDescent="0.25">
      <c r="B227" s="89">
        <v>1139540000</v>
      </c>
      <c r="C227" s="89">
        <v>-25.116537000000001</v>
      </c>
      <c r="N227" s="89">
        <v>1139540000</v>
      </c>
      <c r="O227" s="89">
        <v>-20.276947</v>
      </c>
    </row>
    <row r="228" spans="2:15" x14ac:dyDescent="0.25">
      <c r="B228" s="89">
        <v>1218585000</v>
      </c>
      <c r="C228" s="89">
        <v>-23.418724000000001</v>
      </c>
      <c r="N228" s="89">
        <v>1218585000</v>
      </c>
      <c r="O228" s="89">
        <v>-19.536324</v>
      </c>
    </row>
    <row r="229" spans="2:15" x14ac:dyDescent="0.25">
      <c r="B229" s="89">
        <v>1297630000</v>
      </c>
      <c r="C229" s="89">
        <v>-21.942703000000002</v>
      </c>
      <c r="N229" s="89">
        <v>1297630000</v>
      </c>
      <c r="O229" s="89">
        <v>-18.727955000000001</v>
      </c>
    </row>
    <row r="230" spans="2:15" x14ac:dyDescent="0.25">
      <c r="B230" s="89">
        <v>1376675000</v>
      </c>
      <c r="C230" s="89">
        <v>-19.874096000000002</v>
      </c>
      <c r="N230" s="89">
        <v>1376675000</v>
      </c>
      <c r="O230" s="89">
        <v>-17.442837000000001</v>
      </c>
    </row>
    <row r="231" spans="2:15" x14ac:dyDescent="0.25">
      <c r="B231" s="89">
        <v>1455720000</v>
      </c>
      <c r="C231" s="89">
        <v>-18.062038000000001</v>
      </c>
      <c r="N231" s="89">
        <v>1455720000</v>
      </c>
      <c r="O231" s="89">
        <v>-16.580743999999999</v>
      </c>
    </row>
    <row r="232" spans="2:15" x14ac:dyDescent="0.25">
      <c r="B232" s="89">
        <v>1534765000</v>
      </c>
      <c r="C232" s="89">
        <v>-15.806882</v>
      </c>
      <c r="N232" s="89">
        <v>1534765000</v>
      </c>
      <c r="O232" s="89">
        <v>-15.536364000000001</v>
      </c>
    </row>
    <row r="233" spans="2:15" x14ac:dyDescent="0.25">
      <c r="B233" s="89">
        <v>1613810000</v>
      </c>
      <c r="C233" s="89">
        <v>-13.715305000000001</v>
      </c>
      <c r="N233" s="89">
        <v>1613810000</v>
      </c>
      <c r="O233" s="89">
        <v>-14.523125</v>
      </c>
    </row>
    <row r="234" spans="2:15" x14ac:dyDescent="0.25">
      <c r="B234" s="89">
        <v>1692855000</v>
      </c>
      <c r="C234" s="89">
        <v>-12.001457</v>
      </c>
      <c r="N234" s="89">
        <v>1692855000</v>
      </c>
      <c r="O234" s="89">
        <v>-13.926406</v>
      </c>
    </row>
    <row r="235" spans="2:15" x14ac:dyDescent="0.25">
      <c r="B235" s="89">
        <v>1771900000</v>
      </c>
      <c r="C235" s="89">
        <v>-10.437977999999999</v>
      </c>
      <c r="N235" s="89">
        <v>1771900000</v>
      </c>
      <c r="O235" s="89">
        <v>-12.860032</v>
      </c>
    </row>
    <row r="236" spans="2:15" x14ac:dyDescent="0.25">
      <c r="B236" s="89">
        <v>1850945000</v>
      </c>
      <c r="C236" s="89">
        <v>-9.0226488000000007</v>
      </c>
      <c r="N236" s="89">
        <v>1850945000</v>
      </c>
      <c r="O236" s="89">
        <v>-11.898251999999999</v>
      </c>
    </row>
    <row r="237" spans="2:15" x14ac:dyDescent="0.25">
      <c r="B237" s="89">
        <v>1929990000</v>
      </c>
      <c r="C237" s="89">
        <v>-7.8546947999999999</v>
      </c>
      <c r="N237" s="89">
        <v>1929990000</v>
      </c>
      <c r="O237" s="89">
        <v>-11.155614999999999</v>
      </c>
    </row>
    <row r="238" spans="2:15" x14ac:dyDescent="0.25">
      <c r="B238" s="89">
        <v>2009035000</v>
      </c>
      <c r="C238" s="89">
        <v>-7.3684845000000001</v>
      </c>
      <c r="N238" s="89">
        <v>2009035000</v>
      </c>
      <c r="O238" s="89">
        <v>-10.6473</v>
      </c>
    </row>
    <row r="239" spans="2:15" x14ac:dyDescent="0.25">
      <c r="B239" s="89">
        <v>2088080000</v>
      </c>
      <c r="C239" s="89">
        <v>-7.1532431000000001</v>
      </c>
      <c r="N239" s="89">
        <v>2088080000</v>
      </c>
      <c r="O239" s="89">
        <v>-10.217843</v>
      </c>
    </row>
    <row r="240" spans="2:15" x14ac:dyDescent="0.25">
      <c r="B240" s="89">
        <v>2167125000</v>
      </c>
      <c r="C240" s="89">
        <v>-7.198493</v>
      </c>
      <c r="N240" s="89">
        <v>2167125000</v>
      </c>
      <c r="O240" s="89">
        <v>-9.7885685000000002</v>
      </c>
    </row>
    <row r="241" spans="2:15" x14ac:dyDescent="0.25">
      <c r="B241" s="89">
        <v>2246170000</v>
      </c>
      <c r="C241" s="89">
        <v>-7.4534168000000003</v>
      </c>
      <c r="N241" s="89">
        <v>2246170000</v>
      </c>
      <c r="O241" s="89">
        <v>-9.3371849000000005</v>
      </c>
    </row>
    <row r="242" spans="2:15" x14ac:dyDescent="0.25">
      <c r="B242" s="89">
        <v>2325215000</v>
      </c>
      <c r="C242" s="89">
        <v>-7.5771074</v>
      </c>
      <c r="N242" s="89">
        <v>2325215000</v>
      </c>
      <c r="O242" s="89">
        <v>-8.8684702000000009</v>
      </c>
    </row>
    <row r="243" spans="2:15" x14ac:dyDescent="0.25">
      <c r="B243" s="89">
        <v>2404260000</v>
      </c>
      <c r="C243" s="89">
        <v>-7.6761936999999998</v>
      </c>
      <c r="N243" s="89">
        <v>2404260000</v>
      </c>
      <c r="O243" s="89">
        <v>-8.5562792000000005</v>
      </c>
    </row>
    <row r="244" spans="2:15" x14ac:dyDescent="0.25">
      <c r="B244" s="89">
        <v>2483305000</v>
      </c>
      <c r="C244" s="89">
        <v>-7.6353892999999999</v>
      </c>
      <c r="N244" s="89">
        <v>2483305000</v>
      </c>
      <c r="O244" s="89">
        <v>-8.3154955000000008</v>
      </c>
    </row>
    <row r="245" spans="2:15" x14ac:dyDescent="0.25">
      <c r="B245" s="89">
        <v>2562350000</v>
      </c>
      <c r="C245" s="89">
        <v>-7.8145284999999998</v>
      </c>
      <c r="N245" s="89">
        <v>2562350000</v>
      </c>
      <c r="O245" s="89">
        <v>-8.0912541999999998</v>
      </c>
    </row>
    <row r="246" spans="2:15" x14ac:dyDescent="0.25">
      <c r="B246" s="89">
        <v>2641395000</v>
      </c>
      <c r="C246" s="89">
        <v>-7.9286332000000002</v>
      </c>
      <c r="N246" s="89">
        <v>2641395000</v>
      </c>
      <c r="O246" s="89">
        <v>-7.9352460000000002</v>
      </c>
    </row>
    <row r="247" spans="2:15" x14ac:dyDescent="0.25">
      <c r="B247" s="89">
        <v>2720440000</v>
      </c>
      <c r="C247" s="89">
        <v>-8.0524749999999994</v>
      </c>
      <c r="N247" s="89">
        <v>2720440000</v>
      </c>
      <c r="O247" s="89">
        <v>-7.8152780999999996</v>
      </c>
    </row>
    <row r="248" spans="2:15" x14ac:dyDescent="0.25">
      <c r="B248" s="89">
        <v>2799485000</v>
      </c>
      <c r="C248" s="89">
        <v>-8.1005544999999994</v>
      </c>
      <c r="N248" s="89">
        <v>2799485000</v>
      </c>
      <c r="O248" s="89">
        <v>-7.6642403999999997</v>
      </c>
    </row>
    <row r="249" spans="2:15" x14ac:dyDescent="0.25">
      <c r="B249" s="89">
        <v>2878530000</v>
      </c>
      <c r="C249" s="89">
        <v>-8.0877066000000006</v>
      </c>
      <c r="N249" s="89">
        <v>2878530000</v>
      </c>
      <c r="O249" s="89">
        <v>-7.6088222999999999</v>
      </c>
    </row>
    <row r="250" spans="2:15" x14ac:dyDescent="0.25">
      <c r="B250" s="89">
        <v>2957575000</v>
      </c>
      <c r="C250" s="89">
        <v>-8.0488844000000004</v>
      </c>
      <c r="N250" s="89">
        <v>2957575000</v>
      </c>
      <c r="O250" s="89">
        <v>-7.6124153000000003</v>
      </c>
    </row>
    <row r="251" spans="2:15" x14ac:dyDescent="0.25">
      <c r="B251" s="89">
        <v>3036620000</v>
      </c>
      <c r="C251" s="89">
        <v>-8.0547857</v>
      </c>
      <c r="N251" s="89">
        <v>3036620000</v>
      </c>
      <c r="O251" s="89">
        <v>-7.6562299999999999</v>
      </c>
    </row>
    <row r="252" spans="2:15" x14ac:dyDescent="0.25">
      <c r="B252" s="89">
        <v>3115665000</v>
      </c>
      <c r="C252" s="89">
        <v>-8.1599950999999997</v>
      </c>
      <c r="N252" s="89">
        <v>3115665000</v>
      </c>
      <c r="O252" s="89">
        <v>-7.627821</v>
      </c>
    </row>
    <row r="253" spans="2:15" x14ac:dyDescent="0.25">
      <c r="B253" s="89">
        <v>3194710000</v>
      </c>
      <c r="C253" s="89">
        <v>-8.2413807000000006</v>
      </c>
      <c r="N253" s="89">
        <v>3194710000</v>
      </c>
      <c r="O253" s="89">
        <v>-7.5704884999999997</v>
      </c>
    </row>
    <row r="254" spans="2:15" x14ac:dyDescent="0.25">
      <c r="B254" s="89">
        <v>3273755000</v>
      </c>
      <c r="C254" s="89">
        <v>-8.2142075999999999</v>
      </c>
      <c r="N254" s="89">
        <v>3273755000</v>
      </c>
      <c r="O254" s="89">
        <v>-7.5415606000000004</v>
      </c>
    </row>
    <row r="255" spans="2:15" x14ac:dyDescent="0.25">
      <c r="B255" s="89">
        <v>3352800000</v>
      </c>
      <c r="C255" s="89">
        <v>-8.1506337999999996</v>
      </c>
      <c r="N255" s="89">
        <v>3352800000</v>
      </c>
      <c r="O255" s="89">
        <v>-7.5981617000000004</v>
      </c>
    </row>
    <row r="256" spans="2:15" x14ac:dyDescent="0.25">
      <c r="B256" s="89">
        <v>3431845000</v>
      </c>
      <c r="C256" s="89">
        <v>-7.9976767999999998</v>
      </c>
      <c r="N256" s="89">
        <v>3431845000</v>
      </c>
      <c r="O256" s="89">
        <v>-7.6537680999999997</v>
      </c>
    </row>
    <row r="257" spans="2:15" x14ac:dyDescent="0.25">
      <c r="B257" s="89">
        <v>3510890000</v>
      </c>
      <c r="C257" s="89">
        <v>-7.9119501000000003</v>
      </c>
      <c r="N257" s="89">
        <v>3510890000</v>
      </c>
      <c r="O257" s="89">
        <v>-7.7995849000000002</v>
      </c>
    </row>
    <row r="258" spans="2:15" x14ac:dyDescent="0.25">
      <c r="B258" s="89">
        <v>3589935000</v>
      </c>
      <c r="C258" s="89">
        <v>-7.9536033000000002</v>
      </c>
      <c r="N258" s="89">
        <v>3589935000</v>
      </c>
      <c r="O258" s="89">
        <v>-7.8392252999999998</v>
      </c>
    </row>
    <row r="259" spans="2:15" x14ac:dyDescent="0.25">
      <c r="B259" s="89">
        <v>3668980000</v>
      </c>
      <c r="C259" s="89">
        <v>-7.9842314999999999</v>
      </c>
      <c r="N259" s="89">
        <v>3668980000</v>
      </c>
      <c r="O259" s="89">
        <v>-7.8099803999999997</v>
      </c>
    </row>
    <row r="260" spans="2:15" x14ac:dyDescent="0.25">
      <c r="B260" s="89">
        <v>3748025000</v>
      </c>
      <c r="C260" s="89">
        <v>-7.9552101999999998</v>
      </c>
      <c r="N260" s="89">
        <v>3748025000</v>
      </c>
      <c r="O260" s="89">
        <v>-7.7391481000000004</v>
      </c>
    </row>
    <row r="261" spans="2:15" x14ac:dyDescent="0.25">
      <c r="B261" s="89">
        <v>3827070000</v>
      </c>
      <c r="C261" s="89">
        <v>-7.8795675999999997</v>
      </c>
      <c r="N261" s="89">
        <v>3827070000</v>
      </c>
      <c r="O261" s="89">
        <v>-7.7779322000000004</v>
      </c>
    </row>
    <row r="262" spans="2:15" x14ac:dyDescent="0.25">
      <c r="B262" s="89">
        <v>3906115000</v>
      </c>
      <c r="C262" s="89">
        <v>-7.8005241999999999</v>
      </c>
      <c r="N262" s="89">
        <v>3906115000</v>
      </c>
      <c r="O262" s="89">
        <v>-7.8845983000000004</v>
      </c>
    </row>
    <row r="263" spans="2:15" x14ac:dyDescent="0.25">
      <c r="B263" s="89">
        <v>3985160000</v>
      </c>
      <c r="C263" s="89">
        <v>-7.8418302999999998</v>
      </c>
      <c r="N263" s="89">
        <v>3985160000</v>
      </c>
      <c r="O263" s="89">
        <v>-8.0858010999999994</v>
      </c>
    </row>
    <row r="264" spans="2:15" x14ac:dyDescent="0.25">
      <c r="B264" s="89">
        <v>4064205000</v>
      </c>
      <c r="C264" s="89">
        <v>-7.8745995000000004</v>
      </c>
      <c r="N264" s="89">
        <v>4064205000</v>
      </c>
      <c r="O264" s="89">
        <v>-8.2482719000000007</v>
      </c>
    </row>
    <row r="265" spans="2:15" x14ac:dyDescent="0.25">
      <c r="B265" s="89">
        <v>4143250000</v>
      </c>
      <c r="C265" s="89">
        <v>-7.8868723000000003</v>
      </c>
      <c r="N265" s="89">
        <v>4143250000</v>
      </c>
      <c r="O265" s="89">
        <v>-8.3737496999999994</v>
      </c>
    </row>
    <row r="266" spans="2:15" x14ac:dyDescent="0.25">
      <c r="B266" s="89">
        <v>4222295000</v>
      </c>
      <c r="C266" s="89">
        <v>-7.9236722000000004</v>
      </c>
      <c r="N266" s="89">
        <v>4222295000</v>
      </c>
      <c r="O266" s="89">
        <v>-8.4322853000000002</v>
      </c>
    </row>
    <row r="267" spans="2:15" x14ac:dyDescent="0.25">
      <c r="B267" s="89">
        <v>4301340000</v>
      </c>
      <c r="C267" s="89">
        <v>-7.8759870999999997</v>
      </c>
      <c r="N267" s="89">
        <v>4301340000</v>
      </c>
      <c r="O267" s="89">
        <v>-8.5936059999999994</v>
      </c>
    </row>
    <row r="268" spans="2:15" x14ac:dyDescent="0.25">
      <c r="B268" s="89">
        <v>4380385000</v>
      </c>
      <c r="C268" s="89">
        <v>-7.9962477999999999</v>
      </c>
      <c r="N268" s="89">
        <v>4380385000</v>
      </c>
      <c r="O268" s="89">
        <v>-8.7705792999999996</v>
      </c>
    </row>
    <row r="269" spans="2:15" x14ac:dyDescent="0.25">
      <c r="B269" s="89">
        <v>4459430000</v>
      </c>
      <c r="C269" s="89">
        <v>-8.3094263000000002</v>
      </c>
      <c r="N269" s="89">
        <v>4459430000</v>
      </c>
      <c r="O269" s="89">
        <v>-8.9718227000000006</v>
      </c>
    </row>
    <row r="270" spans="2:15" x14ac:dyDescent="0.25">
      <c r="B270" s="89">
        <v>4538475000</v>
      </c>
      <c r="C270" s="89">
        <v>-8.4549541000000001</v>
      </c>
      <c r="N270" s="89">
        <v>4538475000</v>
      </c>
      <c r="O270" s="89">
        <v>-9.1641989000000006</v>
      </c>
    </row>
    <row r="271" spans="2:15" x14ac:dyDescent="0.25">
      <c r="B271" s="89">
        <v>4617520000</v>
      </c>
      <c r="C271" s="89">
        <v>-8.4985437000000008</v>
      </c>
      <c r="N271" s="89">
        <v>4617520000</v>
      </c>
      <c r="O271" s="89">
        <v>-9.3451976999999999</v>
      </c>
    </row>
    <row r="272" spans="2:15" x14ac:dyDescent="0.25">
      <c r="B272" s="89">
        <v>4696565000</v>
      </c>
      <c r="C272" s="89">
        <v>-8.4598408000000003</v>
      </c>
      <c r="N272" s="89">
        <v>4696565000</v>
      </c>
      <c r="O272" s="89">
        <v>-9.4425182000000003</v>
      </c>
    </row>
    <row r="273" spans="2:15" x14ac:dyDescent="0.25">
      <c r="B273" s="89">
        <v>4775610000</v>
      </c>
      <c r="C273" s="89">
        <v>-8.4586210000000008</v>
      </c>
      <c r="N273" s="89">
        <v>4775610000</v>
      </c>
      <c r="O273" s="89">
        <v>-9.5309658000000006</v>
      </c>
    </row>
    <row r="274" spans="2:15" x14ac:dyDescent="0.25">
      <c r="B274" s="89">
        <v>4854655000</v>
      </c>
      <c r="C274" s="89">
        <v>-8.5686120999999993</v>
      </c>
      <c r="N274" s="89">
        <v>4854655000</v>
      </c>
      <c r="O274" s="89">
        <v>-9.6446705000000001</v>
      </c>
    </row>
    <row r="275" spans="2:15" x14ac:dyDescent="0.25">
      <c r="B275" s="89">
        <v>4933700000</v>
      </c>
      <c r="C275" s="89">
        <v>-8.6063212999999994</v>
      </c>
      <c r="N275" s="89">
        <v>4933700000</v>
      </c>
      <c r="O275" s="89">
        <v>-9.7276381999999995</v>
      </c>
    </row>
    <row r="276" spans="2:15" x14ac:dyDescent="0.25">
      <c r="B276" s="89">
        <v>5012745000</v>
      </c>
      <c r="C276" s="89">
        <v>-8.6810121999999996</v>
      </c>
      <c r="N276" s="89">
        <v>5012745000</v>
      </c>
      <c r="O276" s="89">
        <v>-9.7800989000000005</v>
      </c>
    </row>
    <row r="277" spans="2:15" x14ac:dyDescent="0.25">
      <c r="B277" s="89">
        <v>5091790000</v>
      </c>
      <c r="C277" s="89">
        <v>-8.6165123000000001</v>
      </c>
      <c r="N277" s="89">
        <v>5091790000</v>
      </c>
      <c r="O277" s="89">
        <v>-9.7869662999999996</v>
      </c>
    </row>
    <row r="278" spans="2:15" x14ac:dyDescent="0.25">
      <c r="B278" s="89">
        <v>5170835000</v>
      </c>
      <c r="C278" s="89">
        <v>-8.5620098000000002</v>
      </c>
      <c r="N278" s="89">
        <v>5170835000</v>
      </c>
      <c r="O278" s="89">
        <v>-9.7683020000000003</v>
      </c>
    </row>
    <row r="279" spans="2:15" x14ac:dyDescent="0.25">
      <c r="B279" s="89">
        <v>5249880000</v>
      </c>
      <c r="C279" s="89">
        <v>-8.6027602999999999</v>
      </c>
      <c r="N279" s="89">
        <v>5249880000</v>
      </c>
      <c r="O279" s="89">
        <v>-9.7349577000000007</v>
      </c>
    </row>
    <row r="280" spans="2:15" x14ac:dyDescent="0.25">
      <c r="B280" s="89">
        <v>5328925000</v>
      </c>
      <c r="C280" s="89">
        <v>-8.6229820000000004</v>
      </c>
      <c r="N280" s="89">
        <v>5328925000</v>
      </c>
      <c r="O280" s="89">
        <v>-9.7869262999999993</v>
      </c>
    </row>
    <row r="281" spans="2:15" x14ac:dyDescent="0.25">
      <c r="B281" s="89">
        <v>5407970000</v>
      </c>
      <c r="C281" s="89">
        <v>-8.7059402000000006</v>
      </c>
      <c r="N281" s="89">
        <v>5407970000</v>
      </c>
      <c r="O281" s="89">
        <v>-9.9013986999999997</v>
      </c>
    </row>
    <row r="282" spans="2:15" x14ac:dyDescent="0.25">
      <c r="B282" s="89">
        <v>5487015000</v>
      </c>
      <c r="C282" s="89">
        <v>-8.8219051000000004</v>
      </c>
      <c r="N282" s="89">
        <v>5487015000</v>
      </c>
      <c r="O282" s="89">
        <v>-9.8777656999999994</v>
      </c>
    </row>
    <row r="283" spans="2:15" x14ac:dyDescent="0.25">
      <c r="B283" s="89">
        <v>5566060000</v>
      </c>
      <c r="C283" s="89">
        <v>-8.7690553999999992</v>
      </c>
      <c r="N283" s="89">
        <v>5566060000</v>
      </c>
      <c r="O283" s="89">
        <v>-9.7428656</v>
      </c>
    </row>
    <row r="284" spans="2:15" x14ac:dyDescent="0.25">
      <c r="B284" s="89">
        <v>5645105000</v>
      </c>
      <c r="C284" s="89">
        <v>-8.7440729000000008</v>
      </c>
      <c r="N284" s="89">
        <v>5645105000</v>
      </c>
      <c r="O284" s="89">
        <v>-9.7831621000000002</v>
      </c>
    </row>
    <row r="285" spans="2:15" x14ac:dyDescent="0.25">
      <c r="B285" s="89">
        <v>5724150000</v>
      </c>
      <c r="C285" s="89">
        <v>-8.7666158999999997</v>
      </c>
      <c r="N285" s="89">
        <v>5724150000</v>
      </c>
      <c r="O285" s="89">
        <v>-9.8172045000000008</v>
      </c>
    </row>
    <row r="286" spans="2:15" x14ac:dyDescent="0.25">
      <c r="B286" s="89">
        <v>5803195000</v>
      </c>
      <c r="C286" s="89">
        <v>-8.8751906999999992</v>
      </c>
      <c r="N286" s="89">
        <v>5803195000</v>
      </c>
      <c r="O286" s="89">
        <v>-9.8131465999999996</v>
      </c>
    </row>
    <row r="287" spans="2:15" x14ac:dyDescent="0.25">
      <c r="B287" s="89">
        <v>5882240000</v>
      </c>
      <c r="C287" s="89">
        <v>-9.0714892999999996</v>
      </c>
      <c r="N287" s="89">
        <v>5882240000</v>
      </c>
      <c r="O287" s="89">
        <v>-9.9269160999999997</v>
      </c>
    </row>
    <row r="288" spans="2:15" x14ac:dyDescent="0.25">
      <c r="B288" s="89">
        <v>5961285000</v>
      </c>
      <c r="C288" s="89">
        <v>-9.1993284000000006</v>
      </c>
      <c r="N288" s="89">
        <v>5961285000</v>
      </c>
      <c r="O288" s="89">
        <v>-9.8461961999999996</v>
      </c>
    </row>
    <row r="289" spans="2:15" x14ac:dyDescent="0.25">
      <c r="B289" s="89">
        <v>6040330000</v>
      </c>
      <c r="C289" s="89">
        <v>-9.0150041999999999</v>
      </c>
      <c r="N289" s="89">
        <v>6040330000</v>
      </c>
      <c r="O289" s="89">
        <v>-9.7226008999999998</v>
      </c>
    </row>
    <row r="290" spans="2:15" x14ac:dyDescent="0.25">
      <c r="B290" s="89">
        <v>6119375000</v>
      </c>
      <c r="C290" s="89">
        <v>-9.0262747000000001</v>
      </c>
      <c r="N290" s="89">
        <v>6119375000</v>
      </c>
      <c r="O290" s="89">
        <v>-9.7932386000000005</v>
      </c>
    </row>
    <row r="291" spans="2:15" x14ac:dyDescent="0.25">
      <c r="B291" s="89">
        <v>6198420000</v>
      </c>
      <c r="C291" s="89">
        <v>-9.3315181999999997</v>
      </c>
      <c r="N291" s="89">
        <v>6198420000</v>
      </c>
      <c r="O291" s="89">
        <v>-9.8358126000000006</v>
      </c>
    </row>
    <row r="292" spans="2:15" x14ac:dyDescent="0.25">
      <c r="B292" s="89">
        <v>6277465000</v>
      </c>
      <c r="C292" s="89">
        <v>-9.4573765000000005</v>
      </c>
      <c r="N292" s="89">
        <v>6277465000</v>
      </c>
      <c r="O292" s="89">
        <v>-9.7758102000000004</v>
      </c>
    </row>
    <row r="293" spans="2:15" x14ac:dyDescent="0.25">
      <c r="B293" s="89">
        <v>6356510000</v>
      </c>
      <c r="C293" s="89">
        <v>-9.3843306999999996</v>
      </c>
      <c r="N293" s="89">
        <v>6356510000</v>
      </c>
      <c r="O293" s="89">
        <v>-9.7384129000000001</v>
      </c>
    </row>
    <row r="294" spans="2:15" x14ac:dyDescent="0.25">
      <c r="B294" s="89">
        <v>6435555000</v>
      </c>
      <c r="C294" s="89">
        <v>-9.3381348000000006</v>
      </c>
      <c r="N294" s="89">
        <v>6435555000</v>
      </c>
      <c r="O294" s="89">
        <v>-9.8025903999999997</v>
      </c>
    </row>
    <row r="295" spans="2:15" x14ac:dyDescent="0.25">
      <c r="B295" s="89">
        <v>6514600000</v>
      </c>
      <c r="C295" s="89">
        <v>-9.5831193999999993</v>
      </c>
      <c r="N295" s="89">
        <v>6514600000</v>
      </c>
      <c r="O295" s="89">
        <v>-9.8013592000000003</v>
      </c>
    </row>
    <row r="296" spans="2:15" x14ac:dyDescent="0.25">
      <c r="B296" s="89">
        <v>6593645000</v>
      </c>
      <c r="C296" s="89">
        <v>-9.5690947000000008</v>
      </c>
      <c r="N296" s="89">
        <v>6593645000</v>
      </c>
      <c r="O296" s="89">
        <v>-9.7816877000000009</v>
      </c>
    </row>
    <row r="297" spans="2:15" x14ac:dyDescent="0.25">
      <c r="B297" s="89">
        <v>6672690000</v>
      </c>
      <c r="C297" s="89">
        <v>-9.6559238000000001</v>
      </c>
      <c r="N297" s="89">
        <v>6672690000</v>
      </c>
      <c r="O297" s="89">
        <v>-9.8440598999999995</v>
      </c>
    </row>
    <row r="298" spans="2:15" x14ac:dyDescent="0.25">
      <c r="B298" s="89">
        <v>6751735000</v>
      </c>
      <c r="C298" s="89">
        <v>-9.7680959999999999</v>
      </c>
      <c r="N298" s="89">
        <v>6751735000</v>
      </c>
      <c r="O298" s="89">
        <v>-9.7931375999999997</v>
      </c>
    </row>
    <row r="299" spans="2:15" x14ac:dyDescent="0.25">
      <c r="B299" s="89">
        <v>6830780000</v>
      </c>
      <c r="C299" s="89">
        <v>-9.5440825999999994</v>
      </c>
      <c r="N299" s="89">
        <v>6830780000</v>
      </c>
      <c r="O299" s="89">
        <v>-9.7693253000000002</v>
      </c>
    </row>
    <row r="300" spans="2:15" x14ac:dyDescent="0.25">
      <c r="B300" s="89">
        <v>6909825000</v>
      </c>
      <c r="C300" s="89">
        <v>-9.7108592999999992</v>
      </c>
      <c r="N300" s="89">
        <v>6909825000</v>
      </c>
      <c r="O300" s="89">
        <v>-9.8651818999999996</v>
      </c>
    </row>
    <row r="301" spans="2:15" x14ac:dyDescent="0.25">
      <c r="B301" s="89">
        <v>6988870000</v>
      </c>
      <c r="C301" s="89">
        <v>-9.8640489999999996</v>
      </c>
      <c r="N301" s="89">
        <v>6988870000</v>
      </c>
      <c r="O301" s="89">
        <v>-9.8236723000000001</v>
      </c>
    </row>
    <row r="302" spans="2:15" x14ac:dyDescent="0.25">
      <c r="B302" s="89">
        <v>7067915000</v>
      </c>
      <c r="C302" s="89">
        <v>-9.6993980000000004</v>
      </c>
      <c r="N302" s="89">
        <v>7067915000</v>
      </c>
      <c r="O302" s="89">
        <v>-9.8773870000000006</v>
      </c>
    </row>
    <row r="303" spans="2:15" x14ac:dyDescent="0.25">
      <c r="B303" s="89">
        <v>7146960000</v>
      </c>
      <c r="C303" s="89">
        <v>-9.8251667000000005</v>
      </c>
      <c r="N303" s="89">
        <v>7146960000</v>
      </c>
      <c r="O303" s="89">
        <v>-9.9806290000000004</v>
      </c>
    </row>
    <row r="304" spans="2:15" x14ac:dyDescent="0.25">
      <c r="B304" s="89">
        <v>7226005000</v>
      </c>
      <c r="C304" s="89">
        <v>-10.034846999999999</v>
      </c>
      <c r="N304" s="89">
        <v>7226005000</v>
      </c>
      <c r="O304" s="89">
        <v>-10.122482</v>
      </c>
    </row>
    <row r="305" spans="2:15" x14ac:dyDescent="0.25">
      <c r="B305" s="89">
        <v>7305050000</v>
      </c>
      <c r="C305" s="89">
        <v>-9.8738279000000002</v>
      </c>
      <c r="N305" s="89">
        <v>7305050000</v>
      </c>
      <c r="O305" s="89">
        <v>-10.221111000000001</v>
      </c>
    </row>
    <row r="306" spans="2:15" x14ac:dyDescent="0.25">
      <c r="B306" s="89">
        <v>7384095000</v>
      </c>
      <c r="C306" s="89">
        <v>-9.8469037999999998</v>
      </c>
      <c r="N306" s="89">
        <v>7384095000</v>
      </c>
      <c r="O306" s="89">
        <v>-10.374339000000001</v>
      </c>
    </row>
    <row r="307" spans="2:15" x14ac:dyDescent="0.25">
      <c r="B307" s="89">
        <v>7463140000</v>
      </c>
      <c r="C307" s="89">
        <v>-10.165324999999999</v>
      </c>
      <c r="N307" s="89">
        <v>7463140000</v>
      </c>
      <c r="O307" s="89">
        <v>-10.686374000000001</v>
      </c>
    </row>
    <row r="308" spans="2:15" x14ac:dyDescent="0.25">
      <c r="B308" s="89">
        <v>7542185000</v>
      </c>
      <c r="C308" s="89">
        <v>-10.425865999999999</v>
      </c>
      <c r="N308" s="89">
        <v>7542185000</v>
      </c>
      <c r="O308" s="89">
        <v>-10.900338</v>
      </c>
    </row>
    <row r="309" spans="2:15" x14ac:dyDescent="0.25">
      <c r="B309" s="89">
        <v>7621230000</v>
      </c>
      <c r="C309" s="89">
        <v>-10.479759</v>
      </c>
      <c r="N309" s="89">
        <v>7621230000</v>
      </c>
      <c r="O309" s="89">
        <v>-11.126344</v>
      </c>
    </row>
    <row r="310" spans="2:15" x14ac:dyDescent="0.25">
      <c r="B310" s="89">
        <v>7700275000</v>
      </c>
      <c r="C310" s="89">
        <v>-10.703692</v>
      </c>
      <c r="N310" s="89">
        <v>7700275000</v>
      </c>
      <c r="O310" s="89">
        <v>-11.417176</v>
      </c>
    </row>
    <row r="311" spans="2:15" x14ac:dyDescent="0.25">
      <c r="B311" s="89">
        <v>7779320000</v>
      </c>
      <c r="C311" s="89">
        <v>-10.931756999999999</v>
      </c>
      <c r="N311" s="89">
        <v>7779320000</v>
      </c>
      <c r="O311" s="89">
        <v>-11.605135000000001</v>
      </c>
    </row>
    <row r="312" spans="2:15" x14ac:dyDescent="0.25">
      <c r="B312" s="89">
        <v>7858365000</v>
      </c>
      <c r="C312" s="89">
        <v>-10.916142000000001</v>
      </c>
      <c r="N312" s="89">
        <v>7858365000</v>
      </c>
      <c r="O312" s="89">
        <v>-11.796219000000001</v>
      </c>
    </row>
    <row r="313" spans="2:15" x14ac:dyDescent="0.25">
      <c r="B313" s="89">
        <v>7937410000</v>
      </c>
      <c r="C313" s="89">
        <v>-11.072031000000001</v>
      </c>
      <c r="N313" s="89">
        <v>7937410000</v>
      </c>
      <c r="O313" s="89">
        <v>-11.863334999999999</v>
      </c>
    </row>
    <row r="314" spans="2:15" x14ac:dyDescent="0.25">
      <c r="B314" s="89">
        <v>8016455000</v>
      </c>
      <c r="C314" s="89">
        <v>-11.167636999999999</v>
      </c>
      <c r="N314" s="89">
        <v>8016455000</v>
      </c>
      <c r="O314" s="89">
        <v>-12.075768</v>
      </c>
    </row>
    <row r="315" spans="2:15" x14ac:dyDescent="0.25">
      <c r="B315" s="89">
        <v>8095500000</v>
      </c>
      <c r="C315" s="89">
        <v>-11.116035</v>
      </c>
      <c r="N315" s="89">
        <v>8095500000</v>
      </c>
      <c r="O315" s="89">
        <v>-11.95181</v>
      </c>
    </row>
    <row r="316" spans="2:15" x14ac:dyDescent="0.25">
      <c r="B316" s="89">
        <v>8174545000</v>
      </c>
      <c r="C316" s="89">
        <v>-11.183729</v>
      </c>
      <c r="N316" s="89">
        <v>8174545000</v>
      </c>
      <c r="O316" s="89">
        <v>-12.105373</v>
      </c>
    </row>
    <row r="317" spans="2:15" x14ac:dyDescent="0.25">
      <c r="B317" s="89">
        <v>8253590000</v>
      </c>
      <c r="C317" s="89">
        <v>-11.197697</v>
      </c>
      <c r="N317" s="89">
        <v>8253590000</v>
      </c>
      <c r="O317" s="89">
        <v>-12.125090999999999</v>
      </c>
    </row>
    <row r="318" spans="2:15" x14ac:dyDescent="0.25">
      <c r="B318" s="89">
        <v>8332635000</v>
      </c>
      <c r="C318" s="89">
        <v>-11.019059</v>
      </c>
      <c r="N318" s="89">
        <v>8332635000</v>
      </c>
      <c r="O318" s="89">
        <v>-12.093401999999999</v>
      </c>
    </row>
    <row r="319" spans="2:15" x14ac:dyDescent="0.25">
      <c r="B319" s="89">
        <v>8411680000</v>
      </c>
      <c r="C319" s="89">
        <v>-10.932975000000001</v>
      </c>
      <c r="N319" s="89">
        <v>8411680000</v>
      </c>
      <c r="O319" s="89">
        <v>-12.021269999999999</v>
      </c>
    </row>
    <row r="320" spans="2:15" x14ac:dyDescent="0.25">
      <c r="B320" s="89">
        <v>8490725000</v>
      </c>
      <c r="C320" s="89">
        <v>-11.111208</v>
      </c>
      <c r="N320" s="89">
        <v>8490725000</v>
      </c>
      <c r="O320" s="89">
        <v>-12.118663</v>
      </c>
    </row>
    <row r="321" spans="2:15" x14ac:dyDescent="0.25">
      <c r="B321" s="89">
        <v>8569770000</v>
      </c>
      <c r="C321" s="89">
        <v>-10.90057</v>
      </c>
      <c r="N321" s="89">
        <v>8569770000</v>
      </c>
      <c r="O321" s="89">
        <v>-11.9048</v>
      </c>
    </row>
    <row r="322" spans="2:15" x14ac:dyDescent="0.25">
      <c r="B322" s="89">
        <v>8648815000</v>
      </c>
      <c r="C322" s="89">
        <v>-10.693553</v>
      </c>
      <c r="N322" s="89">
        <v>8648815000</v>
      </c>
      <c r="O322" s="89">
        <v>-11.758945000000001</v>
      </c>
    </row>
    <row r="323" spans="2:15" x14ac:dyDescent="0.25">
      <c r="B323" s="89">
        <v>8727860000</v>
      </c>
      <c r="C323" s="89">
        <v>-10.764289</v>
      </c>
      <c r="N323" s="89">
        <v>8727860000</v>
      </c>
      <c r="O323" s="89">
        <v>-11.618941</v>
      </c>
    </row>
    <row r="324" spans="2:15" x14ac:dyDescent="0.25">
      <c r="B324" s="89">
        <v>8806905000</v>
      </c>
      <c r="C324" s="89">
        <v>-10.552153000000001</v>
      </c>
      <c r="N324" s="89">
        <v>8806905000</v>
      </c>
      <c r="O324" s="89">
        <v>-11.488085999999999</v>
      </c>
    </row>
    <row r="325" spans="2:15" x14ac:dyDescent="0.25">
      <c r="B325" s="89">
        <v>8885950000</v>
      </c>
      <c r="C325" s="89">
        <v>-10.315899</v>
      </c>
      <c r="N325" s="89">
        <v>8885950000</v>
      </c>
      <c r="O325" s="89">
        <v>-11.404449</v>
      </c>
    </row>
    <row r="326" spans="2:15" x14ac:dyDescent="0.25">
      <c r="B326" s="89">
        <v>8964995000</v>
      </c>
      <c r="C326" s="89">
        <v>-10.379813</v>
      </c>
      <c r="N326" s="89">
        <v>8964995000</v>
      </c>
      <c r="O326" s="89">
        <v>-11.404674999999999</v>
      </c>
    </row>
    <row r="327" spans="2:15" x14ac:dyDescent="0.25">
      <c r="B327" s="89">
        <v>9044040000</v>
      </c>
      <c r="C327" s="89">
        <v>-10.296141</v>
      </c>
      <c r="N327" s="89">
        <v>9044040000</v>
      </c>
      <c r="O327" s="89">
        <v>-11.443212000000001</v>
      </c>
    </row>
    <row r="328" spans="2:15" x14ac:dyDescent="0.25">
      <c r="B328" s="89">
        <v>9123085000</v>
      </c>
      <c r="C328" s="89">
        <v>-10.029408</v>
      </c>
      <c r="N328" s="89">
        <v>9123085000</v>
      </c>
      <c r="O328" s="89">
        <v>-11.373775</v>
      </c>
    </row>
    <row r="329" spans="2:15" x14ac:dyDescent="0.25">
      <c r="B329" s="89">
        <v>9202130000</v>
      </c>
      <c r="C329" s="89">
        <v>-10.018311000000001</v>
      </c>
      <c r="N329" s="89">
        <v>9202130000</v>
      </c>
      <c r="O329" s="89">
        <v>-11.438362</v>
      </c>
    </row>
    <row r="330" spans="2:15" x14ac:dyDescent="0.25">
      <c r="B330" s="89">
        <v>9281175000</v>
      </c>
      <c r="C330" s="89">
        <v>-10.002439000000001</v>
      </c>
      <c r="N330" s="89">
        <v>9281175000</v>
      </c>
      <c r="O330" s="89">
        <v>-11.412521</v>
      </c>
    </row>
    <row r="331" spans="2:15" x14ac:dyDescent="0.25">
      <c r="B331" s="89">
        <v>9360220000</v>
      </c>
      <c r="C331" s="89">
        <v>-9.9699001000000003</v>
      </c>
      <c r="N331" s="89">
        <v>9360220000</v>
      </c>
      <c r="O331" s="89">
        <v>-11.448524000000001</v>
      </c>
    </row>
    <row r="332" spans="2:15" x14ac:dyDescent="0.25">
      <c r="B332" s="89">
        <v>9439265000</v>
      </c>
      <c r="C332" s="89">
        <v>-10.124281</v>
      </c>
      <c r="N332" s="89">
        <v>9439265000</v>
      </c>
      <c r="O332" s="89">
        <v>-11.614338</v>
      </c>
    </row>
    <row r="333" spans="2:15" x14ac:dyDescent="0.25">
      <c r="B333" s="89">
        <v>9518310000</v>
      </c>
      <c r="C333" s="89">
        <v>-10.117993999999999</v>
      </c>
      <c r="N333" s="89">
        <v>9518310000</v>
      </c>
      <c r="O333" s="89">
        <v>-11.622348000000001</v>
      </c>
    </row>
    <row r="334" spans="2:15" x14ac:dyDescent="0.25">
      <c r="B334" s="89">
        <v>9597355000</v>
      </c>
      <c r="C334" s="89">
        <v>-9.9498309999999996</v>
      </c>
      <c r="N334" s="89">
        <v>9597355000</v>
      </c>
      <c r="O334" s="89">
        <v>-11.644056000000001</v>
      </c>
    </row>
    <row r="335" spans="2:15" x14ac:dyDescent="0.25">
      <c r="B335" s="89">
        <v>9676400000</v>
      </c>
      <c r="C335" s="89">
        <v>-9.9080390999999999</v>
      </c>
      <c r="N335" s="89">
        <v>9676400000</v>
      </c>
      <c r="O335" s="89">
        <v>-11.658852</v>
      </c>
    </row>
    <row r="336" spans="2:15" x14ac:dyDescent="0.25">
      <c r="B336" s="89">
        <v>9755445000</v>
      </c>
      <c r="C336" s="89">
        <v>-9.9826250000000005</v>
      </c>
      <c r="N336" s="89">
        <v>9755445000</v>
      </c>
      <c r="O336" s="89">
        <v>-11.763422</v>
      </c>
    </row>
    <row r="337" spans="2:15" x14ac:dyDescent="0.25">
      <c r="B337" s="89">
        <v>9834490000</v>
      </c>
      <c r="C337" s="89">
        <v>-9.8242664000000008</v>
      </c>
      <c r="N337" s="89">
        <v>9834490000</v>
      </c>
      <c r="O337" s="89">
        <v>-11.74635</v>
      </c>
    </row>
    <row r="338" spans="2:15" x14ac:dyDescent="0.25">
      <c r="B338" s="89">
        <v>9913535000</v>
      </c>
      <c r="C338" s="89">
        <v>-9.7994918999999996</v>
      </c>
      <c r="N338" s="89">
        <v>9913535000</v>
      </c>
      <c r="O338" s="89">
        <v>-11.897458</v>
      </c>
    </row>
    <row r="339" spans="2:15" x14ac:dyDescent="0.25">
      <c r="B339" s="89">
        <v>9992580000</v>
      </c>
      <c r="C339" s="89">
        <v>-9.7756710000000009</v>
      </c>
      <c r="N339" s="89">
        <v>9992580000</v>
      </c>
      <c r="O339" s="89">
        <v>-11.97415</v>
      </c>
    </row>
    <row r="340" spans="2:15" x14ac:dyDescent="0.25">
      <c r="B340" s="89">
        <v>10071625000</v>
      </c>
      <c r="C340" s="89">
        <v>-9.7011385000000008</v>
      </c>
      <c r="N340" s="89">
        <v>10071625000</v>
      </c>
      <c r="O340" s="89">
        <v>-12.029851000000001</v>
      </c>
    </row>
    <row r="341" spans="2:15" x14ac:dyDescent="0.25">
      <c r="B341" s="89">
        <v>10150670000</v>
      </c>
      <c r="C341" s="89">
        <v>-9.5374432000000002</v>
      </c>
      <c r="N341" s="89">
        <v>10150670000</v>
      </c>
      <c r="O341" s="89">
        <v>-12.046514999999999</v>
      </c>
    </row>
    <row r="342" spans="2:15" x14ac:dyDescent="0.25">
      <c r="B342" s="89">
        <v>10229715000</v>
      </c>
      <c r="C342" s="89">
        <v>-9.5606440999999993</v>
      </c>
      <c r="N342" s="89">
        <v>10229715000</v>
      </c>
      <c r="O342" s="89">
        <v>-12.100479999999999</v>
      </c>
    </row>
    <row r="343" spans="2:15" x14ac:dyDescent="0.25">
      <c r="B343" s="89">
        <v>10308760000</v>
      </c>
      <c r="C343" s="89">
        <v>-9.5466805000000008</v>
      </c>
      <c r="N343" s="89">
        <v>10308760000</v>
      </c>
      <c r="O343" s="89">
        <v>-12.261449000000001</v>
      </c>
    </row>
    <row r="344" spans="2:15" x14ac:dyDescent="0.25">
      <c r="B344" s="89">
        <v>10387805000</v>
      </c>
      <c r="C344" s="89">
        <v>-9.4062023000000003</v>
      </c>
      <c r="N344" s="89">
        <v>10387805000</v>
      </c>
      <c r="O344" s="89">
        <v>-12.377592</v>
      </c>
    </row>
    <row r="345" spans="2:15" x14ac:dyDescent="0.25">
      <c r="B345" s="89">
        <v>10466850000</v>
      </c>
      <c r="C345" s="89">
        <v>-9.3855371000000005</v>
      </c>
      <c r="N345" s="89">
        <v>10466850000</v>
      </c>
      <c r="O345" s="89">
        <v>-12.476792</v>
      </c>
    </row>
    <row r="346" spans="2:15" x14ac:dyDescent="0.25">
      <c r="B346" s="89">
        <v>10545895000</v>
      </c>
      <c r="C346" s="89">
        <v>-9.3872765999999999</v>
      </c>
      <c r="N346" s="89">
        <v>10545895000</v>
      </c>
      <c r="O346" s="89">
        <v>-12.596591</v>
      </c>
    </row>
    <row r="347" spans="2:15" x14ac:dyDescent="0.25">
      <c r="B347" s="89">
        <v>10624940000</v>
      </c>
      <c r="C347" s="89">
        <v>-9.3297939000000003</v>
      </c>
      <c r="N347" s="89">
        <v>10624940000</v>
      </c>
      <c r="O347" s="89">
        <v>-12.864345</v>
      </c>
    </row>
    <row r="348" spans="2:15" x14ac:dyDescent="0.25">
      <c r="B348" s="89">
        <v>10703985000</v>
      </c>
      <c r="C348" s="89">
        <v>-9.3235998000000002</v>
      </c>
      <c r="N348" s="89">
        <v>10703985000</v>
      </c>
      <c r="O348" s="89">
        <v>-13.135165000000001</v>
      </c>
    </row>
    <row r="349" spans="2:15" x14ac:dyDescent="0.25">
      <c r="B349" s="89">
        <v>10783030000</v>
      </c>
      <c r="C349" s="89">
        <v>-9.2428159999999995</v>
      </c>
      <c r="N349" s="89">
        <v>10783030000</v>
      </c>
      <c r="O349" s="89">
        <v>-13.56193</v>
      </c>
    </row>
    <row r="350" spans="2:15" x14ac:dyDescent="0.25">
      <c r="B350" s="89">
        <v>10862075000</v>
      </c>
      <c r="C350" s="89">
        <v>-9.2680901999999996</v>
      </c>
      <c r="N350" s="89">
        <v>10862075000</v>
      </c>
      <c r="O350" s="89">
        <v>-14.963326</v>
      </c>
    </row>
    <row r="351" spans="2:15" x14ac:dyDescent="0.25">
      <c r="B351" s="89">
        <v>10941120000</v>
      </c>
      <c r="C351" s="89">
        <v>-9.2847747999999992</v>
      </c>
      <c r="N351" s="89">
        <v>10941120000</v>
      </c>
      <c r="O351" s="89">
        <v>-17.424149</v>
      </c>
    </row>
    <row r="352" spans="2:15" x14ac:dyDescent="0.25">
      <c r="B352" s="89">
        <v>11020165000</v>
      </c>
      <c r="C352" s="89">
        <v>-9.2797213000000003</v>
      </c>
      <c r="N352" s="89">
        <v>11020165000</v>
      </c>
      <c r="O352" s="89">
        <v>-19.963090999999999</v>
      </c>
    </row>
    <row r="353" spans="2:15" x14ac:dyDescent="0.25">
      <c r="B353" s="89">
        <v>11099210000</v>
      </c>
      <c r="C353" s="89">
        <v>-9.3183641000000001</v>
      </c>
      <c r="N353" s="89">
        <v>11099210000</v>
      </c>
      <c r="O353" s="89">
        <v>-25.295014999999999</v>
      </c>
    </row>
    <row r="354" spans="2:15" x14ac:dyDescent="0.25">
      <c r="B354" s="89">
        <v>11178255000</v>
      </c>
      <c r="C354" s="89">
        <v>-9.3490237999999994</v>
      </c>
      <c r="N354" s="89">
        <v>11178255000</v>
      </c>
      <c r="O354" s="89">
        <v>-31.685516</v>
      </c>
    </row>
    <row r="355" spans="2:15" x14ac:dyDescent="0.25">
      <c r="B355" s="89">
        <v>11257300000</v>
      </c>
      <c r="C355" s="89">
        <v>-9.3982762999999991</v>
      </c>
      <c r="N355" s="89">
        <v>11257300000</v>
      </c>
      <c r="O355" s="89">
        <v>-32.410522</v>
      </c>
    </row>
    <row r="356" spans="2:15" x14ac:dyDescent="0.25">
      <c r="B356" s="89">
        <v>11336345000</v>
      </c>
      <c r="C356" s="89">
        <v>-9.4724588000000001</v>
      </c>
      <c r="N356" s="89">
        <v>11336345000</v>
      </c>
      <c r="O356" s="89">
        <v>-33.370029000000002</v>
      </c>
    </row>
    <row r="357" spans="2:15" x14ac:dyDescent="0.25">
      <c r="B357" s="89">
        <v>11415390000</v>
      </c>
      <c r="C357" s="89">
        <v>-9.6165657000000007</v>
      </c>
      <c r="N357" s="89">
        <v>11415390000</v>
      </c>
      <c r="O357" s="89">
        <v>-35.112243999999997</v>
      </c>
    </row>
    <row r="358" spans="2:15" x14ac:dyDescent="0.25">
      <c r="B358" s="89">
        <v>11494435000</v>
      </c>
      <c r="C358" s="89">
        <v>-9.7306576000000007</v>
      </c>
      <c r="N358" s="89">
        <v>11494435000</v>
      </c>
      <c r="O358" s="89">
        <v>-35.524258000000003</v>
      </c>
    </row>
    <row r="359" spans="2:15" x14ac:dyDescent="0.25">
      <c r="B359" s="89">
        <v>11573480000</v>
      </c>
      <c r="C359" s="89">
        <v>-9.8392429000000003</v>
      </c>
      <c r="N359" s="89">
        <v>11573480000</v>
      </c>
      <c r="O359" s="89">
        <v>-35.354579999999999</v>
      </c>
    </row>
    <row r="360" spans="2:15" x14ac:dyDescent="0.25">
      <c r="B360" s="89">
        <v>11652525000</v>
      </c>
      <c r="C360" s="89">
        <v>-10.0488</v>
      </c>
      <c r="N360" s="89">
        <v>11652525000</v>
      </c>
      <c r="O360" s="89">
        <v>-36.426837999999996</v>
      </c>
    </row>
    <row r="361" spans="2:15" x14ac:dyDescent="0.25">
      <c r="B361" s="89">
        <v>11731570000</v>
      </c>
      <c r="C361" s="89">
        <v>-10.257535000000001</v>
      </c>
      <c r="N361" s="89">
        <v>11731570000</v>
      </c>
      <c r="O361" s="89">
        <v>-37.240775999999997</v>
      </c>
    </row>
    <row r="362" spans="2:15" x14ac:dyDescent="0.25">
      <c r="B362" s="89">
        <v>11810615000</v>
      </c>
      <c r="C362" s="89">
        <v>-10.484546</v>
      </c>
      <c r="N362" s="89">
        <v>11810615000</v>
      </c>
      <c r="O362" s="89">
        <v>-37.929538999999998</v>
      </c>
    </row>
    <row r="363" spans="2:15" x14ac:dyDescent="0.25">
      <c r="B363" s="89">
        <v>11889660000</v>
      </c>
      <c r="C363" s="89">
        <v>-10.823461999999999</v>
      </c>
      <c r="N363" s="89">
        <v>11889660000</v>
      </c>
      <c r="O363" s="89">
        <v>-39.090331999999997</v>
      </c>
    </row>
    <row r="364" spans="2:15" x14ac:dyDescent="0.25">
      <c r="B364" s="89">
        <v>11968705000</v>
      </c>
      <c r="C364" s="89">
        <v>-11.125638</v>
      </c>
      <c r="N364" s="89">
        <v>11968705000</v>
      </c>
      <c r="O364" s="89">
        <v>-39.450760000000002</v>
      </c>
    </row>
    <row r="365" spans="2:15" x14ac:dyDescent="0.25">
      <c r="B365" s="89">
        <v>12047750000</v>
      </c>
      <c r="C365" s="89">
        <v>-11.414857</v>
      </c>
      <c r="N365" s="89">
        <v>12047750000</v>
      </c>
      <c r="O365" s="89">
        <v>-39.868938</v>
      </c>
    </row>
    <row r="366" spans="2:15" x14ac:dyDescent="0.25">
      <c r="B366" s="89">
        <v>12126795000</v>
      </c>
      <c r="C366" s="89">
        <v>-11.796885</v>
      </c>
      <c r="N366" s="89">
        <v>12126795000</v>
      </c>
      <c r="O366" s="89">
        <v>-40.839320999999998</v>
      </c>
    </row>
    <row r="367" spans="2:15" x14ac:dyDescent="0.25">
      <c r="B367" s="89">
        <v>12205840000</v>
      </c>
      <c r="C367" s="89">
        <v>-12.243399</v>
      </c>
      <c r="N367" s="89">
        <v>12205840000</v>
      </c>
      <c r="O367" s="89">
        <v>-41.827488000000002</v>
      </c>
    </row>
    <row r="368" spans="2:15" x14ac:dyDescent="0.25">
      <c r="B368" s="89">
        <v>12284885000</v>
      </c>
      <c r="C368" s="89">
        <v>-12.669295</v>
      </c>
      <c r="N368" s="89">
        <v>12284885000</v>
      </c>
      <c r="O368" s="89">
        <v>-42.473297000000002</v>
      </c>
    </row>
    <row r="369" spans="2:15" x14ac:dyDescent="0.25">
      <c r="B369" s="89">
        <v>12363930000</v>
      </c>
      <c r="C369" s="89">
        <v>-13.156387</v>
      </c>
      <c r="N369" s="89">
        <v>12363930000</v>
      </c>
      <c r="O369" s="89">
        <v>-43.200705999999997</v>
      </c>
    </row>
    <row r="370" spans="2:15" x14ac:dyDescent="0.25">
      <c r="B370" s="89">
        <v>12442975000</v>
      </c>
      <c r="C370" s="89">
        <v>-13.675072</v>
      </c>
      <c r="N370" s="89">
        <v>12442975000</v>
      </c>
      <c r="O370" s="89">
        <v>-44.009647000000001</v>
      </c>
    </row>
    <row r="371" spans="2:15" x14ac:dyDescent="0.25">
      <c r="B371" s="89">
        <v>12522020000</v>
      </c>
      <c r="C371" s="89">
        <v>-14.209692</v>
      </c>
      <c r="N371" s="89">
        <v>12522020000</v>
      </c>
      <c r="O371" s="89">
        <v>-43.862602000000003</v>
      </c>
    </row>
    <row r="372" spans="2:15" x14ac:dyDescent="0.25">
      <c r="B372" s="89">
        <v>12601065000</v>
      </c>
      <c r="C372" s="89">
        <v>-14.721641</v>
      </c>
      <c r="N372" s="89">
        <v>12601065000</v>
      </c>
      <c r="O372" s="89">
        <v>-43.943783000000003</v>
      </c>
    </row>
    <row r="373" spans="2:15" x14ac:dyDescent="0.25">
      <c r="B373" s="89">
        <v>12680110000</v>
      </c>
      <c r="C373" s="89">
        <v>-15.520626999999999</v>
      </c>
      <c r="N373" s="89">
        <v>12680110000</v>
      </c>
      <c r="O373" s="89">
        <v>-45.000515</v>
      </c>
    </row>
    <row r="374" spans="2:15" x14ac:dyDescent="0.25">
      <c r="B374" s="89">
        <v>12759155000</v>
      </c>
      <c r="C374" s="89">
        <v>-16.847840999999999</v>
      </c>
      <c r="N374" s="89">
        <v>12759155000</v>
      </c>
      <c r="O374" s="89">
        <v>-44.941845000000001</v>
      </c>
    </row>
    <row r="375" spans="2:15" x14ac:dyDescent="0.25">
      <c r="B375" s="89">
        <v>12838200000</v>
      </c>
      <c r="C375" s="89">
        <v>-17.600695000000002</v>
      </c>
      <c r="N375" s="89">
        <v>12838200000</v>
      </c>
      <c r="O375" s="89">
        <v>-43.621448999999998</v>
      </c>
    </row>
    <row r="376" spans="2:15" x14ac:dyDescent="0.25">
      <c r="B376" s="89">
        <v>12917245000</v>
      </c>
      <c r="C376" s="89">
        <v>-19.075438999999999</v>
      </c>
      <c r="N376" s="89">
        <v>12917245000</v>
      </c>
      <c r="O376" s="89">
        <v>-43.573684999999998</v>
      </c>
    </row>
    <row r="377" spans="2:15" x14ac:dyDescent="0.25">
      <c r="B377" s="89">
        <v>12996290000</v>
      </c>
      <c r="C377" s="89">
        <v>-21.343019000000002</v>
      </c>
      <c r="N377" s="89">
        <v>12996290000</v>
      </c>
      <c r="O377" s="89">
        <v>-43.240360000000003</v>
      </c>
    </row>
    <row r="378" spans="2:15" x14ac:dyDescent="0.25">
      <c r="B378" s="89">
        <v>13075335000</v>
      </c>
      <c r="C378" s="89">
        <v>-23.159544</v>
      </c>
      <c r="N378" s="89">
        <v>13075335000</v>
      </c>
      <c r="O378" s="89">
        <v>-42.411082999999998</v>
      </c>
    </row>
    <row r="379" spans="2:15" x14ac:dyDescent="0.25">
      <c r="B379" s="89">
        <v>13154380000</v>
      </c>
      <c r="C379" s="89">
        <v>-24.163017</v>
      </c>
      <c r="N379" s="89">
        <v>13154380000</v>
      </c>
      <c r="O379" s="89">
        <v>-41.642901999999999</v>
      </c>
    </row>
    <row r="380" spans="2:15" x14ac:dyDescent="0.25">
      <c r="B380" s="89">
        <v>13233425000</v>
      </c>
      <c r="C380" s="89">
        <v>-25.084572000000001</v>
      </c>
      <c r="N380" s="89">
        <v>13233425000</v>
      </c>
      <c r="O380" s="89">
        <v>-40.709446</v>
      </c>
    </row>
    <row r="381" spans="2:15" x14ac:dyDescent="0.25">
      <c r="B381" s="89">
        <v>13312470000</v>
      </c>
      <c r="C381" s="89">
        <v>-25.624426</v>
      </c>
      <c r="N381" s="89">
        <v>13312470000</v>
      </c>
      <c r="O381" s="89">
        <v>-39.671565999999999</v>
      </c>
    </row>
    <row r="382" spans="2:15" x14ac:dyDescent="0.25">
      <c r="B382" s="89">
        <v>13391515000</v>
      </c>
      <c r="C382" s="89">
        <v>-26.821404000000001</v>
      </c>
      <c r="N382" s="89">
        <v>13391515000</v>
      </c>
      <c r="O382" s="89">
        <v>-39.243228999999999</v>
      </c>
    </row>
    <row r="383" spans="2:15" x14ac:dyDescent="0.25">
      <c r="B383" s="89">
        <v>13470560000</v>
      </c>
      <c r="C383" s="89">
        <v>-28.127741</v>
      </c>
      <c r="N383" s="89">
        <v>13470560000</v>
      </c>
      <c r="O383" s="89">
        <v>-38.606571000000002</v>
      </c>
    </row>
    <row r="384" spans="2:15" x14ac:dyDescent="0.25">
      <c r="B384" s="89">
        <v>13549605000</v>
      </c>
      <c r="C384" s="89">
        <v>-30.506468000000002</v>
      </c>
      <c r="N384" s="89">
        <v>13549605000</v>
      </c>
      <c r="O384" s="89">
        <v>-37.302193000000003</v>
      </c>
    </row>
    <row r="385" spans="2:15" x14ac:dyDescent="0.25">
      <c r="B385" s="89">
        <v>13628650000</v>
      </c>
      <c r="C385" s="89">
        <v>-32.455283999999999</v>
      </c>
      <c r="N385" s="89">
        <v>13628650000</v>
      </c>
      <c r="O385" s="89">
        <v>-36.136401999999997</v>
      </c>
    </row>
    <row r="386" spans="2:15" x14ac:dyDescent="0.25">
      <c r="B386" s="89">
        <v>13707695000</v>
      </c>
      <c r="C386" s="89">
        <v>-36.304276000000002</v>
      </c>
      <c r="N386" s="89">
        <v>13707695000</v>
      </c>
      <c r="O386" s="89">
        <v>-35.909678999999997</v>
      </c>
    </row>
    <row r="387" spans="2:15" x14ac:dyDescent="0.25">
      <c r="B387" s="89">
        <v>13786740000</v>
      </c>
      <c r="C387" s="89">
        <v>-44.638782999999997</v>
      </c>
      <c r="N387" s="89">
        <v>13786740000</v>
      </c>
      <c r="O387" s="89">
        <v>-34.959595</v>
      </c>
    </row>
    <row r="388" spans="2:15" x14ac:dyDescent="0.25">
      <c r="B388" s="89">
        <v>13865785000</v>
      </c>
      <c r="C388" s="89">
        <v>-48.415028</v>
      </c>
      <c r="N388" s="89">
        <v>13865785000</v>
      </c>
      <c r="O388" s="89">
        <v>-33.356425999999999</v>
      </c>
    </row>
    <row r="389" spans="2:15" x14ac:dyDescent="0.25">
      <c r="B389" s="89">
        <v>13944830000</v>
      </c>
      <c r="C389" s="89">
        <v>-49.964607000000001</v>
      </c>
      <c r="N389" s="89">
        <v>13944830000</v>
      </c>
      <c r="O389" s="89">
        <v>-32.510795999999999</v>
      </c>
    </row>
    <row r="390" spans="2:15" x14ac:dyDescent="0.25">
      <c r="B390" s="89">
        <v>14023875000</v>
      </c>
      <c r="C390" s="89">
        <v>-51.556694</v>
      </c>
      <c r="N390" s="89">
        <v>14023875000</v>
      </c>
      <c r="O390" s="89">
        <v>-28.825023999999999</v>
      </c>
    </row>
    <row r="391" spans="2:15" x14ac:dyDescent="0.25">
      <c r="B391" s="89">
        <v>14102920000</v>
      </c>
      <c r="C391" s="89">
        <v>-52.773273000000003</v>
      </c>
      <c r="N391" s="89">
        <v>14102920000</v>
      </c>
      <c r="O391" s="89">
        <v>-18.079239000000001</v>
      </c>
    </row>
    <row r="392" spans="2:15" x14ac:dyDescent="0.25">
      <c r="B392" s="89">
        <v>14181965000</v>
      </c>
      <c r="C392" s="89">
        <v>-53.511161999999999</v>
      </c>
      <c r="N392" s="89">
        <v>14181965000</v>
      </c>
      <c r="O392" s="89">
        <v>-16.283194999999999</v>
      </c>
    </row>
    <row r="393" spans="2:15" x14ac:dyDescent="0.25">
      <c r="B393" s="89">
        <v>14261010000</v>
      </c>
      <c r="C393" s="89">
        <v>-54.203201</v>
      </c>
      <c r="N393" s="89">
        <v>14261010000</v>
      </c>
      <c r="O393" s="89">
        <v>-15.637689</v>
      </c>
    </row>
    <row r="394" spans="2:15" x14ac:dyDescent="0.25">
      <c r="B394" s="89">
        <v>14340055000</v>
      </c>
      <c r="C394" s="89">
        <v>-56.757297999999999</v>
      </c>
      <c r="N394" s="89">
        <v>14340055000</v>
      </c>
      <c r="O394" s="89">
        <v>-15.130478</v>
      </c>
    </row>
    <row r="395" spans="2:15" x14ac:dyDescent="0.25">
      <c r="B395" s="89">
        <v>14419100000</v>
      </c>
      <c r="C395" s="89">
        <v>-55.742054000000003</v>
      </c>
      <c r="N395" s="89">
        <v>14419100000</v>
      </c>
      <c r="O395" s="89">
        <v>-15.614387000000001</v>
      </c>
    </row>
    <row r="396" spans="2:15" x14ac:dyDescent="0.25">
      <c r="B396" s="89">
        <v>14498145000</v>
      </c>
      <c r="C396" s="89">
        <v>-57.460236000000002</v>
      </c>
      <c r="N396" s="89">
        <v>14498145000</v>
      </c>
      <c r="O396" s="89">
        <v>-16.263421999999998</v>
      </c>
    </row>
    <row r="397" spans="2:15" x14ac:dyDescent="0.25">
      <c r="B397" s="89">
        <v>14577190000</v>
      </c>
      <c r="C397" s="89">
        <v>-57.209620999999999</v>
      </c>
      <c r="N397" s="89">
        <v>14577190000</v>
      </c>
      <c r="O397" s="89">
        <v>-16.931001999999999</v>
      </c>
    </row>
    <row r="398" spans="2:15" x14ac:dyDescent="0.25">
      <c r="B398" s="89">
        <v>14656235000</v>
      </c>
      <c r="C398" s="89">
        <v>-57.362385000000003</v>
      </c>
      <c r="N398" s="89">
        <v>14656235000</v>
      </c>
      <c r="O398" s="89">
        <v>-17.641228000000002</v>
      </c>
    </row>
    <row r="399" spans="2:15" x14ac:dyDescent="0.25">
      <c r="B399" s="89">
        <v>14735280000</v>
      </c>
      <c r="C399" s="89">
        <v>-58.016384000000002</v>
      </c>
      <c r="N399" s="89">
        <v>14735280000</v>
      </c>
      <c r="O399" s="89">
        <v>-19.232106999999999</v>
      </c>
    </row>
    <row r="400" spans="2:15" x14ac:dyDescent="0.25">
      <c r="B400" s="89">
        <v>14814325000</v>
      </c>
      <c r="C400" s="89">
        <v>-56.976509</v>
      </c>
      <c r="N400" s="89">
        <v>14814325000</v>
      </c>
      <c r="O400" s="89">
        <v>-21.794305999999999</v>
      </c>
    </row>
    <row r="401" spans="2:15" x14ac:dyDescent="0.25">
      <c r="B401" s="89">
        <v>14893370000</v>
      </c>
      <c r="C401" s="89">
        <v>-57.629902000000001</v>
      </c>
      <c r="N401" s="89">
        <v>14893370000</v>
      </c>
      <c r="O401" s="89">
        <v>-26.943784999999998</v>
      </c>
    </row>
    <row r="402" spans="2:15" x14ac:dyDescent="0.25">
      <c r="B402" s="89">
        <v>14972415000</v>
      </c>
      <c r="C402" s="89">
        <v>-56.044032999999999</v>
      </c>
      <c r="N402" s="89">
        <v>14972415000</v>
      </c>
      <c r="O402" s="89">
        <v>-34.261710999999998</v>
      </c>
    </row>
    <row r="403" spans="2:15" x14ac:dyDescent="0.25">
      <c r="B403" s="89">
        <v>15051460000</v>
      </c>
      <c r="C403" s="89">
        <v>-55.400291000000003</v>
      </c>
      <c r="N403" s="89">
        <v>15051460000</v>
      </c>
      <c r="O403" s="89">
        <v>-36.449573999999998</v>
      </c>
    </row>
    <row r="404" spans="2:15" x14ac:dyDescent="0.25">
      <c r="B404" s="89">
        <v>15130505000</v>
      </c>
      <c r="C404" s="89">
        <v>-53.323478999999999</v>
      </c>
      <c r="N404" s="89">
        <v>15130505000</v>
      </c>
      <c r="O404" s="89">
        <v>-38.984904999999998</v>
      </c>
    </row>
    <row r="405" spans="2:15" x14ac:dyDescent="0.25">
      <c r="B405" s="89">
        <v>15209550000</v>
      </c>
      <c r="C405" s="89">
        <v>-51.559277000000002</v>
      </c>
      <c r="N405" s="89">
        <v>15209550000</v>
      </c>
      <c r="O405" s="89">
        <v>-41.131312999999999</v>
      </c>
    </row>
    <row r="406" spans="2:15" x14ac:dyDescent="0.25">
      <c r="B406" s="89">
        <v>15288595000</v>
      </c>
      <c r="C406" s="89">
        <v>-50.859009</v>
      </c>
      <c r="N406" s="89">
        <v>15288595000</v>
      </c>
      <c r="O406" s="89">
        <v>-40.246265000000001</v>
      </c>
    </row>
    <row r="407" spans="2:15" x14ac:dyDescent="0.25">
      <c r="B407" s="89">
        <v>15367640000</v>
      </c>
      <c r="C407" s="89">
        <v>-49.161769999999997</v>
      </c>
      <c r="N407" s="89">
        <v>15367640000</v>
      </c>
      <c r="O407" s="89">
        <v>-36.864220000000003</v>
      </c>
    </row>
    <row r="408" spans="2:15" x14ac:dyDescent="0.25">
      <c r="B408" s="89">
        <v>15446685000</v>
      </c>
      <c r="C408" s="89">
        <v>-47.614978999999998</v>
      </c>
      <c r="N408" s="89">
        <v>15446685000</v>
      </c>
      <c r="O408" s="89">
        <v>-35.486590999999997</v>
      </c>
    </row>
    <row r="409" spans="2:15" x14ac:dyDescent="0.25">
      <c r="B409" s="89">
        <v>15525730000</v>
      </c>
      <c r="C409" s="89">
        <v>-46.468024999999997</v>
      </c>
      <c r="N409" s="89">
        <v>15525730000</v>
      </c>
      <c r="O409" s="89">
        <v>-38.546261000000001</v>
      </c>
    </row>
    <row r="410" spans="2:15" x14ac:dyDescent="0.25">
      <c r="B410" s="89">
        <v>15604775000</v>
      </c>
      <c r="C410" s="89">
        <v>-45.581786999999998</v>
      </c>
      <c r="N410" s="89">
        <v>15604775000</v>
      </c>
      <c r="O410" s="89">
        <v>-37.082191000000002</v>
      </c>
    </row>
    <row r="411" spans="2:15" x14ac:dyDescent="0.25">
      <c r="B411" s="89">
        <v>15683820000</v>
      </c>
      <c r="C411" s="89">
        <v>-44.622269000000003</v>
      </c>
      <c r="N411" s="89">
        <v>15683820000</v>
      </c>
      <c r="O411" s="89">
        <v>-40.379367999999999</v>
      </c>
    </row>
    <row r="412" spans="2:15" x14ac:dyDescent="0.25">
      <c r="B412" s="89">
        <v>15762865000</v>
      </c>
      <c r="C412" s="89">
        <v>-44.336703999999997</v>
      </c>
      <c r="N412" s="89">
        <v>15762865000</v>
      </c>
      <c r="O412" s="89">
        <v>-44.458404999999999</v>
      </c>
    </row>
    <row r="413" spans="2:15" x14ac:dyDescent="0.25">
      <c r="B413" s="89">
        <v>15841910000</v>
      </c>
      <c r="C413" s="89">
        <v>-43.752200999999999</v>
      </c>
      <c r="N413" s="89">
        <v>15841910000</v>
      </c>
      <c r="O413" s="89">
        <v>-47.721851000000001</v>
      </c>
    </row>
    <row r="414" spans="2:15" x14ac:dyDescent="0.25">
      <c r="B414" s="89">
        <v>15920955000</v>
      </c>
      <c r="C414" s="89">
        <v>-43.871769</v>
      </c>
      <c r="N414" s="89">
        <v>15920955000</v>
      </c>
      <c r="O414" s="89">
        <v>-54.116008999999998</v>
      </c>
    </row>
    <row r="415" spans="2:15" x14ac:dyDescent="0.25">
      <c r="B415" s="89">
        <v>16000000000</v>
      </c>
      <c r="C415" s="89">
        <v>-44.036887999999998</v>
      </c>
      <c r="N415" s="89">
        <v>16000000000</v>
      </c>
      <c r="O415" s="89">
        <v>-61.540886</v>
      </c>
    </row>
    <row r="416" spans="2:15" x14ac:dyDescent="0.25">
      <c r="B416" s="89" t="s">
        <v>21</v>
      </c>
      <c r="N416" s="89" t="s">
        <v>21</v>
      </c>
    </row>
    <row r="419" spans="2:15" x14ac:dyDescent="0.25">
      <c r="B419" s="89" t="s">
        <v>22</v>
      </c>
      <c r="N419" s="89" t="s">
        <v>22</v>
      </c>
    </row>
    <row r="420" spans="2:15" x14ac:dyDescent="0.25">
      <c r="B420" s="89" t="s">
        <v>19</v>
      </c>
      <c r="C420" s="89" t="s">
        <v>288</v>
      </c>
      <c r="N420" s="89" t="s">
        <v>19</v>
      </c>
      <c r="O420" s="89" t="s">
        <v>288</v>
      </c>
    </row>
    <row r="421" spans="2:15" x14ac:dyDescent="0.25">
      <c r="B421" s="89">
        <v>191000000</v>
      </c>
      <c r="C421" s="89">
        <v>-56.262774999999998</v>
      </c>
      <c r="N421" s="89">
        <v>191000000</v>
      </c>
      <c r="O421" s="89">
        <v>-31.122084000000001</v>
      </c>
    </row>
    <row r="422" spans="2:15" x14ac:dyDescent="0.25">
      <c r="B422" s="89">
        <v>270045000</v>
      </c>
      <c r="C422" s="89">
        <v>-52.731307999999999</v>
      </c>
      <c r="N422" s="89">
        <v>270045000</v>
      </c>
      <c r="O422" s="89">
        <v>-29.668621000000002</v>
      </c>
    </row>
    <row r="423" spans="2:15" x14ac:dyDescent="0.25">
      <c r="B423" s="89">
        <v>349090000</v>
      </c>
      <c r="C423" s="89">
        <v>-48.520358999999999</v>
      </c>
      <c r="N423" s="89">
        <v>349090000</v>
      </c>
      <c r="O423" s="89">
        <v>-27.887764000000001</v>
      </c>
    </row>
    <row r="424" spans="2:15" x14ac:dyDescent="0.25">
      <c r="B424" s="89">
        <v>428135000</v>
      </c>
      <c r="C424" s="89">
        <v>-43.798470000000002</v>
      </c>
      <c r="N424" s="89">
        <v>428135000</v>
      </c>
      <c r="O424" s="89">
        <v>-25.922829</v>
      </c>
    </row>
    <row r="425" spans="2:15" x14ac:dyDescent="0.25">
      <c r="B425" s="89">
        <v>507180000</v>
      </c>
      <c r="C425" s="89">
        <v>-39.937629999999999</v>
      </c>
      <c r="N425" s="89">
        <v>507180000</v>
      </c>
      <c r="O425" s="89">
        <v>-24.602457000000001</v>
      </c>
    </row>
    <row r="426" spans="2:15" x14ac:dyDescent="0.25">
      <c r="B426" s="89">
        <v>586225000</v>
      </c>
      <c r="C426" s="89">
        <v>-36.949477999999999</v>
      </c>
      <c r="N426" s="89">
        <v>586225000</v>
      </c>
      <c r="O426" s="89">
        <v>-23.611249999999998</v>
      </c>
    </row>
    <row r="427" spans="2:15" x14ac:dyDescent="0.25">
      <c r="B427" s="89">
        <v>665270000</v>
      </c>
      <c r="C427" s="89">
        <v>-34.623474000000002</v>
      </c>
      <c r="N427" s="89">
        <v>665270000</v>
      </c>
      <c r="O427" s="89">
        <v>-22.812317</v>
      </c>
    </row>
    <row r="428" spans="2:15" x14ac:dyDescent="0.25">
      <c r="B428" s="89">
        <v>744315000</v>
      </c>
      <c r="C428" s="89">
        <v>-32.772942</v>
      </c>
      <c r="N428" s="89">
        <v>744315000</v>
      </c>
      <c r="O428" s="89">
        <v>-22.356553999999999</v>
      </c>
    </row>
    <row r="429" spans="2:15" x14ac:dyDescent="0.25">
      <c r="B429" s="89">
        <v>823360000</v>
      </c>
      <c r="C429" s="89">
        <v>-31.276530999999999</v>
      </c>
      <c r="N429" s="89">
        <v>823360000</v>
      </c>
      <c r="O429" s="89">
        <v>-22.072593999999999</v>
      </c>
    </row>
    <row r="430" spans="2:15" x14ac:dyDescent="0.25">
      <c r="B430" s="89">
        <v>902405000</v>
      </c>
      <c r="C430" s="89">
        <v>-30.009207</v>
      </c>
      <c r="N430" s="89">
        <v>902405000</v>
      </c>
      <c r="O430" s="89">
        <v>-21.869968</v>
      </c>
    </row>
    <row r="431" spans="2:15" x14ac:dyDescent="0.25">
      <c r="B431" s="89">
        <v>981450000</v>
      </c>
      <c r="C431" s="89">
        <v>-28.818642000000001</v>
      </c>
      <c r="N431" s="89">
        <v>981450000</v>
      </c>
      <c r="O431" s="89">
        <v>-21.703211</v>
      </c>
    </row>
    <row r="432" spans="2:15" x14ac:dyDescent="0.25">
      <c r="B432" s="89">
        <v>1060495000</v>
      </c>
      <c r="C432" s="89">
        <v>-27.613230000000001</v>
      </c>
      <c r="N432" s="89">
        <v>1060495000</v>
      </c>
      <c r="O432" s="89">
        <v>-21.461271</v>
      </c>
    </row>
    <row r="433" spans="2:15" x14ac:dyDescent="0.25">
      <c r="B433" s="89">
        <v>1139540000</v>
      </c>
      <c r="C433" s="89">
        <v>-26.286149999999999</v>
      </c>
      <c r="N433" s="89">
        <v>1139540000</v>
      </c>
      <c r="O433" s="89">
        <v>-21.034590000000001</v>
      </c>
    </row>
    <row r="434" spans="2:15" x14ac:dyDescent="0.25">
      <c r="B434" s="89">
        <v>1218585000</v>
      </c>
      <c r="C434" s="89">
        <v>-24.662277</v>
      </c>
      <c r="N434" s="89">
        <v>1218585000</v>
      </c>
      <c r="O434" s="89">
        <v>-20.349208999999998</v>
      </c>
    </row>
    <row r="435" spans="2:15" x14ac:dyDescent="0.25">
      <c r="B435" s="89">
        <v>1297630000</v>
      </c>
      <c r="C435" s="89">
        <v>-22.847190999999999</v>
      </c>
      <c r="N435" s="89">
        <v>1297630000</v>
      </c>
      <c r="O435" s="89">
        <v>-19.528563999999999</v>
      </c>
    </row>
    <row r="436" spans="2:15" x14ac:dyDescent="0.25">
      <c r="B436" s="89">
        <v>1376675000</v>
      </c>
      <c r="C436" s="89">
        <v>-20.853045000000002</v>
      </c>
      <c r="N436" s="89">
        <v>1376675000</v>
      </c>
      <c r="O436" s="89">
        <v>-18.573601</v>
      </c>
    </row>
    <row r="437" spans="2:15" x14ac:dyDescent="0.25">
      <c r="B437" s="89">
        <v>1455720000</v>
      </c>
      <c r="C437" s="89">
        <v>-18.753511</v>
      </c>
      <c r="N437" s="89">
        <v>1455720000</v>
      </c>
      <c r="O437" s="89">
        <v>-17.564550000000001</v>
      </c>
    </row>
    <row r="438" spans="2:15" x14ac:dyDescent="0.25">
      <c r="B438" s="89">
        <v>1534765000</v>
      </c>
      <c r="C438" s="89">
        <v>-16.625831999999999</v>
      </c>
      <c r="N438" s="89">
        <v>1534765000</v>
      </c>
      <c r="O438" s="89">
        <v>-16.580909999999999</v>
      </c>
    </row>
    <row r="439" spans="2:15" x14ac:dyDescent="0.25">
      <c r="B439" s="89">
        <v>1613810000</v>
      </c>
      <c r="C439" s="89">
        <v>-14.6462</v>
      </c>
      <c r="N439" s="89">
        <v>1613810000</v>
      </c>
      <c r="O439" s="89">
        <v>-15.638119</v>
      </c>
    </row>
    <row r="440" spans="2:15" x14ac:dyDescent="0.25">
      <c r="B440" s="89">
        <v>1692855000</v>
      </c>
      <c r="C440" s="89">
        <v>-12.778655000000001</v>
      </c>
      <c r="N440" s="89">
        <v>1692855000</v>
      </c>
      <c r="O440" s="89">
        <v>-14.669155999999999</v>
      </c>
    </row>
    <row r="441" spans="2:15" x14ac:dyDescent="0.25">
      <c r="B441" s="89">
        <v>1771900000</v>
      </c>
      <c r="C441" s="89">
        <v>-11.128617</v>
      </c>
      <c r="N441" s="89">
        <v>1771900000</v>
      </c>
      <c r="O441" s="89">
        <v>-13.740223</v>
      </c>
    </row>
    <row r="442" spans="2:15" x14ac:dyDescent="0.25">
      <c r="B442" s="89">
        <v>1850945000</v>
      </c>
      <c r="C442" s="89">
        <v>-9.7960749000000007</v>
      </c>
      <c r="N442" s="89">
        <v>1850945000</v>
      </c>
      <c r="O442" s="89">
        <v>-12.889519</v>
      </c>
    </row>
    <row r="443" spans="2:15" x14ac:dyDescent="0.25">
      <c r="B443" s="89">
        <v>1929990000</v>
      </c>
      <c r="C443" s="89">
        <v>-8.7606105999999997</v>
      </c>
      <c r="N443" s="89">
        <v>1929990000</v>
      </c>
      <c r="O443" s="89">
        <v>-12.072965999999999</v>
      </c>
    </row>
    <row r="444" spans="2:15" x14ac:dyDescent="0.25">
      <c r="B444" s="89">
        <v>2009035000</v>
      </c>
      <c r="C444" s="89">
        <v>-8.0254697999999998</v>
      </c>
      <c r="N444" s="89">
        <v>2009035000</v>
      </c>
      <c r="O444" s="89">
        <v>-11.391985</v>
      </c>
    </row>
    <row r="445" spans="2:15" x14ac:dyDescent="0.25">
      <c r="B445" s="89">
        <v>2088080000</v>
      </c>
      <c r="C445" s="89">
        <v>-7.6330314000000001</v>
      </c>
      <c r="N445" s="89">
        <v>2088080000</v>
      </c>
      <c r="O445" s="89">
        <v>-10.811893</v>
      </c>
    </row>
    <row r="446" spans="2:15" x14ac:dyDescent="0.25">
      <c r="B446" s="89">
        <v>2167125000</v>
      </c>
      <c r="C446" s="89">
        <v>-7.5326127999999999</v>
      </c>
      <c r="N446" s="89">
        <v>2167125000</v>
      </c>
      <c r="O446" s="89">
        <v>-10.290967999999999</v>
      </c>
    </row>
    <row r="447" spans="2:15" x14ac:dyDescent="0.25">
      <c r="B447" s="89">
        <v>2246170000</v>
      </c>
      <c r="C447" s="89">
        <v>-7.5481920000000002</v>
      </c>
      <c r="N447" s="89">
        <v>2246170000</v>
      </c>
      <c r="O447" s="89">
        <v>-9.8108605999999998</v>
      </c>
    </row>
    <row r="448" spans="2:15" x14ac:dyDescent="0.25">
      <c r="B448" s="89">
        <v>2325215000</v>
      </c>
      <c r="C448" s="89">
        <v>-7.6236319999999997</v>
      </c>
      <c r="N448" s="89">
        <v>2325215000</v>
      </c>
      <c r="O448" s="89">
        <v>-9.3930702000000004</v>
      </c>
    </row>
    <row r="449" spans="2:15" x14ac:dyDescent="0.25">
      <c r="B449" s="89">
        <v>2404260000</v>
      </c>
      <c r="C449" s="89">
        <v>-7.7336831000000004</v>
      </c>
      <c r="N449" s="89">
        <v>2404260000</v>
      </c>
      <c r="O449" s="89">
        <v>-9.0096941000000008</v>
      </c>
    </row>
    <row r="450" spans="2:15" x14ac:dyDescent="0.25">
      <c r="B450" s="89">
        <v>2483305000</v>
      </c>
      <c r="C450" s="89">
        <v>-7.8270477999999999</v>
      </c>
      <c r="N450" s="89">
        <v>2483305000</v>
      </c>
      <c r="O450" s="89">
        <v>-8.6880769999999998</v>
      </c>
    </row>
    <row r="451" spans="2:15" x14ac:dyDescent="0.25">
      <c r="B451" s="89">
        <v>2562350000</v>
      </c>
      <c r="C451" s="89">
        <v>-7.9144492</v>
      </c>
      <c r="N451" s="89">
        <v>2562350000</v>
      </c>
      <c r="O451" s="89">
        <v>-8.4327869</v>
      </c>
    </row>
    <row r="452" spans="2:15" x14ac:dyDescent="0.25">
      <c r="B452" s="89">
        <v>2641395000</v>
      </c>
      <c r="C452" s="89">
        <v>-8.0280322999999996</v>
      </c>
      <c r="N452" s="89">
        <v>2641395000</v>
      </c>
      <c r="O452" s="89">
        <v>-8.2122306999999992</v>
      </c>
    </row>
    <row r="453" spans="2:15" x14ac:dyDescent="0.25">
      <c r="B453" s="89">
        <v>2720440000</v>
      </c>
      <c r="C453" s="89">
        <v>-8.1455126</v>
      </c>
      <c r="N453" s="89">
        <v>2720440000</v>
      </c>
      <c r="O453" s="89">
        <v>-8.0205497999999995</v>
      </c>
    </row>
    <row r="454" spans="2:15" x14ac:dyDescent="0.25">
      <c r="B454" s="89">
        <v>2799485000</v>
      </c>
      <c r="C454" s="89">
        <v>-8.2371453999999993</v>
      </c>
      <c r="N454" s="89">
        <v>2799485000</v>
      </c>
      <c r="O454" s="89">
        <v>-7.8907775999999998</v>
      </c>
    </row>
    <row r="455" spans="2:15" x14ac:dyDescent="0.25">
      <c r="B455" s="89">
        <v>2878530000</v>
      </c>
      <c r="C455" s="89">
        <v>-8.3003139000000008</v>
      </c>
      <c r="N455" s="89">
        <v>2878530000</v>
      </c>
      <c r="O455" s="89">
        <v>-7.8027934999999999</v>
      </c>
    </row>
    <row r="456" spans="2:15" x14ac:dyDescent="0.25">
      <c r="B456" s="89">
        <v>2957575000</v>
      </c>
      <c r="C456" s="89">
        <v>-8.3542632999999995</v>
      </c>
      <c r="N456" s="89">
        <v>2957575000</v>
      </c>
      <c r="O456" s="89">
        <v>-7.7590136999999997</v>
      </c>
    </row>
    <row r="457" spans="2:15" x14ac:dyDescent="0.25">
      <c r="B457" s="89">
        <v>3036620000</v>
      </c>
      <c r="C457" s="89">
        <v>-8.3969526000000005</v>
      </c>
      <c r="N457" s="89">
        <v>3036620000</v>
      </c>
      <c r="O457" s="89">
        <v>-7.7461475999999996</v>
      </c>
    </row>
    <row r="458" spans="2:15" x14ac:dyDescent="0.25">
      <c r="B458" s="89">
        <v>3115665000</v>
      </c>
      <c r="C458" s="89">
        <v>-8.4333562999999998</v>
      </c>
      <c r="N458" s="89">
        <v>3115665000</v>
      </c>
      <c r="O458" s="89">
        <v>-7.7505445000000002</v>
      </c>
    </row>
    <row r="459" spans="2:15" x14ac:dyDescent="0.25">
      <c r="B459" s="89">
        <v>3194710000</v>
      </c>
      <c r="C459" s="89">
        <v>-8.4413128000000004</v>
      </c>
      <c r="N459" s="89">
        <v>3194710000</v>
      </c>
      <c r="O459" s="89">
        <v>-7.7632294000000002</v>
      </c>
    </row>
    <row r="460" spans="2:15" x14ac:dyDescent="0.25">
      <c r="B460" s="89">
        <v>3273755000</v>
      </c>
      <c r="C460" s="89">
        <v>-8.4245280999999999</v>
      </c>
      <c r="N460" s="89">
        <v>3273755000</v>
      </c>
      <c r="O460" s="89">
        <v>-7.7920284000000004</v>
      </c>
    </row>
    <row r="461" spans="2:15" x14ac:dyDescent="0.25">
      <c r="B461" s="89">
        <v>3352800000</v>
      </c>
      <c r="C461" s="89">
        <v>-8.3908156999999992</v>
      </c>
      <c r="N461" s="89">
        <v>3352800000</v>
      </c>
      <c r="O461" s="89">
        <v>-7.8388748000000001</v>
      </c>
    </row>
    <row r="462" spans="2:15" x14ac:dyDescent="0.25">
      <c r="B462" s="89">
        <v>3431845000</v>
      </c>
      <c r="C462" s="89">
        <v>-8.3633938000000008</v>
      </c>
      <c r="N462" s="89">
        <v>3431845000</v>
      </c>
      <c r="O462" s="89">
        <v>-7.8992928999999998</v>
      </c>
    </row>
    <row r="463" spans="2:15" x14ac:dyDescent="0.25">
      <c r="B463" s="89">
        <v>3510890000</v>
      </c>
      <c r="C463" s="89">
        <v>-8.3600320999999997</v>
      </c>
      <c r="N463" s="89">
        <v>3510890000</v>
      </c>
      <c r="O463" s="89">
        <v>-7.9500121999999998</v>
      </c>
    </row>
    <row r="464" spans="2:15" x14ac:dyDescent="0.25">
      <c r="B464" s="89">
        <v>3589935000</v>
      </c>
      <c r="C464" s="89">
        <v>-8.3726797000000008</v>
      </c>
      <c r="N464" s="89">
        <v>3589935000</v>
      </c>
      <c r="O464" s="89">
        <v>-7.9636316000000003</v>
      </c>
    </row>
    <row r="465" spans="2:15" x14ac:dyDescent="0.25">
      <c r="B465" s="89">
        <v>3668980000</v>
      </c>
      <c r="C465" s="89">
        <v>-8.3973913000000007</v>
      </c>
      <c r="N465" s="89">
        <v>3668980000</v>
      </c>
      <c r="O465" s="89">
        <v>-7.9714612999999996</v>
      </c>
    </row>
    <row r="466" spans="2:15" x14ac:dyDescent="0.25">
      <c r="B466" s="89">
        <v>3748025000</v>
      </c>
      <c r="C466" s="89">
        <v>-8.4115523999999997</v>
      </c>
      <c r="N466" s="89">
        <v>3748025000</v>
      </c>
      <c r="O466" s="89">
        <v>-7.9872345999999999</v>
      </c>
    </row>
    <row r="467" spans="2:15" x14ac:dyDescent="0.25">
      <c r="B467" s="89">
        <v>3827070000</v>
      </c>
      <c r="C467" s="89">
        <v>-8.4288301000000008</v>
      </c>
      <c r="N467" s="89">
        <v>3827070000</v>
      </c>
      <c r="O467" s="89">
        <v>-8.0443000999999992</v>
      </c>
    </row>
    <row r="468" spans="2:15" x14ac:dyDescent="0.25">
      <c r="B468" s="89">
        <v>3906115000</v>
      </c>
      <c r="C468" s="89">
        <v>-8.4348106000000005</v>
      </c>
      <c r="N468" s="89">
        <v>3906115000</v>
      </c>
      <c r="O468" s="89">
        <v>-8.1463900000000002</v>
      </c>
    </row>
    <row r="469" spans="2:15" x14ac:dyDescent="0.25">
      <c r="B469" s="89">
        <v>3985160000</v>
      </c>
      <c r="C469" s="89">
        <v>-8.4514647000000007</v>
      </c>
      <c r="N469" s="89">
        <v>3985160000</v>
      </c>
      <c r="O469" s="89">
        <v>-8.3121261999999998</v>
      </c>
    </row>
    <row r="470" spans="2:15" x14ac:dyDescent="0.25">
      <c r="B470" s="89">
        <v>4064205000</v>
      </c>
      <c r="C470" s="89">
        <v>-8.5258493000000009</v>
      </c>
      <c r="N470" s="89">
        <v>4064205000</v>
      </c>
      <c r="O470" s="89">
        <v>-8.4825944999999994</v>
      </c>
    </row>
    <row r="471" spans="2:15" x14ac:dyDescent="0.25">
      <c r="B471" s="89">
        <v>4143250000</v>
      </c>
      <c r="C471" s="89">
        <v>-8.6167611999999991</v>
      </c>
      <c r="N471" s="89">
        <v>4143250000</v>
      </c>
      <c r="O471" s="89">
        <v>-8.6610613000000001</v>
      </c>
    </row>
    <row r="472" spans="2:15" x14ac:dyDescent="0.25">
      <c r="B472" s="89">
        <v>4222295000</v>
      </c>
      <c r="C472" s="89">
        <v>-8.7187748000000003</v>
      </c>
      <c r="N472" s="89">
        <v>4222295000</v>
      </c>
      <c r="O472" s="89">
        <v>-8.8505850000000006</v>
      </c>
    </row>
    <row r="473" spans="2:15" x14ac:dyDescent="0.25">
      <c r="B473" s="89">
        <v>4301340000</v>
      </c>
      <c r="C473" s="89">
        <v>-8.8939705</v>
      </c>
      <c r="N473" s="89">
        <v>4301340000</v>
      </c>
      <c r="O473" s="89">
        <v>-9.0540257000000004</v>
      </c>
    </row>
    <row r="474" spans="2:15" x14ac:dyDescent="0.25">
      <c r="B474" s="89">
        <v>4380385000</v>
      </c>
      <c r="C474" s="89">
        <v>-9.0874576999999999</v>
      </c>
      <c r="N474" s="89">
        <v>4380385000</v>
      </c>
      <c r="O474" s="89">
        <v>-9.2601279999999999</v>
      </c>
    </row>
    <row r="475" spans="2:15" x14ac:dyDescent="0.25">
      <c r="B475" s="89">
        <v>4459430000</v>
      </c>
      <c r="C475" s="89">
        <v>-9.2315310999999998</v>
      </c>
      <c r="N475" s="89">
        <v>4459430000</v>
      </c>
      <c r="O475" s="89">
        <v>-9.4740438000000005</v>
      </c>
    </row>
    <row r="476" spans="2:15" x14ac:dyDescent="0.25">
      <c r="B476" s="89">
        <v>4538475000</v>
      </c>
      <c r="C476" s="89">
        <v>-9.3512888000000007</v>
      </c>
      <c r="N476" s="89">
        <v>4538475000</v>
      </c>
      <c r="O476" s="89">
        <v>-9.6571960000000008</v>
      </c>
    </row>
    <row r="477" spans="2:15" x14ac:dyDescent="0.25">
      <c r="B477" s="89">
        <v>4617520000</v>
      </c>
      <c r="C477" s="89">
        <v>-9.4320698000000007</v>
      </c>
      <c r="N477" s="89">
        <v>4617520000</v>
      </c>
      <c r="O477" s="89">
        <v>-9.7967338999999996</v>
      </c>
    </row>
    <row r="478" spans="2:15" x14ac:dyDescent="0.25">
      <c r="B478" s="89">
        <v>4696565000</v>
      </c>
      <c r="C478" s="89">
        <v>-9.4414282000000007</v>
      </c>
      <c r="N478" s="89">
        <v>4696565000</v>
      </c>
      <c r="O478" s="89">
        <v>-9.9050416999999999</v>
      </c>
    </row>
    <row r="479" spans="2:15" x14ac:dyDescent="0.25">
      <c r="B479" s="89">
        <v>4775610000</v>
      </c>
      <c r="C479" s="89">
        <v>-9.4171314000000006</v>
      </c>
      <c r="N479" s="89">
        <v>4775610000</v>
      </c>
      <c r="O479" s="89">
        <v>-9.9939423000000005</v>
      </c>
    </row>
    <row r="480" spans="2:15" x14ac:dyDescent="0.25">
      <c r="B480" s="89">
        <v>4854655000</v>
      </c>
      <c r="C480" s="89">
        <v>-9.4043206999999995</v>
      </c>
      <c r="N480" s="89">
        <v>4854655000</v>
      </c>
      <c r="O480" s="89">
        <v>-10.075456000000001</v>
      </c>
    </row>
    <row r="481" spans="2:15" x14ac:dyDescent="0.25">
      <c r="B481" s="89">
        <v>4933700000</v>
      </c>
      <c r="C481" s="89">
        <v>-9.3881388000000001</v>
      </c>
      <c r="N481" s="89">
        <v>4933700000</v>
      </c>
      <c r="O481" s="89">
        <v>-10.154442</v>
      </c>
    </row>
    <row r="482" spans="2:15" x14ac:dyDescent="0.25">
      <c r="B482" s="89">
        <v>5012745000</v>
      </c>
      <c r="C482" s="89">
        <v>-9.3708229000000003</v>
      </c>
      <c r="N482" s="89">
        <v>5012745000</v>
      </c>
      <c r="O482" s="89">
        <v>-10.232108</v>
      </c>
    </row>
    <row r="483" spans="2:15" x14ac:dyDescent="0.25">
      <c r="B483" s="89">
        <v>5091790000</v>
      </c>
      <c r="C483" s="89">
        <v>-9.3733348999999997</v>
      </c>
      <c r="N483" s="89">
        <v>5091790000</v>
      </c>
      <c r="O483" s="89">
        <v>-10.275498000000001</v>
      </c>
    </row>
    <row r="484" spans="2:15" x14ac:dyDescent="0.25">
      <c r="B484" s="89">
        <v>5170835000</v>
      </c>
      <c r="C484" s="89">
        <v>-9.3682689999999997</v>
      </c>
      <c r="N484" s="89">
        <v>5170835000</v>
      </c>
      <c r="O484" s="89">
        <v>-10.299471</v>
      </c>
    </row>
    <row r="485" spans="2:15" x14ac:dyDescent="0.25">
      <c r="B485" s="89">
        <v>5249880000</v>
      </c>
      <c r="C485" s="89">
        <v>-9.3775215000000003</v>
      </c>
      <c r="N485" s="89">
        <v>5249880000</v>
      </c>
      <c r="O485" s="89">
        <v>-10.352838</v>
      </c>
    </row>
    <row r="486" spans="2:15" x14ac:dyDescent="0.25">
      <c r="B486" s="89">
        <v>5328925000</v>
      </c>
      <c r="C486" s="89">
        <v>-9.4932528000000005</v>
      </c>
      <c r="N486" s="89">
        <v>5328925000</v>
      </c>
      <c r="O486" s="89">
        <v>-10.403866000000001</v>
      </c>
    </row>
    <row r="487" spans="2:15" x14ac:dyDescent="0.25">
      <c r="B487" s="89">
        <v>5407970000</v>
      </c>
      <c r="C487" s="89">
        <v>-9.5977344999999996</v>
      </c>
      <c r="N487" s="89">
        <v>5407970000</v>
      </c>
      <c r="O487" s="89">
        <v>-10.390772999999999</v>
      </c>
    </row>
    <row r="488" spans="2:15" x14ac:dyDescent="0.25">
      <c r="B488" s="89">
        <v>5487015000</v>
      </c>
      <c r="C488" s="89">
        <v>-9.6430178000000009</v>
      </c>
      <c r="N488" s="89">
        <v>5487015000</v>
      </c>
      <c r="O488" s="89">
        <v>-10.403995999999999</v>
      </c>
    </row>
    <row r="489" spans="2:15" x14ac:dyDescent="0.25">
      <c r="B489" s="89">
        <v>5566060000</v>
      </c>
      <c r="C489" s="89">
        <v>-9.7475967000000008</v>
      </c>
      <c r="N489" s="89">
        <v>5566060000</v>
      </c>
      <c r="O489" s="89">
        <v>-10.421735</v>
      </c>
    </row>
    <row r="490" spans="2:15" x14ac:dyDescent="0.25">
      <c r="B490" s="89">
        <v>5645105000</v>
      </c>
      <c r="C490" s="89">
        <v>-9.8661337000000007</v>
      </c>
      <c r="N490" s="89">
        <v>5645105000</v>
      </c>
      <c r="O490" s="89">
        <v>-10.391603999999999</v>
      </c>
    </row>
    <row r="491" spans="2:15" x14ac:dyDescent="0.25">
      <c r="B491" s="89">
        <v>5724150000</v>
      </c>
      <c r="C491" s="89">
        <v>-10.023447000000001</v>
      </c>
      <c r="N491" s="89">
        <v>5724150000</v>
      </c>
      <c r="O491" s="89">
        <v>-10.406573</v>
      </c>
    </row>
    <row r="492" spans="2:15" x14ac:dyDescent="0.25">
      <c r="B492" s="89">
        <v>5803195000</v>
      </c>
      <c r="C492" s="89">
        <v>-10.368375</v>
      </c>
      <c r="N492" s="89">
        <v>5803195000</v>
      </c>
      <c r="O492" s="89">
        <v>-10.448325000000001</v>
      </c>
    </row>
    <row r="493" spans="2:15" x14ac:dyDescent="0.25">
      <c r="B493" s="89">
        <v>5882240000</v>
      </c>
      <c r="C493" s="89">
        <v>-10.580553999999999</v>
      </c>
      <c r="N493" s="89">
        <v>5882240000</v>
      </c>
      <c r="O493" s="89">
        <v>-10.44326</v>
      </c>
    </row>
    <row r="494" spans="2:15" x14ac:dyDescent="0.25">
      <c r="B494" s="89">
        <v>5961285000</v>
      </c>
      <c r="C494" s="89">
        <v>-10.751060000000001</v>
      </c>
      <c r="N494" s="89">
        <v>5961285000</v>
      </c>
      <c r="O494" s="89">
        <v>-10.470371999999999</v>
      </c>
    </row>
    <row r="495" spans="2:15" x14ac:dyDescent="0.25">
      <c r="B495" s="89">
        <v>6040330000</v>
      </c>
      <c r="C495" s="89">
        <v>-11.20163</v>
      </c>
      <c r="N495" s="89">
        <v>6040330000</v>
      </c>
      <c r="O495" s="89">
        <v>-10.540546000000001</v>
      </c>
    </row>
    <row r="496" spans="2:15" x14ac:dyDescent="0.25">
      <c r="B496" s="89">
        <v>6119375000</v>
      </c>
      <c r="C496" s="89">
        <v>-11.746699</v>
      </c>
      <c r="N496" s="89">
        <v>6119375000</v>
      </c>
      <c r="O496" s="89">
        <v>-10.535867</v>
      </c>
    </row>
    <row r="497" spans="2:15" x14ac:dyDescent="0.25">
      <c r="B497" s="89">
        <v>6198420000</v>
      </c>
      <c r="C497" s="89">
        <v>-11.821595</v>
      </c>
      <c r="N497" s="89">
        <v>6198420000</v>
      </c>
      <c r="O497" s="89">
        <v>-10.518224999999999</v>
      </c>
    </row>
    <row r="498" spans="2:15" x14ac:dyDescent="0.25">
      <c r="B498" s="89">
        <v>6277465000</v>
      </c>
      <c r="C498" s="89">
        <v>-12.064162</v>
      </c>
      <c r="N498" s="89">
        <v>6277465000</v>
      </c>
      <c r="O498" s="89">
        <v>-10.581541</v>
      </c>
    </row>
    <row r="499" spans="2:15" x14ac:dyDescent="0.25">
      <c r="B499" s="89">
        <v>6356510000</v>
      </c>
      <c r="C499" s="89">
        <v>-12.726622000000001</v>
      </c>
      <c r="N499" s="89">
        <v>6356510000</v>
      </c>
      <c r="O499" s="89">
        <v>-10.627276</v>
      </c>
    </row>
    <row r="500" spans="2:15" x14ac:dyDescent="0.25">
      <c r="B500" s="89">
        <v>6435555000</v>
      </c>
      <c r="C500" s="89">
        <v>-13.051223999999999</v>
      </c>
      <c r="N500" s="89">
        <v>6435555000</v>
      </c>
      <c r="O500" s="89">
        <v>-10.603482</v>
      </c>
    </row>
    <row r="501" spans="2:15" x14ac:dyDescent="0.25">
      <c r="B501" s="89">
        <v>6514600000</v>
      </c>
      <c r="C501" s="89">
        <v>-13.306454</v>
      </c>
      <c r="N501" s="89">
        <v>6514600000</v>
      </c>
      <c r="O501" s="89">
        <v>-10.639315</v>
      </c>
    </row>
    <row r="502" spans="2:15" x14ac:dyDescent="0.25">
      <c r="B502" s="89">
        <v>6593645000</v>
      </c>
      <c r="C502" s="89">
        <v>-14.035691999999999</v>
      </c>
      <c r="N502" s="89">
        <v>6593645000</v>
      </c>
      <c r="O502" s="89">
        <v>-10.688976</v>
      </c>
    </row>
    <row r="503" spans="2:15" x14ac:dyDescent="0.25">
      <c r="B503" s="89">
        <v>6672690000</v>
      </c>
      <c r="C503" s="89">
        <v>-14.472084000000001</v>
      </c>
      <c r="N503" s="89">
        <v>6672690000</v>
      </c>
      <c r="O503" s="89">
        <v>-10.685351000000001</v>
      </c>
    </row>
    <row r="504" spans="2:15" x14ac:dyDescent="0.25">
      <c r="B504" s="89">
        <v>6751735000</v>
      </c>
      <c r="C504" s="89">
        <v>-14.820054000000001</v>
      </c>
      <c r="N504" s="89">
        <v>6751735000</v>
      </c>
      <c r="O504" s="89">
        <v>-10.71734</v>
      </c>
    </row>
    <row r="505" spans="2:15" x14ac:dyDescent="0.25">
      <c r="B505" s="89">
        <v>6830780000</v>
      </c>
      <c r="C505" s="89">
        <v>-15.723255</v>
      </c>
      <c r="N505" s="89">
        <v>6830780000</v>
      </c>
      <c r="O505" s="89">
        <v>-10.775003999999999</v>
      </c>
    </row>
    <row r="506" spans="2:15" x14ac:dyDescent="0.25">
      <c r="B506" s="89">
        <v>6909825000</v>
      </c>
      <c r="C506" s="89">
        <v>-16.036776</v>
      </c>
      <c r="N506" s="89">
        <v>6909825000</v>
      </c>
      <c r="O506" s="89">
        <v>-10.772043999999999</v>
      </c>
    </row>
    <row r="507" spans="2:15" x14ac:dyDescent="0.25">
      <c r="B507" s="89">
        <v>6988870000</v>
      </c>
      <c r="C507" s="89">
        <v>-16.164486</v>
      </c>
      <c r="N507" s="89">
        <v>6988870000</v>
      </c>
      <c r="O507" s="89">
        <v>-10.831676</v>
      </c>
    </row>
    <row r="508" spans="2:15" x14ac:dyDescent="0.25">
      <c r="B508" s="89">
        <v>7067915000</v>
      </c>
      <c r="C508" s="89">
        <v>-16.935569999999998</v>
      </c>
      <c r="N508" s="89">
        <v>7067915000</v>
      </c>
      <c r="O508" s="89">
        <v>-10.941046999999999</v>
      </c>
    </row>
    <row r="509" spans="2:15" x14ac:dyDescent="0.25">
      <c r="B509" s="89">
        <v>7146960000</v>
      </c>
      <c r="C509" s="89">
        <v>-17.010560999999999</v>
      </c>
      <c r="N509" s="89">
        <v>7146960000</v>
      </c>
      <c r="O509" s="89">
        <v>-10.989758999999999</v>
      </c>
    </row>
    <row r="510" spans="2:15" x14ac:dyDescent="0.25">
      <c r="B510" s="89">
        <v>7226005000</v>
      </c>
      <c r="C510" s="89">
        <v>-16.411762</v>
      </c>
      <c r="N510" s="89">
        <v>7226005000</v>
      </c>
      <c r="O510" s="89">
        <v>-11.069424</v>
      </c>
    </row>
    <row r="511" spans="2:15" x14ac:dyDescent="0.25">
      <c r="B511" s="89">
        <v>7305050000</v>
      </c>
      <c r="C511" s="89">
        <v>-16.815238999999998</v>
      </c>
      <c r="N511" s="89">
        <v>7305050000</v>
      </c>
      <c r="O511" s="89">
        <v>-11.266821</v>
      </c>
    </row>
    <row r="512" spans="2:15" x14ac:dyDescent="0.25">
      <c r="B512" s="89">
        <v>7384095000</v>
      </c>
      <c r="C512" s="89">
        <v>-17.225059999999999</v>
      </c>
      <c r="N512" s="89">
        <v>7384095000</v>
      </c>
      <c r="O512" s="89">
        <v>-11.448508</v>
      </c>
    </row>
    <row r="513" spans="2:15" x14ac:dyDescent="0.25">
      <c r="B513" s="89">
        <v>7463140000</v>
      </c>
      <c r="C513" s="89">
        <v>-16.738485000000001</v>
      </c>
      <c r="N513" s="89">
        <v>7463140000</v>
      </c>
      <c r="O513" s="89">
        <v>-11.602451</v>
      </c>
    </row>
    <row r="514" spans="2:15" x14ac:dyDescent="0.25">
      <c r="B514" s="89">
        <v>7542185000</v>
      </c>
      <c r="C514" s="89">
        <v>-16.760090000000002</v>
      </c>
      <c r="N514" s="89">
        <v>7542185000</v>
      </c>
      <c r="O514" s="89">
        <v>-11.827529</v>
      </c>
    </row>
    <row r="515" spans="2:15" x14ac:dyDescent="0.25">
      <c r="B515" s="89">
        <v>7621230000</v>
      </c>
      <c r="C515" s="89">
        <v>-17.223231999999999</v>
      </c>
      <c r="N515" s="89">
        <v>7621230000</v>
      </c>
      <c r="O515" s="89">
        <v>-12.056965</v>
      </c>
    </row>
    <row r="516" spans="2:15" x14ac:dyDescent="0.25">
      <c r="B516" s="89">
        <v>7700275000</v>
      </c>
      <c r="C516" s="89">
        <v>-16.723199999999999</v>
      </c>
      <c r="N516" s="89">
        <v>7700275000</v>
      </c>
      <c r="O516" s="89">
        <v>-12.208830000000001</v>
      </c>
    </row>
    <row r="517" spans="2:15" x14ac:dyDescent="0.25">
      <c r="B517" s="89">
        <v>7779320000</v>
      </c>
      <c r="C517" s="89">
        <v>-16.355471000000001</v>
      </c>
      <c r="N517" s="89">
        <v>7779320000</v>
      </c>
      <c r="O517" s="89">
        <v>-12.356328</v>
      </c>
    </row>
    <row r="518" spans="2:15" x14ac:dyDescent="0.25">
      <c r="B518" s="89">
        <v>7858365000</v>
      </c>
      <c r="C518" s="89">
        <v>-16.698038</v>
      </c>
      <c r="N518" s="89">
        <v>7858365000</v>
      </c>
      <c r="O518" s="89">
        <v>-12.533849999999999</v>
      </c>
    </row>
    <row r="519" spans="2:15" x14ac:dyDescent="0.25">
      <c r="B519" s="89">
        <v>7937410000</v>
      </c>
      <c r="C519" s="89">
        <v>-16.443192</v>
      </c>
      <c r="N519" s="89">
        <v>7937410000</v>
      </c>
      <c r="O519" s="89">
        <v>-12.600887</v>
      </c>
    </row>
    <row r="520" spans="2:15" x14ac:dyDescent="0.25">
      <c r="B520" s="89">
        <v>8016455000</v>
      </c>
      <c r="C520" s="89">
        <v>-15.935802000000001</v>
      </c>
      <c r="N520" s="89">
        <v>8016455000</v>
      </c>
      <c r="O520" s="89">
        <v>-12.666347</v>
      </c>
    </row>
    <row r="521" spans="2:15" x14ac:dyDescent="0.25">
      <c r="B521" s="89">
        <v>8095500000</v>
      </c>
      <c r="C521" s="89">
        <v>-16.102224</v>
      </c>
      <c r="N521" s="89">
        <v>8095500000</v>
      </c>
      <c r="O521" s="89">
        <v>-12.731930999999999</v>
      </c>
    </row>
    <row r="522" spans="2:15" x14ac:dyDescent="0.25">
      <c r="B522" s="89">
        <v>8174545000</v>
      </c>
      <c r="C522" s="89">
        <v>-15.767412999999999</v>
      </c>
      <c r="N522" s="89">
        <v>8174545000</v>
      </c>
      <c r="O522" s="89">
        <v>-12.754823999999999</v>
      </c>
    </row>
    <row r="523" spans="2:15" x14ac:dyDescent="0.25">
      <c r="B523" s="89">
        <v>8253590000</v>
      </c>
      <c r="C523" s="89">
        <v>-15.248836000000001</v>
      </c>
      <c r="N523" s="89">
        <v>8253590000</v>
      </c>
      <c r="O523" s="89">
        <v>-12.730573</v>
      </c>
    </row>
    <row r="524" spans="2:15" x14ac:dyDescent="0.25">
      <c r="B524" s="89">
        <v>8332635000</v>
      </c>
      <c r="C524" s="89">
        <v>-15.582952000000001</v>
      </c>
      <c r="N524" s="89">
        <v>8332635000</v>
      </c>
      <c r="O524" s="89">
        <v>-12.795756000000001</v>
      </c>
    </row>
    <row r="525" spans="2:15" x14ac:dyDescent="0.25">
      <c r="B525" s="89">
        <v>8411680000</v>
      </c>
      <c r="C525" s="89">
        <v>-15.45138</v>
      </c>
      <c r="N525" s="89">
        <v>8411680000</v>
      </c>
      <c r="O525" s="89">
        <v>-12.782276</v>
      </c>
    </row>
    <row r="526" spans="2:15" x14ac:dyDescent="0.25">
      <c r="B526" s="89">
        <v>8490725000</v>
      </c>
      <c r="C526" s="89">
        <v>-14.845457</v>
      </c>
      <c r="N526" s="89">
        <v>8490725000</v>
      </c>
      <c r="O526" s="89">
        <v>-12.73265</v>
      </c>
    </row>
    <row r="527" spans="2:15" x14ac:dyDescent="0.25">
      <c r="B527" s="89">
        <v>8569770000</v>
      </c>
      <c r="C527" s="89">
        <v>-15.061624999999999</v>
      </c>
      <c r="N527" s="89">
        <v>8569770000</v>
      </c>
      <c r="O527" s="89">
        <v>-12.712517</v>
      </c>
    </row>
    <row r="528" spans="2:15" x14ac:dyDescent="0.25">
      <c r="B528" s="89">
        <v>8648815000</v>
      </c>
      <c r="C528" s="89">
        <v>-15.112574</v>
      </c>
      <c r="N528" s="89">
        <v>8648815000</v>
      </c>
      <c r="O528" s="89">
        <v>-12.665901</v>
      </c>
    </row>
    <row r="529" spans="2:15" x14ac:dyDescent="0.25">
      <c r="B529" s="89">
        <v>8727860000</v>
      </c>
      <c r="C529" s="89">
        <v>-14.368131999999999</v>
      </c>
      <c r="N529" s="89">
        <v>8727860000</v>
      </c>
      <c r="O529" s="89">
        <v>-12.527725</v>
      </c>
    </row>
    <row r="530" spans="2:15" x14ac:dyDescent="0.25">
      <c r="B530" s="89">
        <v>8806905000</v>
      </c>
      <c r="C530" s="89">
        <v>-14.328419</v>
      </c>
      <c r="N530" s="89">
        <v>8806905000</v>
      </c>
      <c r="O530" s="89">
        <v>-12.453757</v>
      </c>
    </row>
    <row r="531" spans="2:15" x14ac:dyDescent="0.25">
      <c r="B531" s="89">
        <v>8885950000</v>
      </c>
      <c r="C531" s="89">
        <v>-14.542885999999999</v>
      </c>
      <c r="N531" s="89">
        <v>8885950000</v>
      </c>
      <c r="O531" s="89">
        <v>-12.407424000000001</v>
      </c>
    </row>
    <row r="532" spans="2:15" x14ac:dyDescent="0.25">
      <c r="B532" s="89">
        <v>8964995000</v>
      </c>
      <c r="C532" s="89">
        <v>-13.960189</v>
      </c>
      <c r="N532" s="89">
        <v>8964995000</v>
      </c>
      <c r="O532" s="89">
        <v>-12.31537</v>
      </c>
    </row>
    <row r="533" spans="2:15" x14ac:dyDescent="0.25">
      <c r="B533" s="89">
        <v>9044040000</v>
      </c>
      <c r="C533" s="89">
        <v>-13.640883000000001</v>
      </c>
      <c r="N533" s="89">
        <v>9044040000</v>
      </c>
      <c r="O533" s="89">
        <v>-12.264340000000001</v>
      </c>
    </row>
    <row r="534" spans="2:15" x14ac:dyDescent="0.25">
      <c r="B534" s="89">
        <v>9123085000</v>
      </c>
      <c r="C534" s="89">
        <v>-13.733292</v>
      </c>
      <c r="N534" s="89">
        <v>9123085000</v>
      </c>
      <c r="O534" s="89">
        <v>-12.251704</v>
      </c>
    </row>
    <row r="535" spans="2:15" x14ac:dyDescent="0.25">
      <c r="B535" s="89">
        <v>9202130000</v>
      </c>
      <c r="C535" s="89">
        <v>-13.434433</v>
      </c>
      <c r="N535" s="89">
        <v>9202130000</v>
      </c>
      <c r="O535" s="89">
        <v>-12.217093</v>
      </c>
    </row>
    <row r="536" spans="2:15" x14ac:dyDescent="0.25">
      <c r="B536" s="89">
        <v>9281175000</v>
      </c>
      <c r="C536" s="89">
        <v>-13.169423</v>
      </c>
      <c r="N536" s="89">
        <v>9281175000</v>
      </c>
      <c r="O536" s="89">
        <v>-12.218574</v>
      </c>
    </row>
    <row r="537" spans="2:15" x14ac:dyDescent="0.25">
      <c r="B537" s="89">
        <v>9360220000</v>
      </c>
      <c r="C537" s="89">
        <v>-13.220998</v>
      </c>
      <c r="N537" s="89">
        <v>9360220000</v>
      </c>
      <c r="O537" s="89">
        <v>-12.260973</v>
      </c>
    </row>
    <row r="538" spans="2:15" x14ac:dyDescent="0.25">
      <c r="B538" s="89">
        <v>9439265000</v>
      </c>
      <c r="C538" s="89">
        <v>-12.951749</v>
      </c>
      <c r="N538" s="89">
        <v>9439265000</v>
      </c>
      <c r="O538" s="89">
        <v>-12.284096999999999</v>
      </c>
    </row>
    <row r="539" spans="2:15" x14ac:dyDescent="0.25">
      <c r="B539" s="89">
        <v>9518310000</v>
      </c>
      <c r="C539" s="89">
        <v>-12.659324</v>
      </c>
      <c r="N539" s="89">
        <v>9518310000</v>
      </c>
      <c r="O539" s="89">
        <v>-12.323587</v>
      </c>
    </row>
    <row r="540" spans="2:15" x14ac:dyDescent="0.25">
      <c r="B540" s="89">
        <v>9597355000</v>
      </c>
      <c r="C540" s="89">
        <v>-12.572362999999999</v>
      </c>
      <c r="N540" s="89">
        <v>9597355000</v>
      </c>
      <c r="O540" s="89">
        <v>-12.398319000000001</v>
      </c>
    </row>
    <row r="541" spans="2:15" x14ac:dyDescent="0.25">
      <c r="B541" s="89">
        <v>9676400000</v>
      </c>
      <c r="C541" s="89">
        <v>-12.242190000000001</v>
      </c>
      <c r="N541" s="89">
        <v>9676400000</v>
      </c>
      <c r="O541" s="89">
        <v>-12.425986</v>
      </c>
    </row>
    <row r="542" spans="2:15" x14ac:dyDescent="0.25">
      <c r="B542" s="89">
        <v>9755445000</v>
      </c>
      <c r="C542" s="89">
        <v>-11.85783</v>
      </c>
      <c r="N542" s="89">
        <v>9755445000</v>
      </c>
      <c r="O542" s="89">
        <v>-12.48592</v>
      </c>
    </row>
    <row r="543" spans="2:15" x14ac:dyDescent="0.25">
      <c r="B543" s="89">
        <v>9834490000</v>
      </c>
      <c r="C543" s="89">
        <v>-11.753590000000001</v>
      </c>
      <c r="N543" s="89">
        <v>9834490000</v>
      </c>
      <c r="O543" s="89">
        <v>-12.593693999999999</v>
      </c>
    </row>
    <row r="544" spans="2:15" x14ac:dyDescent="0.25">
      <c r="B544" s="89">
        <v>9913535000</v>
      </c>
      <c r="C544" s="89">
        <v>-11.588259000000001</v>
      </c>
      <c r="N544" s="89">
        <v>9913535000</v>
      </c>
      <c r="O544" s="89">
        <v>-12.708857999999999</v>
      </c>
    </row>
    <row r="545" spans="2:15" x14ac:dyDescent="0.25">
      <c r="B545" s="89">
        <v>9992580000</v>
      </c>
      <c r="C545" s="89">
        <v>-11.211081999999999</v>
      </c>
      <c r="N545" s="89">
        <v>9992580000</v>
      </c>
      <c r="O545" s="89">
        <v>-12.799943000000001</v>
      </c>
    </row>
    <row r="546" spans="2:15" x14ac:dyDescent="0.25">
      <c r="B546" s="89">
        <v>10071625000</v>
      </c>
      <c r="C546" s="89">
        <v>-11.036360999999999</v>
      </c>
      <c r="N546" s="89">
        <v>10071625000</v>
      </c>
      <c r="O546" s="89">
        <v>-12.943706000000001</v>
      </c>
    </row>
    <row r="547" spans="2:15" x14ac:dyDescent="0.25">
      <c r="B547" s="89">
        <v>10150670000</v>
      </c>
      <c r="C547" s="89">
        <v>-10.933249999999999</v>
      </c>
      <c r="N547" s="89">
        <v>10150670000</v>
      </c>
      <c r="O547" s="89">
        <v>-13.110521</v>
      </c>
    </row>
    <row r="548" spans="2:15" x14ac:dyDescent="0.25">
      <c r="B548" s="89">
        <v>10229715000</v>
      </c>
      <c r="C548" s="89">
        <v>-10.703472</v>
      </c>
      <c r="N548" s="89">
        <v>10229715000</v>
      </c>
      <c r="O548" s="89">
        <v>-13.321396999999999</v>
      </c>
    </row>
    <row r="549" spans="2:15" x14ac:dyDescent="0.25">
      <c r="B549" s="89">
        <v>10308760000</v>
      </c>
      <c r="C549" s="89">
        <v>-10.544319</v>
      </c>
      <c r="N549" s="89">
        <v>10308760000</v>
      </c>
      <c r="O549" s="89">
        <v>-13.644468</v>
      </c>
    </row>
    <row r="550" spans="2:15" x14ac:dyDescent="0.25">
      <c r="B550" s="89">
        <v>10387805000</v>
      </c>
      <c r="C550" s="89">
        <v>-10.485830999999999</v>
      </c>
      <c r="N550" s="89">
        <v>10387805000</v>
      </c>
      <c r="O550" s="89">
        <v>-14.146915</v>
      </c>
    </row>
    <row r="551" spans="2:15" x14ac:dyDescent="0.25">
      <c r="B551" s="89">
        <v>10466850000</v>
      </c>
      <c r="C551" s="89">
        <v>-10.37013</v>
      </c>
      <c r="N551" s="89">
        <v>10466850000</v>
      </c>
      <c r="O551" s="89">
        <v>-15.070600000000001</v>
      </c>
    </row>
    <row r="552" spans="2:15" x14ac:dyDescent="0.25">
      <c r="B552" s="89">
        <v>10545895000</v>
      </c>
      <c r="C552" s="89">
        <v>-10.261908999999999</v>
      </c>
      <c r="N552" s="89">
        <v>10545895000</v>
      </c>
      <c r="O552" s="89">
        <v>-16.475107000000001</v>
      </c>
    </row>
    <row r="553" spans="2:15" x14ac:dyDescent="0.25">
      <c r="B553" s="89">
        <v>10624940000</v>
      </c>
      <c r="C553" s="89">
        <v>-10.208473</v>
      </c>
      <c r="N553" s="89">
        <v>10624940000</v>
      </c>
      <c r="O553" s="89">
        <v>-18.545624</v>
      </c>
    </row>
    <row r="554" spans="2:15" x14ac:dyDescent="0.25">
      <c r="B554" s="89">
        <v>10703985000</v>
      </c>
      <c r="C554" s="89">
        <v>-10.155955000000001</v>
      </c>
      <c r="N554" s="89">
        <v>10703985000</v>
      </c>
      <c r="O554" s="89">
        <v>-21.612107999999999</v>
      </c>
    </row>
    <row r="555" spans="2:15" x14ac:dyDescent="0.25">
      <c r="B555" s="89">
        <v>10783030000</v>
      </c>
      <c r="C555" s="89">
        <v>-10.133221000000001</v>
      </c>
      <c r="N555" s="89">
        <v>10783030000</v>
      </c>
      <c r="O555" s="89">
        <v>-25.066148999999999</v>
      </c>
    </row>
    <row r="556" spans="2:15" x14ac:dyDescent="0.25">
      <c r="B556" s="89">
        <v>10862075000</v>
      </c>
      <c r="C556" s="89">
        <v>-10.120647999999999</v>
      </c>
      <c r="N556" s="89">
        <v>10862075000</v>
      </c>
      <c r="O556" s="89">
        <v>-28.206748999999999</v>
      </c>
    </row>
    <row r="557" spans="2:15" x14ac:dyDescent="0.25">
      <c r="B557" s="89">
        <v>10941120000</v>
      </c>
      <c r="C557" s="89">
        <v>-10.108316</v>
      </c>
      <c r="N557" s="89">
        <v>10941120000</v>
      </c>
      <c r="O557" s="89">
        <v>-30.96022</v>
      </c>
    </row>
    <row r="558" spans="2:15" x14ac:dyDescent="0.25">
      <c r="B558" s="89">
        <v>11020165000</v>
      </c>
      <c r="C558" s="89">
        <v>-10.149274999999999</v>
      </c>
      <c r="N558" s="89">
        <v>11020165000</v>
      </c>
      <c r="O558" s="89">
        <v>-33.153618000000002</v>
      </c>
    </row>
    <row r="559" spans="2:15" x14ac:dyDescent="0.25">
      <c r="B559" s="89">
        <v>11099210000</v>
      </c>
      <c r="C559" s="89">
        <v>-10.199902</v>
      </c>
      <c r="N559" s="89">
        <v>11099210000</v>
      </c>
      <c r="O559" s="89">
        <v>-34.255920000000003</v>
      </c>
    </row>
    <row r="560" spans="2:15" x14ac:dyDescent="0.25">
      <c r="B560" s="89">
        <v>11178255000</v>
      </c>
      <c r="C560" s="89">
        <v>-10.213468000000001</v>
      </c>
      <c r="N560" s="89">
        <v>11178255000</v>
      </c>
      <c r="O560" s="89">
        <v>-34.879116000000003</v>
      </c>
    </row>
    <row r="561" spans="2:15" x14ac:dyDescent="0.25">
      <c r="B561" s="89">
        <v>11257300000</v>
      </c>
      <c r="C561" s="89">
        <v>-10.31883</v>
      </c>
      <c r="N561" s="89">
        <v>11257300000</v>
      </c>
      <c r="O561" s="89">
        <v>-35.634307999999997</v>
      </c>
    </row>
    <row r="562" spans="2:15" x14ac:dyDescent="0.25">
      <c r="B562" s="89">
        <v>11336345000</v>
      </c>
      <c r="C562" s="89">
        <v>-10.497013000000001</v>
      </c>
      <c r="N562" s="89">
        <v>11336345000</v>
      </c>
      <c r="O562" s="89">
        <v>-36.323391000000001</v>
      </c>
    </row>
    <row r="563" spans="2:15" x14ac:dyDescent="0.25">
      <c r="B563" s="89">
        <v>11415390000</v>
      </c>
      <c r="C563" s="89">
        <v>-10.578308</v>
      </c>
      <c r="N563" s="89">
        <v>11415390000</v>
      </c>
      <c r="O563" s="89">
        <v>-36.788615999999998</v>
      </c>
    </row>
    <row r="564" spans="2:15" x14ac:dyDescent="0.25">
      <c r="B564" s="89">
        <v>11494435000</v>
      </c>
      <c r="C564" s="89">
        <v>-10.704132</v>
      </c>
      <c r="N564" s="89">
        <v>11494435000</v>
      </c>
      <c r="O564" s="89">
        <v>-37.454205000000002</v>
      </c>
    </row>
    <row r="565" spans="2:15" x14ac:dyDescent="0.25">
      <c r="B565" s="89">
        <v>11573480000</v>
      </c>
      <c r="C565" s="89">
        <v>-10.928673</v>
      </c>
      <c r="N565" s="89">
        <v>11573480000</v>
      </c>
      <c r="O565" s="89">
        <v>-38.172691</v>
      </c>
    </row>
    <row r="566" spans="2:15" x14ac:dyDescent="0.25">
      <c r="B566" s="89">
        <v>11652525000</v>
      </c>
      <c r="C566" s="89">
        <v>-11.094142</v>
      </c>
      <c r="N566" s="89">
        <v>11652525000</v>
      </c>
      <c r="O566" s="89">
        <v>-38.728172000000001</v>
      </c>
    </row>
    <row r="567" spans="2:15" x14ac:dyDescent="0.25">
      <c r="B567" s="89">
        <v>11731570000</v>
      </c>
      <c r="C567" s="89">
        <v>-11.31296</v>
      </c>
      <c r="N567" s="89">
        <v>11731570000</v>
      </c>
      <c r="O567" s="89">
        <v>-39.390270000000001</v>
      </c>
    </row>
    <row r="568" spans="2:15" x14ac:dyDescent="0.25">
      <c r="B568" s="89">
        <v>11810615000</v>
      </c>
      <c r="C568" s="89">
        <v>-11.660394999999999</v>
      </c>
      <c r="N568" s="89">
        <v>11810615000</v>
      </c>
      <c r="O568" s="89">
        <v>-40.158442999999998</v>
      </c>
    </row>
    <row r="569" spans="2:15" x14ac:dyDescent="0.25">
      <c r="B569" s="89">
        <v>11889660000</v>
      </c>
      <c r="C569" s="89">
        <v>-11.951435999999999</v>
      </c>
      <c r="N569" s="89">
        <v>11889660000</v>
      </c>
      <c r="O569" s="89">
        <v>-40.804363000000002</v>
      </c>
    </row>
    <row r="570" spans="2:15" x14ac:dyDescent="0.25">
      <c r="B570" s="89">
        <v>11968705000</v>
      </c>
      <c r="C570" s="89">
        <v>-12.274679000000001</v>
      </c>
      <c r="N570" s="89">
        <v>11968705000</v>
      </c>
      <c r="O570" s="89">
        <v>-41.502685999999997</v>
      </c>
    </row>
    <row r="571" spans="2:15" x14ac:dyDescent="0.25">
      <c r="B571" s="89">
        <v>12047750000</v>
      </c>
      <c r="C571" s="89">
        <v>-12.706272999999999</v>
      </c>
      <c r="N571" s="89">
        <v>12047750000</v>
      </c>
      <c r="O571" s="89">
        <v>-42.266810999999997</v>
      </c>
    </row>
    <row r="572" spans="2:15" x14ac:dyDescent="0.25">
      <c r="B572" s="89">
        <v>12126795000</v>
      </c>
      <c r="C572" s="89">
        <v>-13.099584</v>
      </c>
      <c r="N572" s="89">
        <v>12126795000</v>
      </c>
      <c r="O572" s="89">
        <v>-42.932147999999998</v>
      </c>
    </row>
    <row r="573" spans="2:15" x14ac:dyDescent="0.25">
      <c r="B573" s="89">
        <v>12205840000</v>
      </c>
      <c r="C573" s="89">
        <v>-13.564109</v>
      </c>
      <c r="N573" s="89">
        <v>12205840000</v>
      </c>
      <c r="O573" s="89">
        <v>-43.734070000000003</v>
      </c>
    </row>
    <row r="574" spans="2:15" x14ac:dyDescent="0.25">
      <c r="B574" s="89">
        <v>12284885000</v>
      </c>
      <c r="C574" s="89">
        <v>-14.178224999999999</v>
      </c>
      <c r="N574" s="89">
        <v>12284885000</v>
      </c>
      <c r="O574" s="89">
        <v>-44.523330999999999</v>
      </c>
    </row>
    <row r="575" spans="2:15" x14ac:dyDescent="0.25">
      <c r="B575" s="89">
        <v>12363930000</v>
      </c>
      <c r="C575" s="89">
        <v>-14.816554999999999</v>
      </c>
      <c r="N575" s="89">
        <v>12363930000</v>
      </c>
      <c r="O575" s="89">
        <v>-45.116107999999997</v>
      </c>
    </row>
    <row r="576" spans="2:15" x14ac:dyDescent="0.25">
      <c r="B576" s="89">
        <v>12442975000</v>
      </c>
      <c r="C576" s="89">
        <v>-15.420137</v>
      </c>
      <c r="N576" s="89">
        <v>12442975000</v>
      </c>
      <c r="O576" s="89">
        <v>-45.521954000000001</v>
      </c>
    </row>
    <row r="577" spans="2:15" x14ac:dyDescent="0.25">
      <c r="B577" s="89">
        <v>12522020000</v>
      </c>
      <c r="C577" s="89">
        <v>-16.305796000000001</v>
      </c>
      <c r="N577" s="89">
        <v>12522020000</v>
      </c>
      <c r="O577" s="89">
        <v>-46.042534000000003</v>
      </c>
    </row>
    <row r="578" spans="2:15" x14ac:dyDescent="0.25">
      <c r="B578" s="89">
        <v>12601065000</v>
      </c>
      <c r="C578" s="89">
        <v>-17.698837000000001</v>
      </c>
      <c r="N578" s="89">
        <v>12601065000</v>
      </c>
      <c r="O578" s="89">
        <v>-46.373344000000003</v>
      </c>
    </row>
    <row r="579" spans="2:15" x14ac:dyDescent="0.25">
      <c r="B579" s="89">
        <v>12680110000</v>
      </c>
      <c r="C579" s="89">
        <v>-19.114393</v>
      </c>
      <c r="N579" s="89">
        <v>12680110000</v>
      </c>
      <c r="O579" s="89">
        <v>-46.318916000000002</v>
      </c>
    </row>
    <row r="580" spans="2:15" x14ac:dyDescent="0.25">
      <c r="B580" s="89">
        <v>12759155000</v>
      </c>
      <c r="C580" s="89">
        <v>-20.947851</v>
      </c>
      <c r="N580" s="89">
        <v>12759155000</v>
      </c>
      <c r="O580" s="89">
        <v>-46.215763000000003</v>
      </c>
    </row>
    <row r="581" spans="2:15" x14ac:dyDescent="0.25">
      <c r="B581" s="89">
        <v>12838200000</v>
      </c>
      <c r="C581" s="89">
        <v>-23.581603999999999</v>
      </c>
      <c r="N581" s="89">
        <v>12838200000</v>
      </c>
      <c r="O581" s="89">
        <v>-46.060253000000003</v>
      </c>
    </row>
    <row r="582" spans="2:15" x14ac:dyDescent="0.25">
      <c r="B582" s="89">
        <v>12917245000</v>
      </c>
      <c r="C582" s="89">
        <v>-26.832411</v>
      </c>
      <c r="N582" s="89">
        <v>12917245000</v>
      </c>
      <c r="O582" s="89">
        <v>-45.594704</v>
      </c>
    </row>
    <row r="583" spans="2:15" x14ac:dyDescent="0.25">
      <c r="B583" s="89">
        <v>12996290000</v>
      </c>
      <c r="C583" s="89">
        <v>-29.806822</v>
      </c>
      <c r="N583" s="89">
        <v>12996290000</v>
      </c>
      <c r="O583" s="89">
        <v>-44.910415999999998</v>
      </c>
    </row>
    <row r="584" spans="2:15" x14ac:dyDescent="0.25">
      <c r="B584" s="89">
        <v>13075335000</v>
      </c>
      <c r="C584" s="89">
        <v>-33.025497000000001</v>
      </c>
      <c r="N584" s="89">
        <v>13075335000</v>
      </c>
      <c r="O584" s="89">
        <v>-44.307613000000003</v>
      </c>
    </row>
    <row r="585" spans="2:15" x14ac:dyDescent="0.25">
      <c r="B585" s="89">
        <v>13154380000</v>
      </c>
      <c r="C585" s="89">
        <v>-35.801921999999998</v>
      </c>
      <c r="N585" s="89">
        <v>13154380000</v>
      </c>
      <c r="O585" s="89">
        <v>-43.583159999999999</v>
      </c>
    </row>
    <row r="586" spans="2:15" x14ac:dyDescent="0.25">
      <c r="B586" s="89">
        <v>13233425000</v>
      </c>
      <c r="C586" s="89">
        <v>-38.174416000000001</v>
      </c>
      <c r="N586" s="89">
        <v>13233425000</v>
      </c>
      <c r="O586" s="89">
        <v>-42.788775999999999</v>
      </c>
    </row>
    <row r="587" spans="2:15" x14ac:dyDescent="0.25">
      <c r="B587" s="89">
        <v>13312470000</v>
      </c>
      <c r="C587" s="89">
        <v>-39.926730999999997</v>
      </c>
      <c r="N587" s="89">
        <v>13312470000</v>
      </c>
      <c r="O587" s="89">
        <v>-42.015273999999998</v>
      </c>
    </row>
    <row r="588" spans="2:15" x14ac:dyDescent="0.25">
      <c r="B588" s="89">
        <v>13391515000</v>
      </c>
      <c r="C588" s="89">
        <v>-41.755629999999996</v>
      </c>
      <c r="N588" s="89">
        <v>13391515000</v>
      </c>
      <c r="O588" s="89">
        <v>-41.169510000000002</v>
      </c>
    </row>
    <row r="589" spans="2:15" x14ac:dyDescent="0.25">
      <c r="B589" s="89">
        <v>13470560000</v>
      </c>
      <c r="C589" s="89">
        <v>-43.427258000000002</v>
      </c>
      <c r="N589" s="89">
        <v>13470560000</v>
      </c>
      <c r="O589" s="89">
        <v>-40.325004999999997</v>
      </c>
    </row>
    <row r="590" spans="2:15" x14ac:dyDescent="0.25">
      <c r="B590" s="89">
        <v>13549605000</v>
      </c>
      <c r="C590" s="89">
        <v>-45.193581000000002</v>
      </c>
      <c r="N590" s="89">
        <v>13549605000</v>
      </c>
      <c r="O590" s="89">
        <v>-39.577354</v>
      </c>
    </row>
    <row r="591" spans="2:15" x14ac:dyDescent="0.25">
      <c r="B591" s="89">
        <v>13628650000</v>
      </c>
      <c r="C591" s="89">
        <v>-46.838470000000001</v>
      </c>
      <c r="N591" s="89">
        <v>13628650000</v>
      </c>
      <c r="O591" s="89">
        <v>-38.786082999999998</v>
      </c>
    </row>
    <row r="592" spans="2:15" x14ac:dyDescent="0.25">
      <c r="B592" s="89">
        <v>13707695000</v>
      </c>
      <c r="C592" s="89">
        <v>-48.359501000000002</v>
      </c>
      <c r="N592" s="89">
        <v>13707695000</v>
      </c>
      <c r="O592" s="89">
        <v>-37.811751999999998</v>
      </c>
    </row>
    <row r="593" spans="2:15" x14ac:dyDescent="0.25">
      <c r="B593" s="89">
        <v>13786740000</v>
      </c>
      <c r="C593" s="89">
        <v>-49.549636999999997</v>
      </c>
      <c r="N593" s="89">
        <v>13786740000</v>
      </c>
      <c r="O593" s="89">
        <v>-37.028759000000001</v>
      </c>
    </row>
    <row r="594" spans="2:15" x14ac:dyDescent="0.25">
      <c r="B594" s="89">
        <v>13865785000</v>
      </c>
      <c r="C594" s="89">
        <v>-50.910525999999997</v>
      </c>
      <c r="N594" s="89">
        <v>13865785000</v>
      </c>
      <c r="O594" s="89">
        <v>-36.330840999999999</v>
      </c>
    </row>
    <row r="595" spans="2:15" x14ac:dyDescent="0.25">
      <c r="B595" s="89">
        <v>13944830000</v>
      </c>
      <c r="C595" s="89">
        <v>-52.240336999999997</v>
      </c>
      <c r="N595" s="89">
        <v>13944830000</v>
      </c>
      <c r="O595" s="89">
        <v>-35.37603</v>
      </c>
    </row>
    <row r="596" spans="2:15" x14ac:dyDescent="0.25">
      <c r="B596" s="89">
        <v>14023875000</v>
      </c>
      <c r="C596" s="89">
        <v>-53.49342</v>
      </c>
      <c r="N596" s="89">
        <v>14023875000</v>
      </c>
      <c r="O596" s="89">
        <v>-34.280234999999998</v>
      </c>
    </row>
    <row r="597" spans="2:15" x14ac:dyDescent="0.25">
      <c r="B597" s="89">
        <v>14102920000</v>
      </c>
      <c r="C597" s="89">
        <v>-54.588245000000001</v>
      </c>
      <c r="N597" s="89">
        <v>14102920000</v>
      </c>
      <c r="O597" s="89">
        <v>-32.756003999999997</v>
      </c>
    </row>
    <row r="598" spans="2:15" x14ac:dyDescent="0.25">
      <c r="B598" s="89">
        <v>14181965000</v>
      </c>
      <c r="C598" s="89">
        <v>-55.874592</v>
      </c>
      <c r="N598" s="89">
        <v>14181965000</v>
      </c>
      <c r="O598" s="89">
        <v>-30.152699999999999</v>
      </c>
    </row>
    <row r="599" spans="2:15" x14ac:dyDescent="0.25">
      <c r="B599" s="89">
        <v>14261010000</v>
      </c>
      <c r="C599" s="89">
        <v>-56.664738</v>
      </c>
      <c r="N599" s="89">
        <v>14261010000</v>
      </c>
      <c r="O599" s="89">
        <v>-27.560459000000002</v>
      </c>
    </row>
    <row r="600" spans="2:15" x14ac:dyDescent="0.25">
      <c r="B600" s="89">
        <v>14340055000</v>
      </c>
      <c r="C600" s="89">
        <v>-57.433692999999998</v>
      </c>
      <c r="N600" s="89">
        <v>14340055000</v>
      </c>
      <c r="O600" s="89">
        <v>-25.4223</v>
      </c>
    </row>
    <row r="601" spans="2:15" x14ac:dyDescent="0.25">
      <c r="B601" s="89">
        <v>14419100000</v>
      </c>
      <c r="C601" s="89">
        <v>-58.021835000000003</v>
      </c>
      <c r="N601" s="89">
        <v>14419100000</v>
      </c>
      <c r="O601" s="89">
        <v>-23.706177</v>
      </c>
    </row>
    <row r="602" spans="2:15" x14ac:dyDescent="0.25">
      <c r="B602" s="89">
        <v>14498145000</v>
      </c>
      <c r="C602" s="89">
        <v>-58.761372000000001</v>
      </c>
      <c r="N602" s="89">
        <v>14498145000</v>
      </c>
      <c r="O602" s="89">
        <v>-23.291543999999998</v>
      </c>
    </row>
    <row r="603" spans="2:15" x14ac:dyDescent="0.25">
      <c r="B603" s="89">
        <v>14577190000</v>
      </c>
      <c r="C603" s="89">
        <v>-59.118831999999998</v>
      </c>
      <c r="N603" s="89">
        <v>14577190000</v>
      </c>
      <c r="O603" s="89">
        <v>-25.210567000000001</v>
      </c>
    </row>
    <row r="604" spans="2:15" x14ac:dyDescent="0.25">
      <c r="B604" s="89">
        <v>14656235000</v>
      </c>
      <c r="C604" s="89">
        <v>-59.469268999999997</v>
      </c>
      <c r="N604" s="89">
        <v>14656235000</v>
      </c>
      <c r="O604" s="89">
        <v>-28.082643999999998</v>
      </c>
    </row>
    <row r="605" spans="2:15" x14ac:dyDescent="0.25">
      <c r="B605" s="89">
        <v>14735280000</v>
      </c>
      <c r="C605" s="89">
        <v>-59.556235999999998</v>
      </c>
      <c r="N605" s="89">
        <v>14735280000</v>
      </c>
      <c r="O605" s="89">
        <v>-31.296339</v>
      </c>
    </row>
    <row r="606" spans="2:15" x14ac:dyDescent="0.25">
      <c r="B606" s="89">
        <v>14814325000</v>
      </c>
      <c r="C606" s="89">
        <v>-59.338886000000002</v>
      </c>
      <c r="N606" s="89">
        <v>14814325000</v>
      </c>
      <c r="O606" s="89">
        <v>-34.835346000000001</v>
      </c>
    </row>
    <row r="607" spans="2:15" x14ac:dyDescent="0.25">
      <c r="B607" s="89">
        <v>14893370000</v>
      </c>
      <c r="C607" s="89">
        <v>-58.786155999999998</v>
      </c>
      <c r="N607" s="89">
        <v>14893370000</v>
      </c>
      <c r="O607" s="89">
        <v>-38.118904000000001</v>
      </c>
    </row>
    <row r="608" spans="2:15" x14ac:dyDescent="0.25">
      <c r="B608" s="89">
        <v>14972415000</v>
      </c>
      <c r="C608" s="89">
        <v>-57.883521999999999</v>
      </c>
      <c r="N608" s="89">
        <v>14972415000</v>
      </c>
      <c r="O608" s="89">
        <v>-40.631599000000001</v>
      </c>
    </row>
    <row r="609" spans="2:15" x14ac:dyDescent="0.25">
      <c r="B609" s="89">
        <v>15051460000</v>
      </c>
      <c r="C609" s="89">
        <v>-56.842796</v>
      </c>
      <c r="N609" s="89">
        <v>15051460000</v>
      </c>
      <c r="O609" s="89">
        <v>-42.821793</v>
      </c>
    </row>
    <row r="610" spans="2:15" x14ac:dyDescent="0.25">
      <c r="B610" s="89">
        <v>15130505000</v>
      </c>
      <c r="C610" s="89">
        <v>-55.554400999999999</v>
      </c>
      <c r="N610" s="89">
        <v>15130505000</v>
      </c>
      <c r="O610" s="89">
        <v>-44.856772999999997</v>
      </c>
    </row>
    <row r="611" spans="2:15" x14ac:dyDescent="0.25">
      <c r="B611" s="89">
        <v>15209550000</v>
      </c>
      <c r="C611" s="89">
        <v>-54.235228999999997</v>
      </c>
      <c r="N611" s="89">
        <v>15209550000</v>
      </c>
      <c r="O611" s="89">
        <v>-46.836418000000002</v>
      </c>
    </row>
    <row r="612" spans="2:15" x14ac:dyDescent="0.25">
      <c r="B612" s="89">
        <v>15288595000</v>
      </c>
      <c r="C612" s="89">
        <v>-52.621634999999998</v>
      </c>
      <c r="N612" s="89">
        <v>15288595000</v>
      </c>
      <c r="O612" s="89">
        <v>-48.687325000000001</v>
      </c>
    </row>
    <row r="613" spans="2:15" x14ac:dyDescent="0.25">
      <c r="B613" s="89">
        <v>15367640000</v>
      </c>
      <c r="C613" s="89">
        <v>-51.255909000000003</v>
      </c>
      <c r="N613" s="89">
        <v>15367640000</v>
      </c>
      <c r="O613" s="89">
        <v>-50.333534</v>
      </c>
    </row>
    <row r="614" spans="2:15" x14ac:dyDescent="0.25">
      <c r="B614" s="89">
        <v>15446685000</v>
      </c>
      <c r="C614" s="89">
        <v>-49.893700000000003</v>
      </c>
      <c r="N614" s="89">
        <v>15446685000</v>
      </c>
      <c r="O614" s="89">
        <v>-51.718142999999998</v>
      </c>
    </row>
    <row r="615" spans="2:15" x14ac:dyDescent="0.25">
      <c r="B615" s="89">
        <v>15525730000</v>
      </c>
      <c r="C615" s="89">
        <v>-48.793537000000001</v>
      </c>
      <c r="N615" s="89">
        <v>15525730000</v>
      </c>
      <c r="O615" s="89">
        <v>-53.341124999999998</v>
      </c>
    </row>
    <row r="616" spans="2:15" x14ac:dyDescent="0.25">
      <c r="B616" s="89">
        <v>15604775000</v>
      </c>
      <c r="C616" s="89">
        <v>-47.744522000000003</v>
      </c>
      <c r="N616" s="89">
        <v>15604775000</v>
      </c>
      <c r="O616" s="89">
        <v>-54.281319000000003</v>
      </c>
    </row>
    <row r="617" spans="2:15" x14ac:dyDescent="0.25">
      <c r="B617" s="89">
        <v>15683820000</v>
      </c>
      <c r="C617" s="89">
        <v>-46.990288</v>
      </c>
      <c r="N617" s="89">
        <v>15683820000</v>
      </c>
      <c r="O617" s="89">
        <v>-56.160187000000001</v>
      </c>
    </row>
    <row r="618" spans="2:15" x14ac:dyDescent="0.25">
      <c r="B618" s="89">
        <v>15762865000</v>
      </c>
      <c r="C618" s="89">
        <v>-46.437752000000003</v>
      </c>
      <c r="N618" s="89">
        <v>15762865000</v>
      </c>
      <c r="O618" s="89">
        <v>-57.629249999999999</v>
      </c>
    </row>
    <row r="619" spans="2:15" x14ac:dyDescent="0.25">
      <c r="B619" s="89">
        <v>15841910000</v>
      </c>
      <c r="C619" s="89">
        <v>-46.119807999999999</v>
      </c>
      <c r="N619" s="89">
        <v>15841910000</v>
      </c>
      <c r="O619" s="89">
        <v>-59.507190999999999</v>
      </c>
    </row>
    <row r="620" spans="2:15" x14ac:dyDescent="0.25">
      <c r="B620" s="89">
        <v>15920955000</v>
      </c>
      <c r="C620" s="89">
        <v>-45.900897999999998</v>
      </c>
      <c r="N620" s="89">
        <v>15920955000</v>
      </c>
      <c r="O620" s="89">
        <v>-60.829963999999997</v>
      </c>
    </row>
    <row r="621" spans="2:15" x14ac:dyDescent="0.25">
      <c r="B621" s="89">
        <v>16000000000</v>
      </c>
      <c r="C621" s="89">
        <v>-45.845604000000002</v>
      </c>
      <c r="N621" s="89">
        <v>16000000000</v>
      </c>
      <c r="O621" s="89">
        <v>-62.447575000000001</v>
      </c>
    </row>
    <row r="622" spans="2:15" x14ac:dyDescent="0.25">
      <c r="B622" s="89" t="s">
        <v>21</v>
      </c>
      <c r="N622" s="89" t="s">
        <v>21</v>
      </c>
    </row>
  </sheetData>
  <pageMargins left="0.7" right="0.7" top="0.75" bottom="0.75" header="0.3" footer="0.3"/>
  <pageSetup paperSize="20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28"/>
  <sheetViews>
    <sheetView workbookViewId="0">
      <selection activeCell="L1" sqref="L1:P628"/>
    </sheetView>
  </sheetViews>
  <sheetFormatPr defaultRowHeight="15" x14ac:dyDescent="0.25"/>
  <cols>
    <col min="1" max="1" width="13.7109375" style="40" customWidth="1"/>
    <col min="2" max="6" width="9.140625" style="89"/>
    <col min="7" max="7" width="2.140625" style="19" customWidth="1"/>
    <col min="8" max="8" width="11" style="5" bestFit="1" customWidth="1"/>
    <col min="9" max="9" width="14.85546875" style="5" bestFit="1" customWidth="1"/>
    <col min="10" max="10" width="18.7109375" style="5" bestFit="1" customWidth="1"/>
    <col min="11" max="11" width="13.7109375" style="40" customWidth="1"/>
    <col min="12" max="16" width="9.140625" style="87"/>
    <col min="17" max="17" width="2" style="19" customWidth="1"/>
    <col min="18" max="18" width="11" style="5" bestFit="1" customWidth="1"/>
    <col min="19" max="19" width="14.7109375" style="5" bestFit="1" customWidth="1"/>
    <col min="20" max="20" width="18.5703125" style="5" bestFit="1" customWidth="1"/>
    <col min="21" max="21" width="2" style="19" customWidth="1"/>
    <col min="27" max="28" width="9.140625" style="5"/>
    <col min="29" max="16384" width="9.140625" style="3"/>
  </cols>
  <sheetData>
    <row r="1" spans="1:21" x14ac:dyDescent="0.25">
      <c r="B1" s="89" t="s">
        <v>95</v>
      </c>
      <c r="H1" s="5" t="s">
        <v>1</v>
      </c>
      <c r="I1" s="43" t="str">
        <f>C8</f>
        <v>Conv. Loss Log Mag(dB)</v>
      </c>
      <c r="J1" s="43" t="str">
        <f>D8</f>
        <v>RF Return Loss Log Mag(dB)</v>
      </c>
      <c r="L1" s="89" t="s">
        <v>95</v>
      </c>
      <c r="M1" s="89"/>
      <c r="N1" s="89"/>
      <c r="O1" s="89"/>
      <c r="P1" s="89"/>
      <c r="R1" s="5" t="s">
        <v>1</v>
      </c>
      <c r="S1" s="43" t="str">
        <f>M8</f>
        <v>Conv. Loss Log Mag(dB)</v>
      </c>
      <c r="T1" s="43" t="str">
        <f>N8</f>
        <v>RF Return Loss Log Mag(dB)</v>
      </c>
    </row>
    <row r="2" spans="1:21" x14ac:dyDescent="0.25">
      <c r="A2" s="39" t="s">
        <v>106</v>
      </c>
      <c r="B2" s="89" t="s">
        <v>257</v>
      </c>
      <c r="C2" s="89" t="s">
        <v>273</v>
      </c>
      <c r="D2" s="89" t="s">
        <v>274</v>
      </c>
      <c r="E2" s="89" t="s">
        <v>275</v>
      </c>
      <c r="K2" s="39" t="s">
        <v>107</v>
      </c>
      <c r="L2" s="89" t="s">
        <v>257</v>
      </c>
      <c r="M2" s="89" t="s">
        <v>273</v>
      </c>
      <c r="N2" s="89" t="s">
        <v>274</v>
      </c>
      <c r="O2" s="89" t="s">
        <v>275</v>
      </c>
      <c r="P2" s="89"/>
    </row>
    <row r="3" spans="1:21" x14ac:dyDescent="0.25">
      <c r="B3" s="89" t="s">
        <v>276</v>
      </c>
      <c r="C3" s="89" t="s">
        <v>294</v>
      </c>
      <c r="D3" s="89" t="s">
        <v>295</v>
      </c>
      <c r="I3" s="17">
        <f>AVERAGE(I19:I147)</f>
        <v>-9.5062678170542583</v>
      </c>
      <c r="L3" s="89" t="s">
        <v>276</v>
      </c>
      <c r="M3" s="89" t="s">
        <v>294</v>
      </c>
      <c r="N3" s="89" t="s">
        <v>296</v>
      </c>
      <c r="O3" s="89"/>
      <c r="P3" s="89"/>
      <c r="S3" s="17">
        <f>AVERAGE(S19:S147)</f>
        <v>-11.062961754263565</v>
      </c>
    </row>
    <row r="4" spans="1:21" x14ac:dyDescent="0.25">
      <c r="A4" s="51" t="s">
        <v>204</v>
      </c>
      <c r="B4" s="89" t="s">
        <v>98</v>
      </c>
      <c r="G4" s="20"/>
      <c r="H4" s="6">
        <f t="shared" ref="H4:H67" si="0">B9/1000000000</f>
        <v>0.191</v>
      </c>
      <c r="I4" s="6">
        <f t="shared" ref="I4:I67" si="1">C9</f>
        <v>-80.800087000000005</v>
      </c>
      <c r="J4" s="6">
        <f t="shared" ref="J4:J67" si="2">D9</f>
        <v>-0.69961381</v>
      </c>
      <c r="K4" s="51" t="s">
        <v>204</v>
      </c>
      <c r="L4" s="89" t="s">
        <v>98</v>
      </c>
      <c r="M4" s="89"/>
      <c r="N4" s="89"/>
      <c r="O4" s="89"/>
      <c r="P4" s="89"/>
      <c r="Q4" s="20"/>
      <c r="R4" s="6">
        <f t="shared" ref="R4:R67" si="3">L9/1000000000</f>
        <v>0.191</v>
      </c>
      <c r="S4" s="6">
        <f t="shared" ref="S4:S67" si="4">M9</f>
        <v>-75.660201999999998</v>
      </c>
      <c r="T4" s="6">
        <f t="shared" ref="T4:T67" si="5">N9</f>
        <v>-3.654115</v>
      </c>
      <c r="U4" s="20"/>
    </row>
    <row r="5" spans="1:21" x14ac:dyDescent="0.25">
      <c r="A5" s="51" t="s">
        <v>206</v>
      </c>
      <c r="G5" s="20"/>
      <c r="H5" s="6">
        <f t="shared" si="0"/>
        <v>0.27004499999999998</v>
      </c>
      <c r="I5" s="6">
        <f t="shared" si="1"/>
        <v>-81.971526999999995</v>
      </c>
      <c r="J5" s="6">
        <f t="shared" si="2"/>
        <v>-0.70912622999999997</v>
      </c>
      <c r="K5" s="51" t="s">
        <v>206</v>
      </c>
      <c r="L5" s="89"/>
      <c r="M5" s="89"/>
      <c r="N5" s="89"/>
      <c r="O5" s="89"/>
      <c r="P5" s="89"/>
      <c r="Q5" s="20"/>
      <c r="R5" s="6">
        <f t="shared" si="3"/>
        <v>0.27004499999999998</v>
      </c>
      <c r="S5" s="6">
        <f t="shared" si="4"/>
        <v>-75.660033999999996</v>
      </c>
      <c r="T5" s="6">
        <f t="shared" si="5"/>
        <v>-3.6556525</v>
      </c>
      <c r="U5" s="20"/>
    </row>
    <row r="6" spans="1:21" x14ac:dyDescent="0.25">
      <c r="A6" s="51" t="s">
        <v>207</v>
      </c>
      <c r="G6" s="20"/>
      <c r="H6" s="6">
        <f t="shared" si="0"/>
        <v>0.34909000000000001</v>
      </c>
      <c r="I6" s="6">
        <f t="shared" si="1"/>
        <v>-81.131912</v>
      </c>
      <c r="J6" s="6">
        <f t="shared" si="2"/>
        <v>-0.72079682</v>
      </c>
      <c r="K6" s="51" t="s">
        <v>207</v>
      </c>
      <c r="L6" s="89"/>
      <c r="M6" s="89"/>
      <c r="N6" s="89"/>
      <c r="O6" s="89"/>
      <c r="P6" s="89"/>
      <c r="Q6" s="20"/>
      <c r="R6" s="6">
        <f t="shared" si="3"/>
        <v>0.34909000000000001</v>
      </c>
      <c r="S6" s="6">
        <f t="shared" si="4"/>
        <v>-75.715134000000006</v>
      </c>
      <c r="T6" s="6">
        <f t="shared" si="5"/>
        <v>-3.6474049000000002</v>
      </c>
      <c r="U6" s="20"/>
    </row>
    <row r="7" spans="1:21" x14ac:dyDescent="0.25">
      <c r="A7" s="51" t="s">
        <v>208</v>
      </c>
      <c r="B7" s="89" t="s">
        <v>99</v>
      </c>
      <c r="G7" s="20"/>
      <c r="H7" s="6">
        <f t="shared" si="0"/>
        <v>0.42813499999999999</v>
      </c>
      <c r="I7" s="6">
        <f t="shared" si="1"/>
        <v>-81.137833000000001</v>
      </c>
      <c r="J7" s="6">
        <f t="shared" si="2"/>
        <v>-0.73249995999999995</v>
      </c>
      <c r="K7" s="51" t="s">
        <v>208</v>
      </c>
      <c r="L7" s="89" t="s">
        <v>99</v>
      </c>
      <c r="M7" s="89"/>
      <c r="N7" s="89"/>
      <c r="O7" s="89"/>
      <c r="P7" s="89"/>
      <c r="Q7" s="20"/>
      <c r="R7" s="6">
        <f t="shared" si="3"/>
        <v>0.42813499999999999</v>
      </c>
      <c r="S7" s="6">
        <f t="shared" si="4"/>
        <v>-75.715453999999994</v>
      </c>
      <c r="T7" s="6">
        <f t="shared" si="5"/>
        <v>-3.6276703000000001</v>
      </c>
      <c r="U7" s="20"/>
    </row>
    <row r="8" spans="1:21" x14ac:dyDescent="0.25">
      <c r="A8" s="51" t="s">
        <v>205</v>
      </c>
      <c r="B8" s="89" t="s">
        <v>19</v>
      </c>
      <c r="C8" s="89" t="s">
        <v>100</v>
      </c>
      <c r="D8" s="89" t="s">
        <v>249</v>
      </c>
      <c r="G8" s="20"/>
      <c r="H8" s="6">
        <f t="shared" si="0"/>
        <v>0.50717999999999996</v>
      </c>
      <c r="I8" s="6">
        <f t="shared" si="1"/>
        <v>-79.853699000000006</v>
      </c>
      <c r="J8" s="6">
        <f t="shared" si="2"/>
        <v>-0.73953842999999997</v>
      </c>
      <c r="K8" s="51" t="s">
        <v>205</v>
      </c>
      <c r="L8" s="89" t="s">
        <v>19</v>
      </c>
      <c r="M8" s="89" t="s">
        <v>100</v>
      </c>
      <c r="N8" s="89" t="s">
        <v>249</v>
      </c>
      <c r="O8" s="89"/>
      <c r="P8" s="89"/>
      <c r="Q8" s="20"/>
      <c r="R8" s="6">
        <f t="shared" si="3"/>
        <v>0.50717999999999996</v>
      </c>
      <c r="S8" s="6">
        <f t="shared" si="4"/>
        <v>-76.158501000000001</v>
      </c>
      <c r="T8" s="6">
        <f t="shared" si="5"/>
        <v>-3.5972838</v>
      </c>
      <c r="U8" s="20"/>
    </row>
    <row r="9" spans="1:21" x14ac:dyDescent="0.25">
      <c r="B9" s="89">
        <v>191000000</v>
      </c>
      <c r="C9" s="89">
        <v>-80.800087000000005</v>
      </c>
      <c r="D9" s="89">
        <v>-0.69961381</v>
      </c>
      <c r="G9" s="20"/>
      <c r="H9" s="6">
        <f t="shared" si="0"/>
        <v>0.586225</v>
      </c>
      <c r="I9" s="6">
        <f t="shared" si="1"/>
        <v>-79.611237000000003</v>
      </c>
      <c r="J9" s="6">
        <f t="shared" si="2"/>
        <v>-0.73812920000000004</v>
      </c>
      <c r="L9" s="89">
        <v>191000000</v>
      </c>
      <c r="M9" s="89">
        <v>-75.660201999999998</v>
      </c>
      <c r="N9" s="89">
        <v>-3.654115</v>
      </c>
      <c r="O9" s="89"/>
      <c r="P9" s="89"/>
      <c r="Q9" s="20"/>
      <c r="R9" s="6">
        <f t="shared" si="3"/>
        <v>0.586225</v>
      </c>
      <c r="S9" s="6">
        <f t="shared" si="4"/>
        <v>-75.910567999999998</v>
      </c>
      <c r="T9" s="6">
        <f t="shared" si="5"/>
        <v>-3.5549829000000002</v>
      </c>
      <c r="U9" s="20"/>
    </row>
    <row r="10" spans="1:21" x14ac:dyDescent="0.25">
      <c r="B10" s="89">
        <v>270045000</v>
      </c>
      <c r="C10" s="89">
        <v>-81.971526999999995</v>
      </c>
      <c r="D10" s="89">
        <v>-0.70912622999999997</v>
      </c>
      <c r="G10" s="20"/>
      <c r="H10" s="6">
        <f t="shared" si="0"/>
        <v>0.66527000000000003</v>
      </c>
      <c r="I10" s="6">
        <f t="shared" si="1"/>
        <v>-77.127724000000001</v>
      </c>
      <c r="J10" s="6">
        <f t="shared" si="2"/>
        <v>-0.73026769999999996</v>
      </c>
      <c r="L10" s="89">
        <v>270045000</v>
      </c>
      <c r="M10" s="89">
        <v>-75.660033999999996</v>
      </c>
      <c r="N10" s="89">
        <v>-3.6556525</v>
      </c>
      <c r="O10" s="89"/>
      <c r="P10" s="89"/>
      <c r="Q10" s="20"/>
      <c r="R10" s="6">
        <f t="shared" si="3"/>
        <v>0.66527000000000003</v>
      </c>
      <c r="S10" s="6">
        <f t="shared" si="4"/>
        <v>-77.692077999999995</v>
      </c>
      <c r="T10" s="6">
        <f t="shared" si="5"/>
        <v>-3.4888596999999999</v>
      </c>
      <c r="U10" s="20"/>
    </row>
    <row r="11" spans="1:21" x14ac:dyDescent="0.25">
      <c r="B11" s="89">
        <v>349090000</v>
      </c>
      <c r="C11" s="89">
        <v>-81.131912</v>
      </c>
      <c r="D11" s="89">
        <v>-0.72079682</v>
      </c>
      <c r="G11" s="20"/>
      <c r="H11" s="6">
        <f t="shared" si="0"/>
        <v>0.74431499999999995</v>
      </c>
      <c r="I11" s="6">
        <f t="shared" si="1"/>
        <v>-75.270049999999998</v>
      </c>
      <c r="J11" s="6">
        <f t="shared" si="2"/>
        <v>-0.73208320000000005</v>
      </c>
      <c r="L11" s="89">
        <v>349090000</v>
      </c>
      <c r="M11" s="89">
        <v>-75.715134000000006</v>
      </c>
      <c r="N11" s="89">
        <v>-3.6474049000000002</v>
      </c>
      <c r="O11" s="89"/>
      <c r="P11" s="89"/>
      <c r="Q11" s="20"/>
      <c r="R11" s="6">
        <f t="shared" si="3"/>
        <v>0.74431499999999995</v>
      </c>
      <c r="S11" s="6">
        <f t="shared" si="4"/>
        <v>-78.611335999999994</v>
      </c>
      <c r="T11" s="6">
        <f t="shared" si="5"/>
        <v>-3.4066117</v>
      </c>
      <c r="U11" s="20"/>
    </row>
    <row r="12" spans="1:21" x14ac:dyDescent="0.25">
      <c r="B12" s="89">
        <v>428135000</v>
      </c>
      <c r="C12" s="89">
        <v>-81.137833000000001</v>
      </c>
      <c r="D12" s="89">
        <v>-0.73249995999999995</v>
      </c>
      <c r="G12" s="20"/>
      <c r="H12" s="6">
        <f t="shared" si="0"/>
        <v>0.82335999999999998</v>
      </c>
      <c r="I12" s="6">
        <f t="shared" si="1"/>
        <v>-67.874968999999993</v>
      </c>
      <c r="J12" s="6">
        <f t="shared" si="2"/>
        <v>-0.75102729000000001</v>
      </c>
      <c r="L12" s="89">
        <v>428135000</v>
      </c>
      <c r="M12" s="89">
        <v>-75.715453999999994</v>
      </c>
      <c r="N12" s="89">
        <v>-3.6276703000000001</v>
      </c>
      <c r="O12" s="89"/>
      <c r="P12" s="89"/>
      <c r="Q12" s="20"/>
      <c r="R12" s="6">
        <f t="shared" si="3"/>
        <v>0.82335999999999998</v>
      </c>
      <c r="S12" s="6">
        <f t="shared" si="4"/>
        <v>-81.129501000000005</v>
      </c>
      <c r="T12" s="6">
        <f t="shared" si="5"/>
        <v>-3.3140304</v>
      </c>
      <c r="U12" s="20"/>
    </row>
    <row r="13" spans="1:21" x14ac:dyDescent="0.25">
      <c r="B13" s="89">
        <v>507180000</v>
      </c>
      <c r="C13" s="89">
        <v>-79.853699000000006</v>
      </c>
      <c r="D13" s="89">
        <v>-0.73953842999999997</v>
      </c>
      <c r="G13" s="20"/>
      <c r="H13" s="6">
        <f t="shared" si="0"/>
        <v>0.90240500000000001</v>
      </c>
      <c r="I13" s="6">
        <f t="shared" si="1"/>
        <v>-61.407733999999998</v>
      </c>
      <c r="J13" s="6">
        <f t="shared" si="2"/>
        <v>-0.77879977</v>
      </c>
      <c r="L13" s="89">
        <v>507180000</v>
      </c>
      <c r="M13" s="89">
        <v>-76.158501000000001</v>
      </c>
      <c r="N13" s="89">
        <v>-3.5972838</v>
      </c>
      <c r="O13" s="89"/>
      <c r="P13" s="89"/>
      <c r="Q13" s="20"/>
      <c r="R13" s="6">
        <f t="shared" si="3"/>
        <v>0.90240500000000001</v>
      </c>
      <c r="S13" s="6">
        <f t="shared" si="4"/>
        <v>-78.805098999999998</v>
      </c>
      <c r="T13" s="6">
        <f t="shared" si="5"/>
        <v>-3.2176762000000001</v>
      </c>
      <c r="U13" s="20"/>
    </row>
    <row r="14" spans="1:21" x14ac:dyDescent="0.25">
      <c r="B14" s="89">
        <v>586225000</v>
      </c>
      <c r="C14" s="89">
        <v>-79.611237000000003</v>
      </c>
      <c r="D14" s="89">
        <v>-0.73812920000000004</v>
      </c>
      <c r="G14" s="20"/>
      <c r="H14" s="6">
        <f t="shared" si="0"/>
        <v>0.98145000000000004</v>
      </c>
      <c r="I14" s="6">
        <f t="shared" si="1"/>
        <v>-52.691135000000003</v>
      </c>
      <c r="J14" s="6">
        <f t="shared" si="2"/>
        <v>-0.82582467999999998</v>
      </c>
      <c r="L14" s="89">
        <v>586225000</v>
      </c>
      <c r="M14" s="89">
        <v>-75.910567999999998</v>
      </c>
      <c r="N14" s="89">
        <v>-3.5549829000000002</v>
      </c>
      <c r="O14" s="89"/>
      <c r="P14" s="89"/>
      <c r="Q14" s="20"/>
      <c r="R14" s="6">
        <f t="shared" si="3"/>
        <v>0.98145000000000004</v>
      </c>
      <c r="S14" s="6">
        <f t="shared" si="4"/>
        <v>-77.065787999999998</v>
      </c>
      <c r="T14" s="6">
        <f t="shared" si="5"/>
        <v>-3.1196513000000001</v>
      </c>
      <c r="U14" s="20"/>
    </row>
    <row r="15" spans="1:21" x14ac:dyDescent="0.25">
      <c r="B15" s="89">
        <v>665270000</v>
      </c>
      <c r="C15" s="89">
        <v>-77.127724000000001</v>
      </c>
      <c r="D15" s="89">
        <v>-0.73026769999999996</v>
      </c>
      <c r="G15" s="20"/>
      <c r="H15" s="6">
        <f t="shared" si="0"/>
        <v>1.060495</v>
      </c>
      <c r="I15" s="6">
        <f t="shared" si="1"/>
        <v>-42.852848000000002</v>
      </c>
      <c r="J15" s="6">
        <f t="shared" si="2"/>
        <v>-0.88268983000000001</v>
      </c>
      <c r="L15" s="89">
        <v>665270000</v>
      </c>
      <c r="M15" s="89">
        <v>-77.692077999999995</v>
      </c>
      <c r="N15" s="89">
        <v>-3.4888596999999999</v>
      </c>
      <c r="O15" s="89"/>
      <c r="P15" s="89"/>
      <c r="Q15" s="20"/>
      <c r="R15" s="6">
        <f t="shared" si="3"/>
        <v>1.060495</v>
      </c>
      <c r="S15" s="6">
        <f t="shared" si="4"/>
        <v>-74.068664999999996</v>
      </c>
      <c r="T15" s="6">
        <f t="shared" si="5"/>
        <v>-3.0202832000000002</v>
      </c>
      <c r="U15" s="20"/>
    </row>
    <row r="16" spans="1:21" x14ac:dyDescent="0.25">
      <c r="B16" s="89">
        <v>744315000</v>
      </c>
      <c r="C16" s="89">
        <v>-75.270049999999998</v>
      </c>
      <c r="D16" s="89">
        <v>-0.73208320000000005</v>
      </c>
      <c r="G16" s="20"/>
      <c r="H16" s="6">
        <f t="shared" si="0"/>
        <v>1.13954</v>
      </c>
      <c r="I16" s="6">
        <f t="shared" si="1"/>
        <v>-33.041710000000002</v>
      </c>
      <c r="J16" s="6">
        <f t="shared" si="2"/>
        <v>-0.95938975000000004</v>
      </c>
      <c r="L16" s="89">
        <v>744315000</v>
      </c>
      <c r="M16" s="89">
        <v>-78.611335999999994</v>
      </c>
      <c r="N16" s="89">
        <v>-3.4066117</v>
      </c>
      <c r="O16" s="89"/>
      <c r="P16" s="89"/>
      <c r="Q16" s="20"/>
      <c r="R16" s="6">
        <f t="shared" si="3"/>
        <v>1.13954</v>
      </c>
      <c r="S16" s="6">
        <f t="shared" si="4"/>
        <v>-71.629738000000003</v>
      </c>
      <c r="T16" s="6">
        <f t="shared" si="5"/>
        <v>-2.9256771000000001</v>
      </c>
      <c r="U16" s="20"/>
    </row>
    <row r="17" spans="2:21" x14ac:dyDescent="0.25">
      <c r="B17" s="89">
        <v>823360000</v>
      </c>
      <c r="C17" s="89">
        <v>-67.874968999999993</v>
      </c>
      <c r="D17" s="89">
        <v>-0.75102729000000001</v>
      </c>
      <c r="G17" s="20"/>
      <c r="H17" s="6">
        <f t="shared" si="0"/>
        <v>1.218585</v>
      </c>
      <c r="I17" s="6">
        <f t="shared" si="1"/>
        <v>-27.877776999999998</v>
      </c>
      <c r="J17" s="6">
        <f t="shared" si="2"/>
        <v>-1.0597814000000001</v>
      </c>
      <c r="L17" s="89">
        <v>823360000</v>
      </c>
      <c r="M17" s="89">
        <v>-81.129501000000005</v>
      </c>
      <c r="N17" s="89">
        <v>-3.3140304</v>
      </c>
      <c r="O17" s="89"/>
      <c r="P17" s="89"/>
      <c r="Q17" s="20"/>
      <c r="R17" s="6">
        <f t="shared" si="3"/>
        <v>1.218585</v>
      </c>
      <c r="S17" s="6">
        <f t="shared" si="4"/>
        <v>-66.686629999999994</v>
      </c>
      <c r="T17" s="6">
        <f t="shared" si="5"/>
        <v>-2.8597864999999998</v>
      </c>
      <c r="U17" s="20"/>
    </row>
    <row r="18" spans="2:21" x14ac:dyDescent="0.25">
      <c r="B18" s="89">
        <v>902405000</v>
      </c>
      <c r="C18" s="89">
        <v>-61.407733999999998</v>
      </c>
      <c r="D18" s="89">
        <v>-0.77879977</v>
      </c>
      <c r="G18" s="20"/>
      <c r="H18" s="6">
        <f t="shared" si="0"/>
        <v>1.2976300000000001</v>
      </c>
      <c r="I18" s="6">
        <f t="shared" si="1"/>
        <v>-23.551373000000002</v>
      </c>
      <c r="J18" s="6">
        <f t="shared" si="2"/>
        <v>-1.1888757999999999</v>
      </c>
      <c r="L18" s="89">
        <v>902405000</v>
      </c>
      <c r="M18" s="89">
        <v>-78.805098999999998</v>
      </c>
      <c r="N18" s="89">
        <v>-3.2176762000000001</v>
      </c>
      <c r="O18" s="89"/>
      <c r="P18" s="89"/>
      <c r="Q18" s="20"/>
      <c r="R18" s="6">
        <f t="shared" si="3"/>
        <v>1.2976300000000001</v>
      </c>
      <c r="S18" s="6">
        <f t="shared" si="4"/>
        <v>-60.808230999999999</v>
      </c>
      <c r="T18" s="6">
        <f t="shared" si="5"/>
        <v>-2.8374066</v>
      </c>
      <c r="U18" s="20"/>
    </row>
    <row r="19" spans="2:21" x14ac:dyDescent="0.25">
      <c r="B19" s="89">
        <v>981450000</v>
      </c>
      <c r="C19" s="89">
        <v>-52.691135000000003</v>
      </c>
      <c r="D19" s="89">
        <v>-0.82582467999999998</v>
      </c>
      <c r="G19" s="20"/>
      <c r="H19" s="6">
        <f t="shared" si="0"/>
        <v>1.3766750000000001</v>
      </c>
      <c r="I19" s="6">
        <f t="shared" si="1"/>
        <v>-21.572078999999999</v>
      </c>
      <c r="J19" s="6">
        <f t="shared" si="2"/>
        <v>-1.3478540999999999</v>
      </c>
      <c r="L19" s="89">
        <v>981450000</v>
      </c>
      <c r="M19" s="89">
        <v>-77.065787999999998</v>
      </c>
      <c r="N19" s="89">
        <v>-3.1196513000000001</v>
      </c>
      <c r="O19" s="89"/>
      <c r="P19" s="89"/>
      <c r="Q19" s="20"/>
      <c r="R19" s="6">
        <f t="shared" si="3"/>
        <v>1.3766750000000001</v>
      </c>
      <c r="S19" s="6">
        <f t="shared" si="4"/>
        <v>-51.091728000000003</v>
      </c>
      <c r="T19" s="6">
        <f t="shared" si="5"/>
        <v>-2.8113009999999998</v>
      </c>
      <c r="U19" s="20"/>
    </row>
    <row r="20" spans="2:21" x14ac:dyDescent="0.25">
      <c r="B20" s="89">
        <v>1060495000</v>
      </c>
      <c r="C20" s="89">
        <v>-42.852848000000002</v>
      </c>
      <c r="D20" s="89">
        <v>-0.88268983000000001</v>
      </c>
      <c r="G20" s="20"/>
      <c r="H20" s="6">
        <f t="shared" si="0"/>
        <v>1.4557199999999999</v>
      </c>
      <c r="I20" s="6">
        <f t="shared" si="1"/>
        <v>-19.474986999999999</v>
      </c>
      <c r="J20" s="6">
        <f t="shared" si="2"/>
        <v>-1.5484127999999999</v>
      </c>
      <c r="L20" s="89">
        <v>1060495000</v>
      </c>
      <c r="M20" s="89">
        <v>-74.068664999999996</v>
      </c>
      <c r="N20" s="89">
        <v>-3.0202832000000002</v>
      </c>
      <c r="O20" s="89"/>
      <c r="P20" s="89"/>
      <c r="Q20" s="20"/>
      <c r="R20" s="6">
        <f t="shared" si="3"/>
        <v>1.4557199999999999</v>
      </c>
      <c r="S20" s="6">
        <f t="shared" si="4"/>
        <v>-41.038772999999999</v>
      </c>
      <c r="T20" s="6">
        <f t="shared" si="5"/>
        <v>-2.7903500000000001</v>
      </c>
      <c r="U20" s="20"/>
    </row>
    <row r="21" spans="2:21" x14ac:dyDescent="0.25">
      <c r="B21" s="89">
        <v>1139540000</v>
      </c>
      <c r="C21" s="89">
        <v>-33.041710000000002</v>
      </c>
      <c r="D21" s="89">
        <v>-0.95938975000000004</v>
      </c>
      <c r="G21" s="20"/>
      <c r="H21" s="6">
        <f t="shared" si="0"/>
        <v>1.5347649999999999</v>
      </c>
      <c r="I21" s="6">
        <f t="shared" si="1"/>
        <v>-18.731770999999998</v>
      </c>
      <c r="J21" s="6">
        <f t="shared" si="2"/>
        <v>-1.8078449000000001</v>
      </c>
      <c r="L21" s="89">
        <v>1139540000</v>
      </c>
      <c r="M21" s="89">
        <v>-71.629738000000003</v>
      </c>
      <c r="N21" s="89">
        <v>-2.9256771000000001</v>
      </c>
      <c r="O21" s="89"/>
      <c r="P21" s="89"/>
      <c r="Q21" s="20"/>
      <c r="R21" s="6">
        <f t="shared" si="3"/>
        <v>1.5347649999999999</v>
      </c>
      <c r="S21" s="6">
        <f t="shared" si="4"/>
        <v>-31.328892</v>
      </c>
      <c r="T21" s="6">
        <f t="shared" si="5"/>
        <v>-2.7847390000000001</v>
      </c>
      <c r="U21" s="20"/>
    </row>
    <row r="22" spans="2:21" x14ac:dyDescent="0.25">
      <c r="B22" s="89">
        <v>1218585000</v>
      </c>
      <c r="C22" s="89">
        <v>-27.877776999999998</v>
      </c>
      <c r="D22" s="89">
        <v>-1.0597814000000001</v>
      </c>
      <c r="G22" s="20"/>
      <c r="H22" s="6">
        <f t="shared" si="0"/>
        <v>1.61381</v>
      </c>
      <c r="I22" s="6">
        <f t="shared" si="1"/>
        <v>-17.554632000000002</v>
      </c>
      <c r="J22" s="6">
        <f t="shared" si="2"/>
        <v>-2.2363756000000001</v>
      </c>
      <c r="L22" s="89">
        <v>1218585000</v>
      </c>
      <c r="M22" s="89">
        <v>-66.686629999999994</v>
      </c>
      <c r="N22" s="89">
        <v>-2.8597864999999998</v>
      </c>
      <c r="O22" s="89"/>
      <c r="P22" s="89"/>
      <c r="Q22" s="20"/>
      <c r="R22" s="6">
        <f t="shared" si="3"/>
        <v>1.61381</v>
      </c>
      <c r="S22" s="6">
        <f t="shared" si="4"/>
        <v>-22.410488000000001</v>
      </c>
      <c r="T22" s="6">
        <f t="shared" si="5"/>
        <v>-2.7897158000000002</v>
      </c>
      <c r="U22" s="20"/>
    </row>
    <row r="23" spans="2:21" x14ac:dyDescent="0.25">
      <c r="B23" s="89">
        <v>1297630000</v>
      </c>
      <c r="C23" s="89">
        <v>-23.551373000000002</v>
      </c>
      <c r="D23" s="89">
        <v>-1.1888757999999999</v>
      </c>
      <c r="G23" s="20"/>
      <c r="H23" s="6">
        <f t="shared" si="0"/>
        <v>1.692855</v>
      </c>
      <c r="I23" s="6">
        <f t="shared" si="1"/>
        <v>-16.569694999999999</v>
      </c>
      <c r="J23" s="6">
        <f t="shared" si="2"/>
        <v>-3.0272298000000002</v>
      </c>
      <c r="L23" s="89">
        <v>1297630000</v>
      </c>
      <c r="M23" s="89">
        <v>-60.808230999999999</v>
      </c>
      <c r="N23" s="89">
        <v>-2.8374066</v>
      </c>
      <c r="O23" s="89"/>
      <c r="P23" s="89"/>
      <c r="Q23" s="20"/>
      <c r="R23" s="6">
        <f t="shared" si="3"/>
        <v>1.692855</v>
      </c>
      <c r="S23" s="6">
        <f t="shared" si="4"/>
        <v>-17.362397999999999</v>
      </c>
      <c r="T23" s="6">
        <f t="shared" si="5"/>
        <v>-2.8162780000000001</v>
      </c>
      <c r="U23" s="20"/>
    </row>
    <row r="24" spans="2:21" x14ac:dyDescent="0.25">
      <c r="B24" s="89">
        <v>1376675000</v>
      </c>
      <c r="C24" s="89">
        <v>-21.572078999999999</v>
      </c>
      <c r="D24" s="89">
        <v>-1.3478540999999999</v>
      </c>
      <c r="G24" s="20"/>
      <c r="H24" s="6">
        <f t="shared" si="0"/>
        <v>1.7719</v>
      </c>
      <c r="I24" s="6">
        <f t="shared" si="1"/>
        <v>-15.131383</v>
      </c>
      <c r="J24" s="6">
        <f t="shared" si="2"/>
        <v>-4.6432605000000002</v>
      </c>
      <c r="L24" s="89">
        <v>1376675000</v>
      </c>
      <c r="M24" s="89">
        <v>-51.091728000000003</v>
      </c>
      <c r="N24" s="89">
        <v>-2.8113009999999998</v>
      </c>
      <c r="O24" s="89"/>
      <c r="P24" s="89"/>
      <c r="Q24" s="20"/>
      <c r="R24" s="6">
        <f t="shared" si="3"/>
        <v>1.7719</v>
      </c>
      <c r="S24" s="6">
        <f t="shared" si="4"/>
        <v>-15.506183</v>
      </c>
      <c r="T24" s="6">
        <f t="shared" si="5"/>
        <v>-2.8818931999999999</v>
      </c>
      <c r="U24" s="20"/>
    </row>
    <row r="25" spans="2:21" x14ac:dyDescent="0.25">
      <c r="B25" s="89">
        <v>1455720000</v>
      </c>
      <c r="C25" s="89">
        <v>-19.474986999999999</v>
      </c>
      <c r="D25" s="89">
        <v>-1.5484127999999999</v>
      </c>
      <c r="G25" s="20"/>
      <c r="H25" s="6">
        <f t="shared" si="0"/>
        <v>1.8509450000000001</v>
      </c>
      <c r="I25" s="6">
        <f t="shared" si="1"/>
        <v>-13.285254</v>
      </c>
      <c r="J25" s="6">
        <f t="shared" si="2"/>
        <v>-6.7599539999999996</v>
      </c>
      <c r="L25" s="89">
        <v>1455720000</v>
      </c>
      <c r="M25" s="89">
        <v>-41.038772999999999</v>
      </c>
      <c r="N25" s="89">
        <v>-2.7903500000000001</v>
      </c>
      <c r="O25" s="89"/>
      <c r="P25" s="89"/>
      <c r="Q25" s="20"/>
      <c r="R25" s="6">
        <f t="shared" si="3"/>
        <v>1.8509450000000001</v>
      </c>
      <c r="S25" s="6">
        <f t="shared" si="4"/>
        <v>-14.724292999999999</v>
      </c>
      <c r="T25" s="6">
        <f t="shared" si="5"/>
        <v>-2.9764023000000002</v>
      </c>
      <c r="U25" s="20"/>
    </row>
    <row r="26" spans="2:21" x14ac:dyDescent="0.25">
      <c r="B26" s="89">
        <v>1534765000</v>
      </c>
      <c r="C26" s="89">
        <v>-18.731770999999998</v>
      </c>
      <c r="D26" s="89">
        <v>-1.8078449000000001</v>
      </c>
      <c r="G26" s="20"/>
      <c r="H26" s="6">
        <f t="shared" si="0"/>
        <v>1.9299900000000001</v>
      </c>
      <c r="I26" s="6">
        <f t="shared" si="1"/>
        <v>-11.15395</v>
      </c>
      <c r="J26" s="6">
        <f t="shared" si="2"/>
        <v>-7.9814433999999999</v>
      </c>
      <c r="L26" s="89">
        <v>1534765000</v>
      </c>
      <c r="M26" s="89">
        <v>-31.328892</v>
      </c>
      <c r="N26" s="89">
        <v>-2.7847390000000001</v>
      </c>
      <c r="O26" s="89"/>
      <c r="P26" s="89"/>
      <c r="Q26" s="20"/>
      <c r="R26" s="6">
        <f t="shared" si="3"/>
        <v>1.9299900000000001</v>
      </c>
      <c r="S26" s="6">
        <f t="shared" si="4"/>
        <v>-13.575258</v>
      </c>
      <c r="T26" s="6">
        <f t="shared" si="5"/>
        <v>-3.1003772999999999</v>
      </c>
      <c r="U26" s="20"/>
    </row>
    <row r="27" spans="2:21" x14ac:dyDescent="0.25">
      <c r="B27" s="89">
        <v>1613810000</v>
      </c>
      <c r="C27" s="89">
        <v>-17.554632000000002</v>
      </c>
      <c r="D27" s="89">
        <v>-2.2363756000000001</v>
      </c>
      <c r="G27" s="20"/>
      <c r="H27" s="6">
        <f t="shared" si="0"/>
        <v>2.0090349999999999</v>
      </c>
      <c r="I27" s="6">
        <f t="shared" si="1"/>
        <v>-9.4288100999999997</v>
      </c>
      <c r="J27" s="6">
        <f t="shared" si="2"/>
        <v>-8.8126163000000002</v>
      </c>
      <c r="L27" s="89">
        <v>1613810000</v>
      </c>
      <c r="M27" s="89">
        <v>-22.410488000000001</v>
      </c>
      <c r="N27" s="89">
        <v>-2.7897158000000002</v>
      </c>
      <c r="O27" s="89"/>
      <c r="P27" s="89"/>
      <c r="Q27" s="20"/>
      <c r="R27" s="6">
        <f t="shared" si="3"/>
        <v>2.0090349999999999</v>
      </c>
      <c r="S27" s="6">
        <f t="shared" si="4"/>
        <v>-12.517783</v>
      </c>
      <c r="T27" s="6">
        <f t="shared" si="5"/>
        <v>-3.2531283000000002</v>
      </c>
      <c r="U27" s="20"/>
    </row>
    <row r="28" spans="2:21" x14ac:dyDescent="0.25">
      <c r="B28" s="89">
        <v>1692855000</v>
      </c>
      <c r="C28" s="89">
        <v>-16.569694999999999</v>
      </c>
      <c r="D28" s="89">
        <v>-3.0272298000000002</v>
      </c>
      <c r="G28" s="20"/>
      <c r="H28" s="6">
        <f t="shared" si="0"/>
        <v>2.0880800000000002</v>
      </c>
      <c r="I28" s="6">
        <f t="shared" si="1"/>
        <v>-8.0774106999999997</v>
      </c>
      <c r="J28" s="6">
        <f t="shared" si="2"/>
        <v>-9.4084959000000001</v>
      </c>
      <c r="L28" s="89">
        <v>1692855000</v>
      </c>
      <c r="M28" s="89">
        <v>-17.362397999999999</v>
      </c>
      <c r="N28" s="89">
        <v>-2.8162780000000001</v>
      </c>
      <c r="O28" s="89"/>
      <c r="P28" s="89"/>
      <c r="Q28" s="20"/>
      <c r="R28" s="6">
        <f t="shared" si="3"/>
        <v>2.0880800000000002</v>
      </c>
      <c r="S28" s="6">
        <f t="shared" si="4"/>
        <v>-11.664301999999999</v>
      </c>
      <c r="T28" s="6">
        <f t="shared" si="5"/>
        <v>-3.5013595</v>
      </c>
      <c r="U28" s="20"/>
    </row>
    <row r="29" spans="2:21" x14ac:dyDescent="0.25">
      <c r="B29" s="89">
        <v>1771900000</v>
      </c>
      <c r="C29" s="89">
        <v>-15.131383</v>
      </c>
      <c r="D29" s="89">
        <v>-4.6432605000000002</v>
      </c>
      <c r="G29" s="20"/>
      <c r="H29" s="6">
        <f t="shared" si="0"/>
        <v>2.167125</v>
      </c>
      <c r="I29" s="6">
        <f t="shared" si="1"/>
        <v>-7.3663211000000004</v>
      </c>
      <c r="J29" s="6">
        <f t="shared" si="2"/>
        <v>-9.8447484999999997</v>
      </c>
      <c r="L29" s="89">
        <v>1771900000</v>
      </c>
      <c r="M29" s="89">
        <v>-15.506183</v>
      </c>
      <c r="N29" s="89">
        <v>-2.8818931999999999</v>
      </c>
      <c r="O29" s="89"/>
      <c r="P29" s="89"/>
      <c r="Q29" s="20"/>
      <c r="R29" s="6">
        <f t="shared" si="3"/>
        <v>2.167125</v>
      </c>
      <c r="S29" s="6">
        <f t="shared" si="4"/>
        <v>-10.804341000000001</v>
      </c>
      <c r="T29" s="6">
        <f t="shared" si="5"/>
        <v>-3.8505210999999999</v>
      </c>
      <c r="U29" s="20"/>
    </row>
    <row r="30" spans="2:21" x14ac:dyDescent="0.25">
      <c r="B30" s="89">
        <v>1850945000</v>
      </c>
      <c r="C30" s="89">
        <v>-13.285254</v>
      </c>
      <c r="D30" s="89">
        <v>-6.7599539999999996</v>
      </c>
      <c r="G30" s="20"/>
      <c r="H30" s="6">
        <f t="shared" si="0"/>
        <v>2.2461700000000002</v>
      </c>
      <c r="I30" s="6">
        <f t="shared" si="1"/>
        <v>-7.3715476999999998</v>
      </c>
      <c r="J30" s="6">
        <f t="shared" si="2"/>
        <v>-10.114789999999999</v>
      </c>
      <c r="L30" s="89">
        <v>1850945000</v>
      </c>
      <c r="M30" s="89">
        <v>-14.724292999999999</v>
      </c>
      <c r="N30" s="89">
        <v>-2.9764023000000002</v>
      </c>
      <c r="O30" s="89"/>
      <c r="P30" s="89"/>
      <c r="Q30" s="20"/>
      <c r="R30" s="6">
        <f t="shared" si="3"/>
        <v>2.2461700000000002</v>
      </c>
      <c r="S30" s="6">
        <f t="shared" si="4"/>
        <v>-10.026774</v>
      </c>
      <c r="T30" s="6">
        <f t="shared" si="5"/>
        <v>-4.3177365999999999</v>
      </c>
      <c r="U30" s="20"/>
    </row>
    <row r="31" spans="2:21" x14ac:dyDescent="0.25">
      <c r="B31" s="89">
        <v>1929990000</v>
      </c>
      <c r="C31" s="89">
        <v>-11.15395</v>
      </c>
      <c r="D31" s="89">
        <v>-7.9814433999999999</v>
      </c>
      <c r="G31" s="20"/>
      <c r="H31" s="6">
        <f t="shared" si="0"/>
        <v>2.325215</v>
      </c>
      <c r="I31" s="6">
        <f t="shared" si="1"/>
        <v>-7.6979556000000002</v>
      </c>
      <c r="J31" s="6">
        <f t="shared" si="2"/>
        <v>-10.160245</v>
      </c>
      <c r="L31" s="89">
        <v>1929990000</v>
      </c>
      <c r="M31" s="89">
        <v>-13.575258</v>
      </c>
      <c r="N31" s="89">
        <v>-3.1003772999999999</v>
      </c>
      <c r="O31" s="89"/>
      <c r="P31" s="89"/>
      <c r="Q31" s="20"/>
      <c r="R31" s="6">
        <f t="shared" si="3"/>
        <v>2.325215</v>
      </c>
      <c r="S31" s="6">
        <f t="shared" si="4"/>
        <v>-9.4671143999999998</v>
      </c>
      <c r="T31" s="6">
        <f t="shared" si="5"/>
        <v>-4.9485264000000004</v>
      </c>
      <c r="U31" s="20"/>
    </row>
    <row r="32" spans="2:21" x14ac:dyDescent="0.25">
      <c r="B32" s="89">
        <v>2009035000</v>
      </c>
      <c r="C32" s="89">
        <v>-9.4288100999999997</v>
      </c>
      <c r="D32" s="89">
        <v>-8.8126163000000002</v>
      </c>
      <c r="G32" s="20"/>
      <c r="H32" s="6">
        <f t="shared" si="0"/>
        <v>2.4042599999999998</v>
      </c>
      <c r="I32" s="6">
        <f t="shared" si="1"/>
        <v>-8.1266403</v>
      </c>
      <c r="J32" s="6">
        <f t="shared" si="2"/>
        <v>-9.7940207000000008</v>
      </c>
      <c r="L32" s="89">
        <v>2009035000</v>
      </c>
      <c r="M32" s="89">
        <v>-12.517783</v>
      </c>
      <c r="N32" s="89">
        <v>-3.2531283000000002</v>
      </c>
      <c r="O32" s="89"/>
      <c r="P32" s="89"/>
      <c r="Q32" s="20"/>
      <c r="R32" s="6">
        <f t="shared" si="3"/>
        <v>2.4042599999999998</v>
      </c>
      <c r="S32" s="6">
        <f t="shared" si="4"/>
        <v>-8.9595336999999997</v>
      </c>
      <c r="T32" s="6">
        <f t="shared" si="5"/>
        <v>-5.7781057000000002</v>
      </c>
      <c r="U32" s="20"/>
    </row>
    <row r="33" spans="2:21" x14ac:dyDescent="0.25">
      <c r="B33" s="89">
        <v>2088080000</v>
      </c>
      <c r="C33" s="89">
        <v>-8.0774106999999997</v>
      </c>
      <c r="D33" s="89">
        <v>-9.4084959000000001</v>
      </c>
      <c r="G33" s="20"/>
      <c r="H33" s="6">
        <f t="shared" si="0"/>
        <v>2.4833050000000001</v>
      </c>
      <c r="I33" s="6">
        <f t="shared" si="1"/>
        <v>-8.4291487000000007</v>
      </c>
      <c r="J33" s="6">
        <f t="shared" si="2"/>
        <v>-8.5831336999999994</v>
      </c>
      <c r="L33" s="89">
        <v>2088080000</v>
      </c>
      <c r="M33" s="89">
        <v>-11.664301999999999</v>
      </c>
      <c r="N33" s="89">
        <v>-3.5013595</v>
      </c>
      <c r="O33" s="89"/>
      <c r="P33" s="89"/>
      <c r="Q33" s="20"/>
      <c r="R33" s="6">
        <f t="shared" si="3"/>
        <v>2.4833050000000001</v>
      </c>
      <c r="S33" s="6">
        <f t="shared" si="4"/>
        <v>-8.5903158000000008</v>
      </c>
      <c r="T33" s="6">
        <f t="shared" si="5"/>
        <v>-6.8471308000000004</v>
      </c>
      <c r="U33" s="20"/>
    </row>
    <row r="34" spans="2:21" x14ac:dyDescent="0.25">
      <c r="B34" s="89">
        <v>2167125000</v>
      </c>
      <c r="C34" s="89">
        <v>-7.3663211000000004</v>
      </c>
      <c r="D34" s="89">
        <v>-9.8447484999999997</v>
      </c>
      <c r="G34" s="20"/>
      <c r="H34" s="6">
        <f t="shared" si="0"/>
        <v>2.5623499999999999</v>
      </c>
      <c r="I34" s="6">
        <f t="shared" si="1"/>
        <v>-8.6367139999999996</v>
      </c>
      <c r="J34" s="6">
        <f t="shared" si="2"/>
        <v>-6.8433633</v>
      </c>
      <c r="L34" s="89">
        <v>2167125000</v>
      </c>
      <c r="M34" s="89">
        <v>-10.804341000000001</v>
      </c>
      <c r="N34" s="89">
        <v>-3.8505210999999999</v>
      </c>
      <c r="O34" s="89"/>
      <c r="P34" s="89"/>
      <c r="Q34" s="20"/>
      <c r="R34" s="6">
        <f t="shared" si="3"/>
        <v>2.5623499999999999</v>
      </c>
      <c r="S34" s="6">
        <f t="shared" si="4"/>
        <v>-8.3407058999999997</v>
      </c>
      <c r="T34" s="6">
        <f t="shared" si="5"/>
        <v>-8.2248897999999997</v>
      </c>
      <c r="U34" s="20"/>
    </row>
    <row r="35" spans="2:21" x14ac:dyDescent="0.25">
      <c r="B35" s="89">
        <v>2246170000</v>
      </c>
      <c r="C35" s="89">
        <v>-7.3715476999999998</v>
      </c>
      <c r="D35" s="89">
        <v>-10.114789999999999</v>
      </c>
      <c r="G35" s="20"/>
      <c r="H35" s="6">
        <f t="shared" si="0"/>
        <v>2.6413950000000002</v>
      </c>
      <c r="I35" s="6">
        <f t="shared" si="1"/>
        <v>-8.6546459000000002</v>
      </c>
      <c r="J35" s="6">
        <f t="shared" si="2"/>
        <v>-5.9840207000000003</v>
      </c>
      <c r="L35" s="89">
        <v>2246170000</v>
      </c>
      <c r="M35" s="89">
        <v>-10.026774</v>
      </c>
      <c r="N35" s="89">
        <v>-4.3177365999999999</v>
      </c>
      <c r="O35" s="89"/>
      <c r="P35" s="89"/>
      <c r="Q35" s="20"/>
      <c r="R35" s="6">
        <f t="shared" si="3"/>
        <v>2.6413950000000002</v>
      </c>
      <c r="S35" s="6">
        <f t="shared" si="4"/>
        <v>-8.1755390000000006</v>
      </c>
      <c r="T35" s="6">
        <f t="shared" si="5"/>
        <v>-9.9549970999999999</v>
      </c>
      <c r="U35" s="20"/>
    </row>
    <row r="36" spans="2:21" x14ac:dyDescent="0.25">
      <c r="B36" s="89">
        <v>2325215000</v>
      </c>
      <c r="C36" s="89">
        <v>-7.6979556000000002</v>
      </c>
      <c r="D36" s="89">
        <v>-10.160245</v>
      </c>
      <c r="G36" s="20"/>
      <c r="H36" s="6">
        <f t="shared" si="0"/>
        <v>2.72044</v>
      </c>
      <c r="I36" s="6">
        <f t="shared" si="1"/>
        <v>-8.6721839999999997</v>
      </c>
      <c r="J36" s="6">
        <f t="shared" si="2"/>
        <v>-5.4973545000000001</v>
      </c>
      <c r="L36" s="89">
        <v>2325215000</v>
      </c>
      <c r="M36" s="89">
        <v>-9.4671143999999998</v>
      </c>
      <c r="N36" s="89">
        <v>-4.9485264000000004</v>
      </c>
      <c r="O36" s="89"/>
      <c r="P36" s="89"/>
      <c r="Q36" s="20"/>
      <c r="R36" s="6">
        <f t="shared" si="3"/>
        <v>2.72044</v>
      </c>
      <c r="S36" s="6">
        <f t="shared" si="4"/>
        <v>-8.0611706000000005</v>
      </c>
      <c r="T36" s="6">
        <f t="shared" si="5"/>
        <v>-11.981657</v>
      </c>
      <c r="U36" s="20"/>
    </row>
    <row r="37" spans="2:21" x14ac:dyDescent="0.25">
      <c r="B37" s="89">
        <v>2404260000</v>
      </c>
      <c r="C37" s="89">
        <v>-8.1266403</v>
      </c>
      <c r="D37" s="89">
        <v>-9.7940207000000008</v>
      </c>
      <c r="G37" s="20"/>
      <c r="H37" s="6">
        <f t="shared" si="0"/>
        <v>2.7994849999999998</v>
      </c>
      <c r="I37" s="6">
        <f t="shared" si="1"/>
        <v>-8.6654958999999998</v>
      </c>
      <c r="J37" s="6">
        <f t="shared" si="2"/>
        <v>-5.2323126999999996</v>
      </c>
      <c r="L37" s="89">
        <v>2404260000</v>
      </c>
      <c r="M37" s="89">
        <v>-8.9595336999999997</v>
      </c>
      <c r="N37" s="89">
        <v>-5.7781057000000002</v>
      </c>
      <c r="O37" s="89"/>
      <c r="P37" s="89"/>
      <c r="Q37" s="20"/>
      <c r="R37" s="6">
        <f t="shared" si="3"/>
        <v>2.7994849999999998</v>
      </c>
      <c r="S37" s="6">
        <f t="shared" si="4"/>
        <v>-7.9688416000000002</v>
      </c>
      <c r="T37" s="6">
        <f t="shared" si="5"/>
        <v>-13.757298</v>
      </c>
      <c r="U37" s="20"/>
    </row>
    <row r="38" spans="2:21" x14ac:dyDescent="0.25">
      <c r="B38" s="89">
        <v>2483305000</v>
      </c>
      <c r="C38" s="89">
        <v>-8.4291487000000007</v>
      </c>
      <c r="D38" s="89">
        <v>-8.5831336999999994</v>
      </c>
      <c r="G38" s="20"/>
      <c r="H38" s="6">
        <f t="shared" si="0"/>
        <v>2.87853</v>
      </c>
      <c r="I38" s="6">
        <f t="shared" si="1"/>
        <v>-8.6771946</v>
      </c>
      <c r="J38" s="6">
        <f t="shared" si="2"/>
        <v>-5.0872086999999997</v>
      </c>
      <c r="L38" s="89">
        <v>2483305000</v>
      </c>
      <c r="M38" s="89">
        <v>-8.5903158000000008</v>
      </c>
      <c r="N38" s="89">
        <v>-6.8471308000000004</v>
      </c>
      <c r="O38" s="89"/>
      <c r="P38" s="89"/>
      <c r="Q38" s="20"/>
      <c r="R38" s="6">
        <f t="shared" si="3"/>
        <v>2.87853</v>
      </c>
      <c r="S38" s="6">
        <f t="shared" si="4"/>
        <v>-7.9295068000000004</v>
      </c>
      <c r="T38" s="6">
        <f t="shared" si="5"/>
        <v>-15.079274</v>
      </c>
      <c r="U38" s="20"/>
    </row>
    <row r="39" spans="2:21" x14ac:dyDescent="0.25">
      <c r="B39" s="89">
        <v>2562350000</v>
      </c>
      <c r="C39" s="89">
        <v>-8.6367139999999996</v>
      </c>
      <c r="D39" s="89">
        <v>-6.8433633</v>
      </c>
      <c r="G39" s="20"/>
      <c r="H39" s="6">
        <f t="shared" si="0"/>
        <v>2.9575749999999998</v>
      </c>
      <c r="I39" s="6">
        <f t="shared" si="1"/>
        <v>-8.6791859000000002</v>
      </c>
      <c r="J39" s="6">
        <f t="shared" si="2"/>
        <v>-5.0421534000000001</v>
      </c>
      <c r="L39" s="89">
        <v>2562350000</v>
      </c>
      <c r="M39" s="89">
        <v>-8.3407058999999997</v>
      </c>
      <c r="N39" s="89">
        <v>-8.2248897999999997</v>
      </c>
      <c r="O39" s="89"/>
      <c r="P39" s="89"/>
      <c r="Q39" s="20"/>
      <c r="R39" s="6">
        <f t="shared" si="3"/>
        <v>2.9575749999999998</v>
      </c>
      <c r="S39" s="6">
        <f t="shared" si="4"/>
        <v>-7.9476918999999997</v>
      </c>
      <c r="T39" s="6">
        <f t="shared" si="5"/>
        <v>-16.045694000000001</v>
      </c>
      <c r="U39" s="20"/>
    </row>
    <row r="40" spans="2:21" x14ac:dyDescent="0.25">
      <c r="B40" s="89">
        <v>2641395000</v>
      </c>
      <c r="C40" s="89">
        <v>-8.6546459000000002</v>
      </c>
      <c r="D40" s="89">
        <v>-5.9840207000000003</v>
      </c>
      <c r="G40" s="20"/>
      <c r="H40" s="6">
        <f t="shared" si="0"/>
        <v>3.0366200000000001</v>
      </c>
      <c r="I40" s="6">
        <f t="shared" si="1"/>
        <v>-8.6766977000000001</v>
      </c>
      <c r="J40" s="6">
        <f t="shared" si="2"/>
        <v>-5.0360122</v>
      </c>
      <c r="L40" s="89">
        <v>2641395000</v>
      </c>
      <c r="M40" s="89">
        <v>-8.1755390000000006</v>
      </c>
      <c r="N40" s="89">
        <v>-9.9549970999999999</v>
      </c>
      <c r="O40" s="89"/>
      <c r="P40" s="89"/>
      <c r="Q40" s="20"/>
      <c r="R40" s="6">
        <f t="shared" si="3"/>
        <v>3.0366200000000001</v>
      </c>
      <c r="S40" s="6">
        <f t="shared" si="4"/>
        <v>-7.9961352000000003</v>
      </c>
      <c r="T40" s="6">
        <f t="shared" si="5"/>
        <v>-16.733775999999999</v>
      </c>
      <c r="U40" s="20"/>
    </row>
    <row r="41" spans="2:21" x14ac:dyDescent="0.25">
      <c r="B41" s="89">
        <v>2720440000</v>
      </c>
      <c r="C41" s="89">
        <v>-8.6721839999999997</v>
      </c>
      <c r="D41" s="89">
        <v>-5.4973545000000001</v>
      </c>
      <c r="G41" s="20"/>
      <c r="H41" s="6">
        <f t="shared" si="0"/>
        <v>3.1156649999999999</v>
      </c>
      <c r="I41" s="6">
        <f t="shared" si="1"/>
        <v>-8.6461390999999992</v>
      </c>
      <c r="J41" s="6">
        <f t="shared" si="2"/>
        <v>-5.0736011999999997</v>
      </c>
      <c r="L41" s="89">
        <v>2720440000</v>
      </c>
      <c r="M41" s="89">
        <v>-8.0611706000000005</v>
      </c>
      <c r="N41" s="89">
        <v>-11.981657</v>
      </c>
      <c r="O41" s="89"/>
      <c r="P41" s="89"/>
      <c r="Q41" s="20"/>
      <c r="R41" s="6">
        <f t="shared" si="3"/>
        <v>3.1156649999999999</v>
      </c>
      <c r="S41" s="6">
        <f t="shared" si="4"/>
        <v>-8.0474347999999996</v>
      </c>
      <c r="T41" s="6">
        <f t="shared" si="5"/>
        <v>-17.083760999999999</v>
      </c>
      <c r="U41" s="20"/>
    </row>
    <row r="42" spans="2:21" x14ac:dyDescent="0.25">
      <c r="B42" s="89">
        <v>2799485000</v>
      </c>
      <c r="C42" s="89">
        <v>-8.6654958999999998</v>
      </c>
      <c r="D42" s="89">
        <v>-5.2323126999999996</v>
      </c>
      <c r="G42" s="20"/>
      <c r="H42" s="6">
        <f t="shared" si="0"/>
        <v>3.1947100000000002</v>
      </c>
      <c r="I42" s="6">
        <f t="shared" si="1"/>
        <v>-8.6642884999999996</v>
      </c>
      <c r="J42" s="6">
        <f t="shared" si="2"/>
        <v>-5.1394978</v>
      </c>
      <c r="L42" s="89">
        <v>2799485000</v>
      </c>
      <c r="M42" s="89">
        <v>-7.9688416000000002</v>
      </c>
      <c r="N42" s="89">
        <v>-13.757298</v>
      </c>
      <c r="O42" s="89"/>
      <c r="P42" s="89"/>
      <c r="Q42" s="20"/>
      <c r="R42" s="6">
        <f t="shared" si="3"/>
        <v>3.1947100000000002</v>
      </c>
      <c r="S42" s="6">
        <f t="shared" si="4"/>
        <v>-8.1355819999999994</v>
      </c>
      <c r="T42" s="6">
        <f t="shared" si="5"/>
        <v>-17.053592999999999</v>
      </c>
      <c r="U42" s="20"/>
    </row>
    <row r="43" spans="2:21" x14ac:dyDescent="0.25">
      <c r="B43" s="89">
        <v>2878530000</v>
      </c>
      <c r="C43" s="89">
        <v>-8.6771946</v>
      </c>
      <c r="D43" s="89">
        <v>-5.0872086999999997</v>
      </c>
      <c r="G43" s="20"/>
      <c r="H43" s="6">
        <f t="shared" si="0"/>
        <v>3.273755</v>
      </c>
      <c r="I43" s="6">
        <f t="shared" si="1"/>
        <v>-8.6767120000000002</v>
      </c>
      <c r="J43" s="6">
        <f t="shared" si="2"/>
        <v>-5.2329663999999996</v>
      </c>
      <c r="L43" s="89">
        <v>2878530000</v>
      </c>
      <c r="M43" s="89">
        <v>-7.9295068000000004</v>
      </c>
      <c r="N43" s="89">
        <v>-15.079274</v>
      </c>
      <c r="O43" s="89"/>
      <c r="P43" s="89"/>
      <c r="Q43" s="20"/>
      <c r="R43" s="6">
        <f t="shared" si="3"/>
        <v>3.273755</v>
      </c>
      <c r="S43" s="6">
        <f t="shared" si="4"/>
        <v>-8.2211084000000003</v>
      </c>
      <c r="T43" s="6">
        <f t="shared" si="5"/>
        <v>-16.589169999999999</v>
      </c>
      <c r="U43" s="20"/>
    </row>
    <row r="44" spans="2:21" x14ac:dyDescent="0.25">
      <c r="B44" s="89">
        <v>2957575000</v>
      </c>
      <c r="C44" s="89">
        <v>-8.6791859000000002</v>
      </c>
      <c r="D44" s="89">
        <v>-5.0421534000000001</v>
      </c>
      <c r="G44" s="20"/>
      <c r="H44" s="6">
        <f t="shared" si="0"/>
        <v>3.3527999999999998</v>
      </c>
      <c r="I44" s="6">
        <f t="shared" si="1"/>
        <v>-8.6700944999999994</v>
      </c>
      <c r="J44" s="6">
        <f t="shared" si="2"/>
        <v>-5.3379802999999999</v>
      </c>
      <c r="L44" s="89">
        <v>2957575000</v>
      </c>
      <c r="M44" s="89">
        <v>-7.9476918999999997</v>
      </c>
      <c r="N44" s="89">
        <v>-16.045694000000001</v>
      </c>
      <c r="O44" s="89"/>
      <c r="P44" s="89"/>
      <c r="Q44" s="20"/>
      <c r="R44" s="6">
        <f t="shared" si="3"/>
        <v>3.3527999999999998</v>
      </c>
      <c r="S44" s="6">
        <f t="shared" si="4"/>
        <v>-8.2739630000000002</v>
      </c>
      <c r="T44" s="6">
        <f t="shared" si="5"/>
        <v>-15.669983999999999</v>
      </c>
      <c r="U44" s="20"/>
    </row>
    <row r="45" spans="2:21" x14ac:dyDescent="0.25">
      <c r="B45" s="89">
        <v>3036620000</v>
      </c>
      <c r="C45" s="89">
        <v>-8.6766977000000001</v>
      </c>
      <c r="D45" s="89">
        <v>-5.0360122</v>
      </c>
      <c r="G45" s="20"/>
      <c r="H45" s="6">
        <f t="shared" si="0"/>
        <v>3.431845</v>
      </c>
      <c r="I45" s="6">
        <f t="shared" si="1"/>
        <v>-8.6677561000000001</v>
      </c>
      <c r="J45" s="6">
        <f t="shared" si="2"/>
        <v>-5.4532819000000003</v>
      </c>
      <c r="L45" s="89">
        <v>3036620000</v>
      </c>
      <c r="M45" s="89">
        <v>-7.9961352000000003</v>
      </c>
      <c r="N45" s="89">
        <v>-16.733775999999999</v>
      </c>
      <c r="O45" s="89"/>
      <c r="P45" s="89"/>
      <c r="Q45" s="20"/>
      <c r="R45" s="6">
        <f t="shared" si="3"/>
        <v>3.431845</v>
      </c>
      <c r="S45" s="6">
        <f t="shared" si="4"/>
        <v>-8.3272780999999991</v>
      </c>
      <c r="T45" s="6">
        <f t="shared" si="5"/>
        <v>-14.334341</v>
      </c>
      <c r="U45" s="20"/>
    </row>
    <row r="46" spans="2:21" x14ac:dyDescent="0.25">
      <c r="B46" s="89">
        <v>3115665000</v>
      </c>
      <c r="C46" s="89">
        <v>-8.6461390999999992</v>
      </c>
      <c r="D46" s="89">
        <v>-5.0736011999999997</v>
      </c>
      <c r="G46" s="20"/>
      <c r="H46" s="6">
        <f t="shared" si="0"/>
        <v>3.5108899999999998</v>
      </c>
      <c r="I46" s="6">
        <f t="shared" si="1"/>
        <v>-8.6358004000000008</v>
      </c>
      <c r="J46" s="6">
        <f t="shared" si="2"/>
        <v>-5.5595412</v>
      </c>
      <c r="L46" s="89">
        <v>3115665000</v>
      </c>
      <c r="M46" s="89">
        <v>-8.0474347999999996</v>
      </c>
      <c r="N46" s="89">
        <v>-17.083760999999999</v>
      </c>
      <c r="O46" s="89"/>
      <c r="P46" s="89"/>
      <c r="Q46" s="20"/>
      <c r="R46" s="6">
        <f t="shared" si="3"/>
        <v>3.5108899999999998</v>
      </c>
      <c r="S46" s="6">
        <f t="shared" si="4"/>
        <v>-8.3898592000000001</v>
      </c>
      <c r="T46" s="6">
        <f t="shared" si="5"/>
        <v>-13.138135</v>
      </c>
      <c r="U46" s="20"/>
    </row>
    <row r="47" spans="2:21" x14ac:dyDescent="0.25">
      <c r="B47" s="89">
        <v>3194710000</v>
      </c>
      <c r="C47" s="89">
        <v>-8.6642884999999996</v>
      </c>
      <c r="D47" s="89">
        <v>-5.1394978</v>
      </c>
      <c r="G47" s="20"/>
      <c r="H47" s="6">
        <f t="shared" si="0"/>
        <v>3.5899350000000001</v>
      </c>
      <c r="I47" s="6">
        <f t="shared" si="1"/>
        <v>-8.5461387999999996</v>
      </c>
      <c r="J47" s="6">
        <f t="shared" si="2"/>
        <v>-5.6685227999999999</v>
      </c>
      <c r="L47" s="89">
        <v>3194710000</v>
      </c>
      <c r="M47" s="89">
        <v>-8.1355819999999994</v>
      </c>
      <c r="N47" s="89">
        <v>-17.053592999999999</v>
      </c>
      <c r="O47" s="89"/>
      <c r="P47" s="89"/>
      <c r="Q47" s="20"/>
      <c r="R47" s="6">
        <f t="shared" si="3"/>
        <v>3.5899350000000001</v>
      </c>
      <c r="S47" s="6">
        <f t="shared" si="4"/>
        <v>-8.4454746000000007</v>
      </c>
      <c r="T47" s="6">
        <f t="shared" si="5"/>
        <v>-12.255972999999999</v>
      </c>
      <c r="U47" s="20"/>
    </row>
    <row r="48" spans="2:21" x14ac:dyDescent="0.25">
      <c r="B48" s="89">
        <v>3273755000</v>
      </c>
      <c r="C48" s="89">
        <v>-8.6767120000000002</v>
      </c>
      <c r="D48" s="89">
        <v>-5.2329663999999996</v>
      </c>
      <c r="G48" s="20"/>
      <c r="H48" s="6">
        <f t="shared" si="0"/>
        <v>3.6689799999999999</v>
      </c>
      <c r="I48" s="6">
        <f t="shared" si="1"/>
        <v>-8.4584541000000009</v>
      </c>
      <c r="J48" s="6">
        <f t="shared" si="2"/>
        <v>-5.7771496999999998</v>
      </c>
      <c r="L48" s="89">
        <v>3273755000</v>
      </c>
      <c r="M48" s="89">
        <v>-8.2211084000000003</v>
      </c>
      <c r="N48" s="89">
        <v>-16.589169999999999</v>
      </c>
      <c r="O48" s="89"/>
      <c r="P48" s="89"/>
      <c r="Q48" s="20"/>
      <c r="R48" s="6">
        <f t="shared" si="3"/>
        <v>3.6689799999999999</v>
      </c>
      <c r="S48" s="6">
        <f t="shared" si="4"/>
        <v>-8.4816628000000005</v>
      </c>
      <c r="T48" s="6">
        <f t="shared" si="5"/>
        <v>-11.581383000000001</v>
      </c>
      <c r="U48" s="20"/>
    </row>
    <row r="49" spans="2:21" x14ac:dyDescent="0.25">
      <c r="B49" s="89">
        <v>3352800000</v>
      </c>
      <c r="C49" s="89">
        <v>-8.6700944999999994</v>
      </c>
      <c r="D49" s="89">
        <v>-5.3379802999999999</v>
      </c>
      <c r="G49" s="20"/>
      <c r="H49" s="6">
        <f t="shared" si="0"/>
        <v>3.7480250000000002</v>
      </c>
      <c r="I49" s="6">
        <f t="shared" si="1"/>
        <v>-8.3990650000000002</v>
      </c>
      <c r="J49" s="6">
        <f t="shared" si="2"/>
        <v>-5.9047513</v>
      </c>
      <c r="L49" s="89">
        <v>3352800000</v>
      </c>
      <c r="M49" s="89">
        <v>-8.2739630000000002</v>
      </c>
      <c r="N49" s="89">
        <v>-15.669983999999999</v>
      </c>
      <c r="O49" s="89"/>
      <c r="P49" s="89"/>
      <c r="Q49" s="20"/>
      <c r="R49" s="6">
        <f t="shared" si="3"/>
        <v>3.7480250000000002</v>
      </c>
      <c r="S49" s="6">
        <f t="shared" si="4"/>
        <v>-8.5393685999999995</v>
      </c>
      <c r="T49" s="6">
        <f t="shared" si="5"/>
        <v>-10.989108</v>
      </c>
      <c r="U49" s="20"/>
    </row>
    <row r="50" spans="2:21" x14ac:dyDescent="0.25">
      <c r="B50" s="89">
        <v>3431845000</v>
      </c>
      <c r="C50" s="89">
        <v>-8.6677561000000001</v>
      </c>
      <c r="D50" s="89">
        <v>-5.4532819000000003</v>
      </c>
      <c r="G50" s="20"/>
      <c r="H50" s="6">
        <f t="shared" si="0"/>
        <v>3.82707</v>
      </c>
      <c r="I50" s="6">
        <f t="shared" si="1"/>
        <v>-8.3272791000000002</v>
      </c>
      <c r="J50" s="6">
        <f t="shared" si="2"/>
        <v>-6.0355233999999998</v>
      </c>
      <c r="L50" s="89">
        <v>3431845000</v>
      </c>
      <c r="M50" s="89">
        <v>-8.3272780999999991</v>
      </c>
      <c r="N50" s="89">
        <v>-14.334341</v>
      </c>
      <c r="O50" s="89"/>
      <c r="P50" s="89"/>
      <c r="Q50" s="20"/>
      <c r="R50" s="6">
        <f t="shared" si="3"/>
        <v>3.82707</v>
      </c>
      <c r="S50" s="6">
        <f t="shared" si="4"/>
        <v>-8.5983725</v>
      </c>
      <c r="T50" s="6">
        <f t="shared" si="5"/>
        <v>-10.490888999999999</v>
      </c>
      <c r="U50" s="20"/>
    </row>
    <row r="51" spans="2:21" x14ac:dyDescent="0.25">
      <c r="B51" s="89">
        <v>3510890000</v>
      </c>
      <c r="C51" s="89">
        <v>-8.6358004000000008</v>
      </c>
      <c r="D51" s="89">
        <v>-5.5595412</v>
      </c>
      <c r="G51" s="20"/>
      <c r="H51" s="6">
        <f t="shared" si="0"/>
        <v>3.9061149999999998</v>
      </c>
      <c r="I51" s="6">
        <f t="shared" si="1"/>
        <v>-8.2947387999999993</v>
      </c>
      <c r="J51" s="6">
        <f t="shared" si="2"/>
        <v>-6.1645216999999999</v>
      </c>
      <c r="L51" s="89">
        <v>3510890000</v>
      </c>
      <c r="M51" s="89">
        <v>-8.3898592000000001</v>
      </c>
      <c r="N51" s="89">
        <v>-13.138135</v>
      </c>
      <c r="O51" s="89"/>
      <c r="P51" s="89"/>
      <c r="Q51" s="20"/>
      <c r="R51" s="6">
        <f t="shared" si="3"/>
        <v>3.9061149999999998</v>
      </c>
      <c r="S51" s="6">
        <f t="shared" si="4"/>
        <v>-8.6726551000000001</v>
      </c>
      <c r="T51" s="6">
        <f t="shared" si="5"/>
        <v>-10.068631999999999</v>
      </c>
      <c r="U51" s="20"/>
    </row>
    <row r="52" spans="2:21" x14ac:dyDescent="0.25">
      <c r="B52" s="89">
        <v>3589935000</v>
      </c>
      <c r="C52" s="89">
        <v>-8.5461387999999996</v>
      </c>
      <c r="D52" s="89">
        <v>-5.6685227999999999</v>
      </c>
      <c r="G52" s="20"/>
      <c r="H52" s="6">
        <f t="shared" si="0"/>
        <v>3.98516</v>
      </c>
      <c r="I52" s="6">
        <f t="shared" si="1"/>
        <v>-8.2437266999999999</v>
      </c>
      <c r="J52" s="6">
        <f t="shared" si="2"/>
        <v>-6.2970781000000002</v>
      </c>
      <c r="L52" s="89">
        <v>3589935000</v>
      </c>
      <c r="M52" s="89">
        <v>-8.4454746000000007</v>
      </c>
      <c r="N52" s="89">
        <v>-12.255972999999999</v>
      </c>
      <c r="O52" s="89"/>
      <c r="P52" s="89"/>
      <c r="Q52" s="20"/>
      <c r="R52" s="6">
        <f t="shared" si="3"/>
        <v>3.98516</v>
      </c>
      <c r="S52" s="6">
        <f t="shared" si="4"/>
        <v>-8.7241964000000003</v>
      </c>
      <c r="T52" s="6">
        <f t="shared" si="5"/>
        <v>-9.7191238000000002</v>
      </c>
      <c r="U52" s="20"/>
    </row>
    <row r="53" spans="2:21" x14ac:dyDescent="0.25">
      <c r="B53" s="89">
        <v>3668980000</v>
      </c>
      <c r="C53" s="89">
        <v>-8.4584541000000009</v>
      </c>
      <c r="D53" s="89">
        <v>-5.7771496999999998</v>
      </c>
      <c r="G53" s="20"/>
      <c r="H53" s="6">
        <f t="shared" si="0"/>
        <v>4.0642050000000003</v>
      </c>
      <c r="I53" s="6">
        <f t="shared" si="1"/>
        <v>-8.1825056000000007</v>
      </c>
      <c r="J53" s="6">
        <f t="shared" si="2"/>
        <v>-6.4322290000000004</v>
      </c>
      <c r="L53" s="89">
        <v>3668980000</v>
      </c>
      <c r="M53" s="89">
        <v>-8.4816628000000005</v>
      </c>
      <c r="N53" s="89">
        <v>-11.581383000000001</v>
      </c>
      <c r="O53" s="89"/>
      <c r="P53" s="89"/>
      <c r="Q53" s="20"/>
      <c r="R53" s="6">
        <f t="shared" si="3"/>
        <v>4.0642050000000003</v>
      </c>
      <c r="S53" s="6">
        <f t="shared" si="4"/>
        <v>-8.7996054000000008</v>
      </c>
      <c r="T53" s="6">
        <f t="shared" si="5"/>
        <v>-9.3891486999999998</v>
      </c>
      <c r="U53" s="20"/>
    </row>
    <row r="54" spans="2:21" x14ac:dyDescent="0.25">
      <c r="B54" s="89">
        <v>3748025000</v>
      </c>
      <c r="C54" s="89">
        <v>-8.3990650000000002</v>
      </c>
      <c r="D54" s="89">
        <v>-5.9047513</v>
      </c>
      <c r="G54" s="20"/>
      <c r="H54" s="6">
        <f t="shared" si="0"/>
        <v>4.1432500000000001</v>
      </c>
      <c r="I54" s="6">
        <f t="shared" si="1"/>
        <v>-8.1137637999999992</v>
      </c>
      <c r="J54" s="6">
        <f t="shared" si="2"/>
        <v>-6.5943402999999998</v>
      </c>
      <c r="L54" s="89">
        <v>3748025000</v>
      </c>
      <c r="M54" s="89">
        <v>-8.5393685999999995</v>
      </c>
      <c r="N54" s="89">
        <v>-10.989108</v>
      </c>
      <c r="O54" s="89"/>
      <c r="P54" s="89"/>
      <c r="Q54" s="20"/>
      <c r="R54" s="6">
        <f t="shared" si="3"/>
        <v>4.1432500000000001</v>
      </c>
      <c r="S54" s="6">
        <f t="shared" si="4"/>
        <v>-8.8677501999999997</v>
      </c>
      <c r="T54" s="6">
        <f t="shared" si="5"/>
        <v>-9.0989036999999993</v>
      </c>
      <c r="U54" s="20"/>
    </row>
    <row r="55" spans="2:21" x14ac:dyDescent="0.25">
      <c r="B55" s="89">
        <v>3827070000</v>
      </c>
      <c r="C55" s="89">
        <v>-8.3272791000000002</v>
      </c>
      <c r="D55" s="89">
        <v>-6.0355233999999998</v>
      </c>
      <c r="H55" s="6">
        <f t="shared" si="0"/>
        <v>4.2222949999999999</v>
      </c>
      <c r="I55" s="6">
        <f t="shared" si="1"/>
        <v>-8.0771207999999994</v>
      </c>
      <c r="J55" s="6">
        <f t="shared" si="2"/>
        <v>-6.7815304000000003</v>
      </c>
      <c r="L55" s="89">
        <v>3827070000</v>
      </c>
      <c r="M55" s="89">
        <v>-8.5983725</v>
      </c>
      <c r="N55" s="89">
        <v>-10.490888999999999</v>
      </c>
      <c r="O55" s="89"/>
      <c r="P55" s="89"/>
      <c r="R55" s="6">
        <f t="shared" si="3"/>
        <v>4.2222949999999999</v>
      </c>
      <c r="S55" s="6">
        <f t="shared" si="4"/>
        <v>-8.9496716999999997</v>
      </c>
      <c r="T55" s="6">
        <f t="shared" si="5"/>
        <v>-8.8134060000000005</v>
      </c>
    </row>
    <row r="56" spans="2:21" x14ac:dyDescent="0.25">
      <c r="B56" s="89">
        <v>3906115000</v>
      </c>
      <c r="C56" s="89">
        <v>-8.2947387999999993</v>
      </c>
      <c r="D56" s="89">
        <v>-6.1645216999999999</v>
      </c>
      <c r="H56" s="6">
        <f t="shared" si="0"/>
        <v>4.3013399999999997</v>
      </c>
      <c r="I56" s="6">
        <f t="shared" si="1"/>
        <v>-8.0235547999999994</v>
      </c>
      <c r="J56" s="6">
        <f t="shared" si="2"/>
        <v>-6.9948687999999999</v>
      </c>
      <c r="L56" s="89">
        <v>3906115000</v>
      </c>
      <c r="M56" s="89">
        <v>-8.6726551000000001</v>
      </c>
      <c r="N56" s="89">
        <v>-10.068631999999999</v>
      </c>
      <c r="O56" s="89"/>
      <c r="P56" s="89"/>
      <c r="R56" s="6">
        <f t="shared" si="3"/>
        <v>4.3013399999999997</v>
      </c>
      <c r="S56" s="6">
        <f t="shared" si="4"/>
        <v>-9.0122184999999995</v>
      </c>
      <c r="T56" s="6">
        <f t="shared" si="5"/>
        <v>-8.5477924000000005</v>
      </c>
    </row>
    <row r="57" spans="2:21" x14ac:dyDescent="0.25">
      <c r="B57" s="89">
        <v>3985160000</v>
      </c>
      <c r="C57" s="89">
        <v>-8.2437266999999999</v>
      </c>
      <c r="D57" s="89">
        <v>-6.2970781000000002</v>
      </c>
      <c r="H57" s="6">
        <f t="shared" si="0"/>
        <v>4.3803850000000004</v>
      </c>
      <c r="I57" s="6">
        <f t="shared" si="1"/>
        <v>-8.0056142999999995</v>
      </c>
      <c r="J57" s="6">
        <f t="shared" si="2"/>
        <v>-7.2663850999999999</v>
      </c>
      <c r="L57" s="89">
        <v>3985160000</v>
      </c>
      <c r="M57" s="89">
        <v>-8.7241964000000003</v>
      </c>
      <c r="N57" s="89">
        <v>-9.7191238000000002</v>
      </c>
      <c r="O57" s="89"/>
      <c r="P57" s="89"/>
      <c r="R57" s="6">
        <f t="shared" si="3"/>
        <v>4.3803850000000004</v>
      </c>
      <c r="S57" s="6">
        <f t="shared" si="4"/>
        <v>-9.0913544000000002</v>
      </c>
      <c r="T57" s="6">
        <f t="shared" si="5"/>
        <v>-8.2947559000000002</v>
      </c>
    </row>
    <row r="58" spans="2:21" x14ac:dyDescent="0.25">
      <c r="B58" s="89">
        <v>4064205000</v>
      </c>
      <c r="C58" s="89">
        <v>-8.1825056000000007</v>
      </c>
      <c r="D58" s="89">
        <v>-6.4322290000000004</v>
      </c>
      <c r="H58" s="6">
        <f t="shared" si="0"/>
        <v>4.4594300000000002</v>
      </c>
      <c r="I58" s="6">
        <f t="shared" si="1"/>
        <v>-7.9938202</v>
      </c>
      <c r="J58" s="6">
        <f t="shared" si="2"/>
        <v>-7.5982995000000004</v>
      </c>
      <c r="L58" s="89">
        <v>4064205000</v>
      </c>
      <c r="M58" s="89">
        <v>-8.7996054000000008</v>
      </c>
      <c r="N58" s="89">
        <v>-9.3891486999999998</v>
      </c>
      <c r="O58" s="89"/>
      <c r="P58" s="89"/>
      <c r="R58" s="6">
        <f t="shared" si="3"/>
        <v>4.4594300000000002</v>
      </c>
      <c r="S58" s="6">
        <f t="shared" si="4"/>
        <v>-9.1485844000000007</v>
      </c>
      <c r="T58" s="6">
        <f t="shared" si="5"/>
        <v>-8.0569372000000001</v>
      </c>
    </row>
    <row r="59" spans="2:21" x14ac:dyDescent="0.25">
      <c r="B59" s="89">
        <v>4143250000</v>
      </c>
      <c r="C59" s="89">
        <v>-8.1137637999999992</v>
      </c>
      <c r="D59" s="89">
        <v>-6.5943402999999998</v>
      </c>
      <c r="H59" s="6">
        <f t="shared" si="0"/>
        <v>4.538475</v>
      </c>
      <c r="I59" s="6">
        <f t="shared" si="1"/>
        <v>-7.9636908000000002</v>
      </c>
      <c r="J59" s="6">
        <f t="shared" si="2"/>
        <v>-7.9906106000000001</v>
      </c>
      <c r="L59" s="89">
        <v>4143250000</v>
      </c>
      <c r="M59" s="89">
        <v>-8.8677501999999997</v>
      </c>
      <c r="N59" s="89">
        <v>-9.0989036999999993</v>
      </c>
      <c r="O59" s="89"/>
      <c r="P59" s="89"/>
      <c r="R59" s="6">
        <f t="shared" si="3"/>
        <v>4.538475</v>
      </c>
      <c r="S59" s="6">
        <f t="shared" si="4"/>
        <v>-9.2025328000000002</v>
      </c>
      <c r="T59" s="6">
        <f t="shared" si="5"/>
        <v>-7.8284316</v>
      </c>
    </row>
    <row r="60" spans="2:21" x14ac:dyDescent="0.25">
      <c r="B60" s="89">
        <v>4222295000</v>
      </c>
      <c r="C60" s="89">
        <v>-8.0771207999999994</v>
      </c>
      <c r="D60" s="89">
        <v>-6.7815304000000003</v>
      </c>
      <c r="H60" s="6">
        <f t="shared" si="0"/>
        <v>4.6175199999999998</v>
      </c>
      <c r="I60" s="6">
        <f t="shared" si="1"/>
        <v>-7.9236735999999999</v>
      </c>
      <c r="J60" s="6">
        <f t="shared" si="2"/>
        <v>-8.4467964000000002</v>
      </c>
      <c r="L60" s="89">
        <v>4222295000</v>
      </c>
      <c r="M60" s="89">
        <v>-8.9496716999999997</v>
      </c>
      <c r="N60" s="89">
        <v>-8.8134060000000005</v>
      </c>
      <c r="O60" s="89"/>
      <c r="P60" s="89"/>
      <c r="R60" s="6">
        <f t="shared" si="3"/>
        <v>4.6175199999999998</v>
      </c>
      <c r="S60" s="6">
        <f t="shared" si="4"/>
        <v>-9.2578955000000001</v>
      </c>
      <c r="T60" s="6">
        <f t="shared" si="5"/>
        <v>-7.6140207999999996</v>
      </c>
    </row>
    <row r="61" spans="2:21" x14ac:dyDescent="0.25">
      <c r="B61" s="89">
        <v>4301340000</v>
      </c>
      <c r="C61" s="89">
        <v>-8.0235547999999994</v>
      </c>
      <c r="D61" s="89">
        <v>-6.9948687999999999</v>
      </c>
      <c r="H61" s="6">
        <f t="shared" si="0"/>
        <v>4.6965649999999997</v>
      </c>
      <c r="I61" s="6">
        <f t="shared" si="1"/>
        <v>-7.9064373999999997</v>
      </c>
      <c r="J61" s="6">
        <f t="shared" si="2"/>
        <v>-8.9608345000000007</v>
      </c>
      <c r="L61" s="89">
        <v>4301340000</v>
      </c>
      <c r="M61" s="89">
        <v>-9.0122184999999995</v>
      </c>
      <c r="N61" s="89">
        <v>-8.5477924000000005</v>
      </c>
      <c r="O61" s="89"/>
      <c r="P61" s="89"/>
      <c r="R61" s="6">
        <f t="shared" si="3"/>
        <v>4.6965649999999997</v>
      </c>
      <c r="S61" s="6">
        <f t="shared" si="4"/>
        <v>-9.3391523000000003</v>
      </c>
      <c r="T61" s="6">
        <f t="shared" si="5"/>
        <v>-7.4215726999999996</v>
      </c>
    </row>
    <row r="62" spans="2:21" x14ac:dyDescent="0.25">
      <c r="B62" s="89">
        <v>4380385000</v>
      </c>
      <c r="C62" s="89">
        <v>-8.0056142999999995</v>
      </c>
      <c r="D62" s="89">
        <v>-7.2663850999999999</v>
      </c>
      <c r="H62" s="6">
        <f t="shared" si="0"/>
        <v>4.7756100000000004</v>
      </c>
      <c r="I62" s="6">
        <f t="shared" si="1"/>
        <v>-7.8665709000000001</v>
      </c>
      <c r="J62" s="6">
        <f t="shared" si="2"/>
        <v>-9.4892386999999996</v>
      </c>
      <c r="L62" s="89">
        <v>4380385000</v>
      </c>
      <c r="M62" s="89">
        <v>-9.0913544000000002</v>
      </c>
      <c r="N62" s="89">
        <v>-8.2947559000000002</v>
      </c>
      <c r="O62" s="89"/>
      <c r="P62" s="89"/>
      <c r="R62" s="6">
        <f t="shared" si="3"/>
        <v>4.7756100000000004</v>
      </c>
      <c r="S62" s="6">
        <f t="shared" si="4"/>
        <v>-9.3909950000000002</v>
      </c>
      <c r="T62" s="6">
        <f t="shared" si="5"/>
        <v>-7.2547302</v>
      </c>
    </row>
    <row r="63" spans="2:21" x14ac:dyDescent="0.25">
      <c r="B63" s="89">
        <v>4459430000</v>
      </c>
      <c r="C63" s="89">
        <v>-7.9938202</v>
      </c>
      <c r="D63" s="89">
        <v>-7.5982995000000004</v>
      </c>
      <c r="H63" s="6">
        <f t="shared" si="0"/>
        <v>4.8546550000000002</v>
      </c>
      <c r="I63" s="6">
        <f t="shared" si="1"/>
        <v>-7.8366569999999998</v>
      </c>
      <c r="J63" s="6">
        <f t="shared" si="2"/>
        <v>-10.035539</v>
      </c>
      <c r="L63" s="89">
        <v>4459430000</v>
      </c>
      <c r="M63" s="89">
        <v>-9.1485844000000007</v>
      </c>
      <c r="N63" s="89">
        <v>-8.0569372000000001</v>
      </c>
      <c r="O63" s="89"/>
      <c r="P63" s="89"/>
      <c r="R63" s="6">
        <f t="shared" si="3"/>
        <v>4.8546550000000002</v>
      </c>
      <c r="S63" s="6">
        <f t="shared" si="4"/>
        <v>-9.4582023999999993</v>
      </c>
      <c r="T63" s="6">
        <f t="shared" si="5"/>
        <v>-7.1237630999999997</v>
      </c>
    </row>
    <row r="64" spans="2:21" x14ac:dyDescent="0.25">
      <c r="B64" s="89">
        <v>4538475000</v>
      </c>
      <c r="C64" s="89">
        <v>-7.9636908000000002</v>
      </c>
      <c r="D64" s="89">
        <v>-7.9906106000000001</v>
      </c>
      <c r="H64" s="6">
        <f t="shared" si="0"/>
        <v>4.9337</v>
      </c>
      <c r="I64" s="6">
        <f t="shared" si="1"/>
        <v>-7.8593115999999998</v>
      </c>
      <c r="J64" s="6">
        <f t="shared" si="2"/>
        <v>-10.578484</v>
      </c>
      <c r="L64" s="89">
        <v>4538475000</v>
      </c>
      <c r="M64" s="89">
        <v>-9.2025328000000002</v>
      </c>
      <c r="N64" s="89">
        <v>-7.8284316</v>
      </c>
      <c r="O64" s="89"/>
      <c r="P64" s="89"/>
      <c r="R64" s="6">
        <f t="shared" si="3"/>
        <v>4.9337</v>
      </c>
      <c r="S64" s="6">
        <f t="shared" si="4"/>
        <v>-9.5550718000000003</v>
      </c>
      <c r="T64" s="6">
        <f t="shared" si="5"/>
        <v>-7.040483</v>
      </c>
    </row>
    <row r="65" spans="2:20" x14ac:dyDescent="0.25">
      <c r="B65" s="89">
        <v>4617520000</v>
      </c>
      <c r="C65" s="89">
        <v>-7.9236735999999999</v>
      </c>
      <c r="D65" s="89">
        <v>-8.4467964000000002</v>
      </c>
      <c r="H65" s="6">
        <f t="shared" si="0"/>
        <v>5.0127449999999998</v>
      </c>
      <c r="I65" s="6">
        <f t="shared" si="1"/>
        <v>-7.8744693000000003</v>
      </c>
      <c r="J65" s="6">
        <f t="shared" si="2"/>
        <v>-11.060257999999999</v>
      </c>
      <c r="L65" s="89">
        <v>4617520000</v>
      </c>
      <c r="M65" s="89">
        <v>-9.2578955000000001</v>
      </c>
      <c r="N65" s="89">
        <v>-7.6140207999999996</v>
      </c>
      <c r="O65" s="89"/>
      <c r="P65" s="89"/>
      <c r="R65" s="6">
        <f t="shared" si="3"/>
        <v>5.0127449999999998</v>
      </c>
      <c r="S65" s="6">
        <f t="shared" si="4"/>
        <v>-9.5900687999999992</v>
      </c>
      <c r="T65" s="6">
        <f t="shared" si="5"/>
        <v>-6.9980267999999999</v>
      </c>
    </row>
    <row r="66" spans="2:20" x14ac:dyDescent="0.25">
      <c r="B66" s="89">
        <v>4696565000</v>
      </c>
      <c r="C66" s="89">
        <v>-7.9064373999999997</v>
      </c>
      <c r="D66" s="89">
        <v>-8.9608345000000007</v>
      </c>
      <c r="H66" s="6">
        <f t="shared" si="0"/>
        <v>5.0917899999999996</v>
      </c>
      <c r="I66" s="6">
        <f t="shared" si="1"/>
        <v>-7.8791962</v>
      </c>
      <c r="J66" s="6">
        <f t="shared" si="2"/>
        <v>-11.458629</v>
      </c>
      <c r="L66" s="89">
        <v>4696565000</v>
      </c>
      <c r="M66" s="89">
        <v>-9.3391523000000003</v>
      </c>
      <c r="N66" s="89">
        <v>-7.4215726999999996</v>
      </c>
      <c r="O66" s="89"/>
      <c r="P66" s="89"/>
      <c r="R66" s="6">
        <f t="shared" si="3"/>
        <v>5.0917899999999996</v>
      </c>
      <c r="S66" s="6">
        <f t="shared" si="4"/>
        <v>-9.6005497000000002</v>
      </c>
      <c r="T66" s="6">
        <f t="shared" si="5"/>
        <v>-6.9984403000000004</v>
      </c>
    </row>
    <row r="67" spans="2:20" x14ac:dyDescent="0.25">
      <c r="B67" s="89">
        <v>4775610000</v>
      </c>
      <c r="C67" s="89">
        <v>-7.8665709000000001</v>
      </c>
      <c r="D67" s="89">
        <v>-9.4892386999999996</v>
      </c>
      <c r="H67" s="6">
        <f t="shared" si="0"/>
        <v>5.1708350000000003</v>
      </c>
      <c r="I67" s="6">
        <f t="shared" si="1"/>
        <v>-7.9138026000000004</v>
      </c>
      <c r="J67" s="6">
        <f t="shared" si="2"/>
        <v>-11.752154000000001</v>
      </c>
      <c r="L67" s="89">
        <v>4775610000</v>
      </c>
      <c r="M67" s="89">
        <v>-9.3909950000000002</v>
      </c>
      <c r="N67" s="89">
        <v>-7.2547302</v>
      </c>
      <c r="O67" s="89"/>
      <c r="P67" s="89"/>
      <c r="R67" s="6">
        <f t="shared" si="3"/>
        <v>5.1708350000000003</v>
      </c>
      <c r="S67" s="6">
        <f t="shared" si="4"/>
        <v>-9.6156454</v>
      </c>
      <c r="T67" s="6">
        <f t="shared" si="5"/>
        <v>-7.0530037999999999</v>
      </c>
    </row>
    <row r="68" spans="2:20" x14ac:dyDescent="0.25">
      <c r="B68" s="89">
        <v>4854655000</v>
      </c>
      <c r="C68" s="89">
        <v>-7.8366569999999998</v>
      </c>
      <c r="D68" s="89">
        <v>-10.035539</v>
      </c>
      <c r="H68" s="6">
        <f t="shared" ref="H68:H131" si="6">B73/1000000000</f>
        <v>5.2498800000000001</v>
      </c>
      <c r="I68" s="6">
        <f t="shared" ref="I68:I131" si="7">C73</f>
        <v>-7.9755988000000002</v>
      </c>
      <c r="J68" s="6">
        <f t="shared" ref="J68:J131" si="8">D73</f>
        <v>-11.918334</v>
      </c>
      <c r="L68" s="89">
        <v>4854655000</v>
      </c>
      <c r="M68" s="89">
        <v>-9.4582023999999993</v>
      </c>
      <c r="N68" s="89">
        <v>-7.1237630999999997</v>
      </c>
      <c r="O68" s="89"/>
      <c r="P68" s="89"/>
      <c r="R68" s="6">
        <f t="shared" ref="R68:R131" si="9">L73/1000000000</f>
        <v>5.2498800000000001</v>
      </c>
      <c r="S68" s="6">
        <f t="shared" ref="S68:S131" si="10">M73</f>
        <v>-9.5942706999999992</v>
      </c>
      <c r="T68" s="6">
        <f t="shared" ref="T68:T131" si="11">N73</f>
        <v>-7.1812468000000003</v>
      </c>
    </row>
    <row r="69" spans="2:20" x14ac:dyDescent="0.25">
      <c r="B69" s="89">
        <v>4933700000</v>
      </c>
      <c r="C69" s="89">
        <v>-7.8593115999999998</v>
      </c>
      <c r="D69" s="89">
        <v>-10.578484</v>
      </c>
      <c r="H69" s="6">
        <f t="shared" si="6"/>
        <v>5.3289249999999999</v>
      </c>
      <c r="I69" s="6">
        <f t="shared" si="7"/>
        <v>-8.0390157999999996</v>
      </c>
      <c r="J69" s="6">
        <f t="shared" si="8"/>
        <v>-11.959224000000001</v>
      </c>
      <c r="L69" s="89">
        <v>4933700000</v>
      </c>
      <c r="M69" s="89">
        <v>-9.5550718000000003</v>
      </c>
      <c r="N69" s="89">
        <v>-7.040483</v>
      </c>
      <c r="O69" s="89"/>
      <c r="P69" s="89"/>
      <c r="R69" s="6">
        <f t="shared" si="9"/>
        <v>5.3289249999999999</v>
      </c>
      <c r="S69" s="6">
        <f t="shared" si="10"/>
        <v>-9.5315781000000008</v>
      </c>
      <c r="T69" s="6">
        <f t="shared" si="11"/>
        <v>-7.3880977999999997</v>
      </c>
    </row>
    <row r="70" spans="2:20" x14ac:dyDescent="0.25">
      <c r="B70" s="89">
        <v>5012745000</v>
      </c>
      <c r="C70" s="89">
        <v>-7.8744693000000003</v>
      </c>
      <c r="D70" s="89">
        <v>-11.060257999999999</v>
      </c>
      <c r="H70" s="6">
        <f t="shared" si="6"/>
        <v>5.4079699999999997</v>
      </c>
      <c r="I70" s="6">
        <f t="shared" si="7"/>
        <v>-8.1390046999999992</v>
      </c>
      <c r="J70" s="6">
        <f t="shared" si="8"/>
        <v>-11.876072000000001</v>
      </c>
      <c r="L70" s="89">
        <v>5012745000</v>
      </c>
      <c r="M70" s="89">
        <v>-9.5900687999999992</v>
      </c>
      <c r="N70" s="89">
        <v>-6.9980267999999999</v>
      </c>
      <c r="O70" s="89"/>
      <c r="P70" s="89"/>
      <c r="R70" s="6">
        <f t="shared" si="9"/>
        <v>5.4079699999999997</v>
      </c>
      <c r="S70" s="6">
        <f t="shared" si="10"/>
        <v>-9.5213604000000007</v>
      </c>
      <c r="T70" s="6">
        <f t="shared" si="11"/>
        <v>-7.6755123000000003</v>
      </c>
    </row>
    <row r="71" spans="2:20" x14ac:dyDescent="0.25">
      <c r="B71" s="89">
        <v>5091790000</v>
      </c>
      <c r="C71" s="89">
        <v>-7.8791962</v>
      </c>
      <c r="D71" s="89">
        <v>-11.458629</v>
      </c>
      <c r="H71" s="6">
        <f t="shared" si="6"/>
        <v>5.4870150000000004</v>
      </c>
      <c r="I71" s="6">
        <f t="shared" si="7"/>
        <v>-8.2475556999999995</v>
      </c>
      <c r="J71" s="6">
        <f t="shared" si="8"/>
        <v>-11.698623</v>
      </c>
      <c r="L71" s="89">
        <v>5091790000</v>
      </c>
      <c r="M71" s="89">
        <v>-9.6005497000000002</v>
      </c>
      <c r="N71" s="89">
        <v>-6.9984403000000004</v>
      </c>
      <c r="O71" s="89"/>
      <c r="P71" s="89"/>
      <c r="R71" s="6">
        <f t="shared" si="9"/>
        <v>5.4870150000000004</v>
      </c>
      <c r="S71" s="6">
        <f t="shared" si="10"/>
        <v>-9.5193253000000002</v>
      </c>
      <c r="T71" s="6">
        <f t="shared" si="11"/>
        <v>-8.0599822999999997</v>
      </c>
    </row>
    <row r="72" spans="2:20" x14ac:dyDescent="0.25">
      <c r="B72" s="89">
        <v>5170835000</v>
      </c>
      <c r="C72" s="89">
        <v>-7.9138026000000004</v>
      </c>
      <c r="D72" s="89">
        <v>-11.752154000000001</v>
      </c>
      <c r="H72" s="6">
        <f t="shared" si="6"/>
        <v>5.5660600000000002</v>
      </c>
      <c r="I72" s="6">
        <f t="shared" si="7"/>
        <v>-8.3472586</v>
      </c>
      <c r="J72" s="6">
        <f t="shared" si="8"/>
        <v>-11.404215000000001</v>
      </c>
      <c r="L72" s="89">
        <v>5170835000</v>
      </c>
      <c r="M72" s="89">
        <v>-9.6156454</v>
      </c>
      <c r="N72" s="89">
        <v>-7.0530037999999999</v>
      </c>
      <c r="O72" s="89"/>
      <c r="P72" s="89"/>
      <c r="R72" s="6">
        <f t="shared" si="9"/>
        <v>5.5660600000000002</v>
      </c>
      <c r="S72" s="6">
        <f t="shared" si="10"/>
        <v>-9.5126857999999999</v>
      </c>
      <c r="T72" s="6">
        <f t="shared" si="11"/>
        <v>-8.5212765000000008</v>
      </c>
    </row>
    <row r="73" spans="2:20" x14ac:dyDescent="0.25">
      <c r="B73" s="89">
        <v>5249880000</v>
      </c>
      <c r="C73" s="89">
        <v>-7.9755988000000002</v>
      </c>
      <c r="D73" s="89">
        <v>-11.918334</v>
      </c>
      <c r="H73" s="6">
        <f t="shared" si="6"/>
        <v>5.645105</v>
      </c>
      <c r="I73" s="6">
        <f t="shared" si="7"/>
        <v>-8.4503689000000008</v>
      </c>
      <c r="J73" s="6">
        <f t="shared" si="8"/>
        <v>-11.026135999999999</v>
      </c>
      <c r="L73" s="89">
        <v>5249880000</v>
      </c>
      <c r="M73" s="89">
        <v>-9.5942706999999992</v>
      </c>
      <c r="N73" s="89">
        <v>-7.1812468000000003</v>
      </c>
      <c r="O73" s="89"/>
      <c r="P73" s="89"/>
      <c r="R73" s="6">
        <f t="shared" si="9"/>
        <v>5.645105</v>
      </c>
      <c r="S73" s="6">
        <f t="shared" si="10"/>
        <v>-9.5127459000000005</v>
      </c>
      <c r="T73" s="6">
        <f t="shared" si="11"/>
        <v>-9.0542870000000004</v>
      </c>
    </row>
    <row r="74" spans="2:20" x14ac:dyDescent="0.25">
      <c r="B74" s="89">
        <v>5328925000</v>
      </c>
      <c r="C74" s="89">
        <v>-8.0390157999999996</v>
      </c>
      <c r="D74" s="89">
        <v>-11.959224000000001</v>
      </c>
      <c r="H74" s="6">
        <f t="shared" si="6"/>
        <v>5.7241499999999998</v>
      </c>
      <c r="I74" s="6">
        <f t="shared" si="7"/>
        <v>-8.5641879999999997</v>
      </c>
      <c r="J74" s="6">
        <f t="shared" si="8"/>
        <v>-10.617996</v>
      </c>
      <c r="L74" s="89">
        <v>5328925000</v>
      </c>
      <c r="M74" s="89">
        <v>-9.5315781000000008</v>
      </c>
      <c r="N74" s="89">
        <v>-7.3880977999999997</v>
      </c>
      <c r="O74" s="89"/>
      <c r="P74" s="89"/>
      <c r="R74" s="6">
        <f t="shared" si="9"/>
        <v>5.7241499999999998</v>
      </c>
      <c r="S74" s="6">
        <f t="shared" si="10"/>
        <v>-9.5157795000000007</v>
      </c>
      <c r="T74" s="6">
        <f t="shared" si="11"/>
        <v>-9.6685209000000008</v>
      </c>
    </row>
    <row r="75" spans="2:20" x14ac:dyDescent="0.25">
      <c r="B75" s="89">
        <v>5407970000</v>
      </c>
      <c r="C75" s="89">
        <v>-8.1390046999999992</v>
      </c>
      <c r="D75" s="89">
        <v>-11.876072000000001</v>
      </c>
      <c r="H75" s="6">
        <f t="shared" si="6"/>
        <v>5.8031949999999997</v>
      </c>
      <c r="I75" s="6">
        <f t="shared" si="7"/>
        <v>-8.6996392999999994</v>
      </c>
      <c r="J75" s="6">
        <f t="shared" si="8"/>
        <v>-10.183477999999999</v>
      </c>
      <c r="L75" s="89">
        <v>5407970000</v>
      </c>
      <c r="M75" s="89">
        <v>-9.5213604000000007</v>
      </c>
      <c r="N75" s="89">
        <v>-7.6755123000000003</v>
      </c>
      <c r="O75" s="89"/>
      <c r="P75" s="89"/>
      <c r="R75" s="6">
        <f t="shared" si="9"/>
        <v>5.8031949999999997</v>
      </c>
      <c r="S75" s="6">
        <f t="shared" si="10"/>
        <v>-9.5229464000000004</v>
      </c>
      <c r="T75" s="6">
        <f t="shared" si="11"/>
        <v>-10.296469</v>
      </c>
    </row>
    <row r="76" spans="2:20" x14ac:dyDescent="0.25">
      <c r="B76" s="89">
        <v>5487015000</v>
      </c>
      <c r="C76" s="89">
        <v>-8.2475556999999995</v>
      </c>
      <c r="D76" s="89">
        <v>-11.698623</v>
      </c>
      <c r="H76" s="6">
        <f t="shared" si="6"/>
        <v>5.8822400000000004</v>
      </c>
      <c r="I76" s="6">
        <f t="shared" si="7"/>
        <v>-8.8092641999999994</v>
      </c>
      <c r="J76" s="6">
        <f t="shared" si="8"/>
        <v>-9.7389536000000003</v>
      </c>
      <c r="L76" s="89">
        <v>5487015000</v>
      </c>
      <c r="M76" s="89">
        <v>-9.5193253000000002</v>
      </c>
      <c r="N76" s="89">
        <v>-8.0599822999999997</v>
      </c>
      <c r="O76" s="89"/>
      <c r="P76" s="89"/>
      <c r="R76" s="6">
        <f t="shared" si="9"/>
        <v>5.8822400000000004</v>
      </c>
      <c r="S76" s="6">
        <f t="shared" si="10"/>
        <v>-9.5163087999999991</v>
      </c>
      <c r="T76" s="6">
        <f t="shared" si="11"/>
        <v>-10.887852000000001</v>
      </c>
    </row>
    <row r="77" spans="2:20" x14ac:dyDescent="0.25">
      <c r="B77" s="89">
        <v>5566060000</v>
      </c>
      <c r="C77" s="89">
        <v>-8.3472586</v>
      </c>
      <c r="D77" s="89">
        <v>-11.404215000000001</v>
      </c>
      <c r="H77" s="6">
        <f t="shared" si="6"/>
        <v>5.9612850000000002</v>
      </c>
      <c r="I77" s="6">
        <f t="shared" si="7"/>
        <v>-8.8891907000000003</v>
      </c>
      <c r="J77" s="6">
        <f t="shared" si="8"/>
        <v>-9.3140564000000001</v>
      </c>
      <c r="L77" s="89">
        <v>5566060000</v>
      </c>
      <c r="M77" s="89">
        <v>-9.5126857999999999</v>
      </c>
      <c r="N77" s="89">
        <v>-8.5212765000000008</v>
      </c>
      <c r="O77" s="89"/>
      <c r="P77" s="89"/>
      <c r="R77" s="6">
        <f t="shared" si="9"/>
        <v>5.9612850000000002</v>
      </c>
      <c r="S77" s="6">
        <f t="shared" si="10"/>
        <v>-9.5130072000000006</v>
      </c>
      <c r="T77" s="6">
        <f t="shared" si="11"/>
        <v>-11.388920000000001</v>
      </c>
    </row>
    <row r="78" spans="2:20" x14ac:dyDescent="0.25">
      <c r="B78" s="89">
        <v>5645105000</v>
      </c>
      <c r="C78" s="89">
        <v>-8.4503689000000008</v>
      </c>
      <c r="D78" s="89">
        <v>-11.026135999999999</v>
      </c>
      <c r="H78" s="6">
        <f t="shared" si="6"/>
        <v>6.04033</v>
      </c>
      <c r="I78" s="6">
        <f t="shared" si="7"/>
        <v>-8.9773444999999992</v>
      </c>
      <c r="J78" s="6">
        <f t="shared" si="8"/>
        <v>-8.9012756</v>
      </c>
      <c r="L78" s="89">
        <v>5645105000</v>
      </c>
      <c r="M78" s="89">
        <v>-9.5127459000000005</v>
      </c>
      <c r="N78" s="89">
        <v>-9.0542870000000004</v>
      </c>
      <c r="O78" s="89"/>
      <c r="P78" s="89"/>
      <c r="R78" s="6">
        <f t="shared" si="9"/>
        <v>6.04033</v>
      </c>
      <c r="S78" s="6">
        <f t="shared" si="10"/>
        <v>-9.5606661000000006</v>
      </c>
      <c r="T78" s="6">
        <f t="shared" si="11"/>
        <v>-11.762727999999999</v>
      </c>
    </row>
    <row r="79" spans="2:20" x14ac:dyDescent="0.25">
      <c r="B79" s="89">
        <v>5724150000</v>
      </c>
      <c r="C79" s="89">
        <v>-8.5641879999999997</v>
      </c>
      <c r="D79" s="89">
        <v>-10.617996</v>
      </c>
      <c r="H79" s="6">
        <f t="shared" si="6"/>
        <v>6.1193749999999998</v>
      </c>
      <c r="I79" s="6">
        <f t="shared" si="7"/>
        <v>-9.0537747999999993</v>
      </c>
      <c r="J79" s="6">
        <f t="shared" si="8"/>
        <v>-8.5114745999999997</v>
      </c>
      <c r="L79" s="89">
        <v>5724150000</v>
      </c>
      <c r="M79" s="89">
        <v>-9.5157795000000007</v>
      </c>
      <c r="N79" s="89">
        <v>-9.6685209000000008</v>
      </c>
      <c r="O79" s="89"/>
      <c r="P79" s="89"/>
      <c r="R79" s="6">
        <f t="shared" si="9"/>
        <v>6.1193749999999998</v>
      </c>
      <c r="S79" s="6">
        <f t="shared" si="10"/>
        <v>-9.6280602999999996</v>
      </c>
      <c r="T79" s="6">
        <f t="shared" si="11"/>
        <v>-12.00699</v>
      </c>
    </row>
    <row r="80" spans="2:20" x14ac:dyDescent="0.25">
      <c r="B80" s="89">
        <v>5803195000</v>
      </c>
      <c r="C80" s="89">
        <v>-8.6996392999999994</v>
      </c>
      <c r="D80" s="89">
        <v>-10.183477999999999</v>
      </c>
      <c r="H80" s="6">
        <f t="shared" si="6"/>
        <v>6.1984199999999996</v>
      </c>
      <c r="I80" s="6">
        <f t="shared" si="7"/>
        <v>-9.1013689000000007</v>
      </c>
      <c r="J80" s="6">
        <f t="shared" si="8"/>
        <v>-8.1727571000000001</v>
      </c>
      <c r="L80" s="89">
        <v>5803195000</v>
      </c>
      <c r="M80" s="89">
        <v>-9.5229464000000004</v>
      </c>
      <c r="N80" s="89">
        <v>-10.296469</v>
      </c>
      <c r="O80" s="89"/>
      <c r="P80" s="89"/>
      <c r="R80" s="6">
        <f t="shared" si="9"/>
        <v>6.1984199999999996</v>
      </c>
      <c r="S80" s="6">
        <f t="shared" si="10"/>
        <v>-9.7063818000000008</v>
      </c>
      <c r="T80" s="6">
        <f t="shared" si="11"/>
        <v>-12.091450999999999</v>
      </c>
    </row>
    <row r="81" spans="2:20" x14ac:dyDescent="0.25">
      <c r="B81" s="89">
        <v>5882240000</v>
      </c>
      <c r="C81" s="89">
        <v>-8.8092641999999994</v>
      </c>
      <c r="D81" s="89">
        <v>-9.7389536000000003</v>
      </c>
      <c r="H81" s="6">
        <f t="shared" si="6"/>
        <v>6.2774650000000003</v>
      </c>
      <c r="I81" s="6">
        <f t="shared" si="7"/>
        <v>-9.1772690000000008</v>
      </c>
      <c r="J81" s="6">
        <f t="shared" si="8"/>
        <v>-7.8862224000000003</v>
      </c>
      <c r="L81" s="89">
        <v>5882240000</v>
      </c>
      <c r="M81" s="89">
        <v>-9.5163087999999991</v>
      </c>
      <c r="N81" s="89">
        <v>-10.887852000000001</v>
      </c>
      <c r="O81" s="89"/>
      <c r="P81" s="89"/>
      <c r="R81" s="6">
        <f t="shared" si="9"/>
        <v>6.2774650000000003</v>
      </c>
      <c r="S81" s="6">
        <f t="shared" si="10"/>
        <v>-9.8093652999999996</v>
      </c>
      <c r="T81" s="6">
        <f t="shared" si="11"/>
        <v>-12.019505000000001</v>
      </c>
    </row>
    <row r="82" spans="2:20" x14ac:dyDescent="0.25">
      <c r="B82" s="89">
        <v>5961285000</v>
      </c>
      <c r="C82" s="89">
        <v>-8.8891907000000003</v>
      </c>
      <c r="D82" s="89">
        <v>-9.3140564000000001</v>
      </c>
      <c r="H82" s="6">
        <f t="shared" si="6"/>
        <v>6.3565100000000001</v>
      </c>
      <c r="I82" s="6">
        <f t="shared" si="7"/>
        <v>-9.2597809000000009</v>
      </c>
      <c r="J82" s="6">
        <f t="shared" si="8"/>
        <v>-7.6629367000000004</v>
      </c>
      <c r="L82" s="89">
        <v>5961285000</v>
      </c>
      <c r="M82" s="89">
        <v>-9.5130072000000006</v>
      </c>
      <c r="N82" s="89">
        <v>-11.388920000000001</v>
      </c>
      <c r="O82" s="89"/>
      <c r="P82" s="89"/>
      <c r="R82" s="6">
        <f t="shared" si="9"/>
        <v>6.3565100000000001</v>
      </c>
      <c r="S82" s="6">
        <f t="shared" si="10"/>
        <v>-9.9430990000000001</v>
      </c>
      <c r="T82" s="6">
        <f t="shared" si="11"/>
        <v>-11.807976999999999</v>
      </c>
    </row>
    <row r="83" spans="2:20" x14ac:dyDescent="0.25">
      <c r="B83" s="89">
        <v>6040330000</v>
      </c>
      <c r="C83" s="89">
        <v>-8.9773444999999992</v>
      </c>
      <c r="D83" s="89">
        <v>-8.9012756</v>
      </c>
      <c r="H83" s="6">
        <f t="shared" si="6"/>
        <v>6.4355549999999999</v>
      </c>
      <c r="I83" s="6">
        <f t="shared" si="7"/>
        <v>-9.2643184999999999</v>
      </c>
      <c r="J83" s="6">
        <f t="shared" si="8"/>
        <v>-7.4862675999999997</v>
      </c>
      <c r="L83" s="89">
        <v>6040330000</v>
      </c>
      <c r="M83" s="89">
        <v>-9.5606661000000006</v>
      </c>
      <c r="N83" s="89">
        <v>-11.762727999999999</v>
      </c>
      <c r="O83" s="89"/>
      <c r="P83" s="89"/>
      <c r="R83" s="6">
        <f t="shared" si="9"/>
        <v>6.4355549999999999</v>
      </c>
      <c r="S83" s="6">
        <f t="shared" si="10"/>
        <v>-10.043258</v>
      </c>
      <c r="T83" s="6">
        <f t="shared" si="11"/>
        <v>-11.445789</v>
      </c>
    </row>
    <row r="84" spans="2:20" x14ac:dyDescent="0.25">
      <c r="B84" s="89">
        <v>6119375000</v>
      </c>
      <c r="C84" s="89">
        <v>-9.0537747999999993</v>
      </c>
      <c r="D84" s="89">
        <v>-8.5114745999999997</v>
      </c>
      <c r="H84" s="6">
        <f t="shared" si="6"/>
        <v>6.5145999999999997</v>
      </c>
      <c r="I84" s="6">
        <f t="shared" si="7"/>
        <v>-9.2635126000000003</v>
      </c>
      <c r="J84" s="6">
        <f t="shared" si="8"/>
        <v>-7.3568791999999998</v>
      </c>
      <c r="L84" s="89">
        <v>6119375000</v>
      </c>
      <c r="M84" s="89">
        <v>-9.6280602999999996</v>
      </c>
      <c r="N84" s="89">
        <v>-12.00699</v>
      </c>
      <c r="O84" s="89"/>
      <c r="P84" s="89"/>
      <c r="R84" s="6">
        <f t="shared" si="9"/>
        <v>6.5145999999999997</v>
      </c>
      <c r="S84" s="6">
        <f t="shared" si="10"/>
        <v>-10.158505</v>
      </c>
      <c r="T84" s="6">
        <f t="shared" si="11"/>
        <v>-11.011369</v>
      </c>
    </row>
    <row r="85" spans="2:20" x14ac:dyDescent="0.25">
      <c r="B85" s="89">
        <v>6198420000</v>
      </c>
      <c r="C85" s="89">
        <v>-9.1013689000000007</v>
      </c>
      <c r="D85" s="89">
        <v>-8.1727571000000001</v>
      </c>
      <c r="H85" s="6">
        <f t="shared" si="6"/>
        <v>6.5936450000000004</v>
      </c>
      <c r="I85" s="6">
        <f t="shared" si="7"/>
        <v>-9.2679299999999998</v>
      </c>
      <c r="J85" s="6">
        <f t="shared" si="8"/>
        <v>-7.2799849999999999</v>
      </c>
      <c r="L85" s="89">
        <v>6198420000</v>
      </c>
      <c r="M85" s="89">
        <v>-9.7063818000000008</v>
      </c>
      <c r="N85" s="89">
        <v>-12.091450999999999</v>
      </c>
      <c r="O85" s="89"/>
      <c r="P85" s="89"/>
      <c r="R85" s="6">
        <f t="shared" si="9"/>
        <v>6.5936450000000004</v>
      </c>
      <c r="S85" s="6">
        <f t="shared" si="10"/>
        <v>-10.242175</v>
      </c>
      <c r="T85" s="6">
        <f t="shared" si="11"/>
        <v>-10.553535</v>
      </c>
    </row>
    <row r="86" spans="2:20" x14ac:dyDescent="0.25">
      <c r="B86" s="89">
        <v>6277465000</v>
      </c>
      <c r="C86" s="89">
        <v>-9.1772690000000008</v>
      </c>
      <c r="D86" s="89">
        <v>-7.8862224000000003</v>
      </c>
      <c r="H86" s="6">
        <f t="shared" si="6"/>
        <v>6.6726900000000002</v>
      </c>
      <c r="I86" s="6">
        <f t="shared" si="7"/>
        <v>-9.2629518999999991</v>
      </c>
      <c r="J86" s="6">
        <f t="shared" si="8"/>
        <v>-7.2452126000000003</v>
      </c>
      <c r="L86" s="89">
        <v>6277465000</v>
      </c>
      <c r="M86" s="89">
        <v>-9.8093652999999996</v>
      </c>
      <c r="N86" s="89">
        <v>-12.019505000000001</v>
      </c>
      <c r="O86" s="89"/>
      <c r="P86" s="89"/>
      <c r="R86" s="6">
        <f t="shared" si="9"/>
        <v>6.6726900000000002</v>
      </c>
      <c r="S86" s="6">
        <f t="shared" si="10"/>
        <v>-10.302476</v>
      </c>
      <c r="T86" s="6">
        <f t="shared" si="11"/>
        <v>-10.116148000000001</v>
      </c>
    </row>
    <row r="87" spans="2:20" x14ac:dyDescent="0.25">
      <c r="B87" s="89">
        <v>6356510000</v>
      </c>
      <c r="C87" s="89">
        <v>-9.2597809000000009</v>
      </c>
      <c r="D87" s="89">
        <v>-7.6629367000000004</v>
      </c>
      <c r="H87" s="6">
        <f t="shared" si="6"/>
        <v>6.751735</v>
      </c>
      <c r="I87" s="6">
        <f t="shared" si="7"/>
        <v>-9.2441920999999994</v>
      </c>
      <c r="J87" s="6">
        <f t="shared" si="8"/>
        <v>-7.2546901999999998</v>
      </c>
      <c r="L87" s="89">
        <v>6356510000</v>
      </c>
      <c r="M87" s="89">
        <v>-9.9430990000000001</v>
      </c>
      <c r="N87" s="89">
        <v>-11.807976999999999</v>
      </c>
      <c r="O87" s="89"/>
      <c r="P87" s="89"/>
      <c r="R87" s="6">
        <f t="shared" si="9"/>
        <v>6.751735</v>
      </c>
      <c r="S87" s="6">
        <f t="shared" si="10"/>
        <v>-10.336926</v>
      </c>
      <c r="T87" s="6">
        <f t="shared" si="11"/>
        <v>-9.7485990999999999</v>
      </c>
    </row>
    <row r="88" spans="2:20" x14ac:dyDescent="0.25">
      <c r="B88" s="89">
        <v>6435555000</v>
      </c>
      <c r="C88" s="89">
        <v>-9.2643184999999999</v>
      </c>
      <c r="D88" s="89">
        <v>-7.4862675999999997</v>
      </c>
      <c r="H88" s="6">
        <f t="shared" si="6"/>
        <v>6.8307799999999999</v>
      </c>
      <c r="I88" s="6">
        <f t="shared" si="7"/>
        <v>-9.2477751000000001</v>
      </c>
      <c r="J88" s="6">
        <f t="shared" si="8"/>
        <v>-7.3074035999999998</v>
      </c>
      <c r="L88" s="89">
        <v>6435555000</v>
      </c>
      <c r="M88" s="89">
        <v>-10.043258</v>
      </c>
      <c r="N88" s="89">
        <v>-11.445789</v>
      </c>
      <c r="O88" s="89"/>
      <c r="P88" s="89"/>
      <c r="R88" s="6">
        <f t="shared" si="9"/>
        <v>6.8307799999999999</v>
      </c>
      <c r="S88" s="6">
        <f t="shared" si="10"/>
        <v>-10.380997000000001</v>
      </c>
      <c r="T88" s="6">
        <f t="shared" si="11"/>
        <v>-9.4437283999999995</v>
      </c>
    </row>
    <row r="89" spans="2:20" x14ac:dyDescent="0.25">
      <c r="B89" s="89">
        <v>6514600000</v>
      </c>
      <c r="C89" s="89">
        <v>-9.2635126000000003</v>
      </c>
      <c r="D89" s="89">
        <v>-7.3568791999999998</v>
      </c>
      <c r="H89" s="6">
        <f t="shared" si="6"/>
        <v>6.9098249999999997</v>
      </c>
      <c r="I89" s="6">
        <f t="shared" si="7"/>
        <v>-9.2342280999999993</v>
      </c>
      <c r="J89" s="6">
        <f t="shared" si="8"/>
        <v>-7.3888578000000003</v>
      </c>
      <c r="L89" s="89">
        <v>6514600000</v>
      </c>
      <c r="M89" s="89">
        <v>-10.158505</v>
      </c>
      <c r="N89" s="89">
        <v>-11.011369</v>
      </c>
      <c r="O89" s="89"/>
      <c r="P89" s="89"/>
      <c r="R89" s="6">
        <f t="shared" si="9"/>
        <v>6.9098249999999997</v>
      </c>
      <c r="S89" s="6">
        <f t="shared" si="10"/>
        <v>-10.380468</v>
      </c>
      <c r="T89" s="6">
        <f t="shared" si="11"/>
        <v>-9.2186240999999995</v>
      </c>
    </row>
    <row r="90" spans="2:20" x14ac:dyDescent="0.25">
      <c r="B90" s="89">
        <v>6593645000</v>
      </c>
      <c r="C90" s="89">
        <v>-9.2679299999999998</v>
      </c>
      <c r="D90" s="89">
        <v>-7.2799849999999999</v>
      </c>
      <c r="H90" s="6">
        <f t="shared" si="6"/>
        <v>6.9888700000000004</v>
      </c>
      <c r="I90" s="6">
        <f t="shared" si="7"/>
        <v>-9.2266121000000005</v>
      </c>
      <c r="J90" s="6">
        <f t="shared" si="8"/>
        <v>-7.4950055999999998</v>
      </c>
      <c r="L90" s="89">
        <v>6593645000</v>
      </c>
      <c r="M90" s="89">
        <v>-10.242175</v>
      </c>
      <c r="N90" s="89">
        <v>-10.553535</v>
      </c>
      <c r="O90" s="89"/>
      <c r="P90" s="89"/>
      <c r="R90" s="6">
        <f t="shared" si="9"/>
        <v>6.9888700000000004</v>
      </c>
      <c r="S90" s="6">
        <f t="shared" si="10"/>
        <v>-10.40302</v>
      </c>
      <c r="T90" s="6">
        <f t="shared" si="11"/>
        <v>-9.0722961000000009</v>
      </c>
    </row>
    <row r="91" spans="2:20" x14ac:dyDescent="0.25">
      <c r="B91" s="89">
        <v>6672690000</v>
      </c>
      <c r="C91" s="89">
        <v>-9.2629518999999991</v>
      </c>
      <c r="D91" s="89">
        <v>-7.2452126000000003</v>
      </c>
      <c r="H91" s="6">
        <f t="shared" si="6"/>
        <v>7.0679150000000002</v>
      </c>
      <c r="I91" s="6">
        <f t="shared" si="7"/>
        <v>-9.2490635000000001</v>
      </c>
      <c r="J91" s="6">
        <f t="shared" si="8"/>
        <v>-7.6186724000000003</v>
      </c>
      <c r="L91" s="89">
        <v>6672690000</v>
      </c>
      <c r="M91" s="89">
        <v>-10.302476</v>
      </c>
      <c r="N91" s="89">
        <v>-10.116148000000001</v>
      </c>
      <c r="O91" s="89"/>
      <c r="P91" s="89"/>
      <c r="R91" s="6">
        <f t="shared" si="9"/>
        <v>7.0679150000000002</v>
      </c>
      <c r="S91" s="6">
        <f t="shared" si="10"/>
        <v>-10.432385</v>
      </c>
      <c r="T91" s="6">
        <f t="shared" si="11"/>
        <v>-9.0002337000000008</v>
      </c>
    </row>
    <row r="92" spans="2:20" x14ac:dyDescent="0.25">
      <c r="B92" s="89">
        <v>6751735000</v>
      </c>
      <c r="C92" s="89">
        <v>-9.2441920999999994</v>
      </c>
      <c r="D92" s="89">
        <v>-7.2546901999999998</v>
      </c>
      <c r="H92" s="6">
        <f t="shared" si="6"/>
        <v>7.14696</v>
      </c>
      <c r="I92" s="6">
        <f t="shared" si="7"/>
        <v>-9.2903547</v>
      </c>
      <c r="J92" s="6">
        <f t="shared" si="8"/>
        <v>-7.7645369000000004</v>
      </c>
      <c r="L92" s="89">
        <v>6751735000</v>
      </c>
      <c r="M92" s="89">
        <v>-10.336926</v>
      </c>
      <c r="N92" s="89">
        <v>-9.7485990999999999</v>
      </c>
      <c r="O92" s="89"/>
      <c r="P92" s="89"/>
      <c r="R92" s="6">
        <f t="shared" si="9"/>
        <v>7.14696</v>
      </c>
      <c r="S92" s="6">
        <f t="shared" si="10"/>
        <v>-10.449819</v>
      </c>
      <c r="T92" s="6">
        <f t="shared" si="11"/>
        <v>-9.0103016</v>
      </c>
    </row>
    <row r="93" spans="2:20" x14ac:dyDescent="0.25">
      <c r="B93" s="89">
        <v>6830780000</v>
      </c>
      <c r="C93" s="89">
        <v>-9.2477751000000001</v>
      </c>
      <c r="D93" s="89">
        <v>-7.3074035999999998</v>
      </c>
      <c r="H93" s="6">
        <f t="shared" si="6"/>
        <v>7.2260049999999998</v>
      </c>
      <c r="I93" s="6">
        <f t="shared" si="7"/>
        <v>-9.3256978999999998</v>
      </c>
      <c r="J93" s="6">
        <f t="shared" si="8"/>
        <v>-7.9214672999999998</v>
      </c>
      <c r="L93" s="89">
        <v>6830780000</v>
      </c>
      <c r="M93" s="89">
        <v>-10.380997000000001</v>
      </c>
      <c r="N93" s="89">
        <v>-9.4437283999999995</v>
      </c>
      <c r="O93" s="89"/>
      <c r="P93" s="89"/>
      <c r="R93" s="6">
        <f t="shared" si="9"/>
        <v>7.2260049999999998</v>
      </c>
      <c r="S93" s="6">
        <f t="shared" si="10"/>
        <v>-10.443959</v>
      </c>
      <c r="T93" s="6">
        <f t="shared" si="11"/>
        <v>-9.0893993000000002</v>
      </c>
    </row>
    <row r="94" spans="2:20" x14ac:dyDescent="0.25">
      <c r="B94" s="89">
        <v>6909825000</v>
      </c>
      <c r="C94" s="89">
        <v>-9.2342280999999993</v>
      </c>
      <c r="D94" s="89">
        <v>-7.3888578000000003</v>
      </c>
      <c r="H94" s="6">
        <f t="shared" si="6"/>
        <v>7.3050499999999996</v>
      </c>
      <c r="I94" s="6">
        <f t="shared" si="7"/>
        <v>-9.3595524000000001</v>
      </c>
      <c r="J94" s="6">
        <f t="shared" si="8"/>
        <v>-8.0752497000000005</v>
      </c>
      <c r="L94" s="89">
        <v>6909825000</v>
      </c>
      <c r="M94" s="89">
        <v>-10.380468</v>
      </c>
      <c r="N94" s="89">
        <v>-9.2186240999999995</v>
      </c>
      <c r="O94" s="89"/>
      <c r="P94" s="89"/>
      <c r="R94" s="6">
        <f t="shared" si="9"/>
        <v>7.3050499999999996</v>
      </c>
      <c r="S94" s="6">
        <f t="shared" si="10"/>
        <v>-10.457483</v>
      </c>
      <c r="T94" s="6">
        <f t="shared" si="11"/>
        <v>-9.2335881999999998</v>
      </c>
    </row>
    <row r="95" spans="2:20" x14ac:dyDescent="0.25">
      <c r="B95" s="89">
        <v>6988870000</v>
      </c>
      <c r="C95" s="89">
        <v>-9.2266121000000005</v>
      </c>
      <c r="D95" s="89">
        <v>-7.4950055999999998</v>
      </c>
      <c r="H95" s="6">
        <f t="shared" si="6"/>
        <v>7.3840950000000003</v>
      </c>
      <c r="I95" s="6">
        <f t="shared" si="7"/>
        <v>-9.3850431000000007</v>
      </c>
      <c r="J95" s="6">
        <f t="shared" si="8"/>
        <v>-8.2214766000000008</v>
      </c>
      <c r="L95" s="89">
        <v>6988870000</v>
      </c>
      <c r="M95" s="89">
        <v>-10.40302</v>
      </c>
      <c r="N95" s="89">
        <v>-9.0722961000000009</v>
      </c>
      <c r="O95" s="89"/>
      <c r="P95" s="89"/>
      <c r="R95" s="6">
        <f t="shared" si="9"/>
        <v>7.3840950000000003</v>
      </c>
      <c r="S95" s="6">
        <f t="shared" si="10"/>
        <v>-10.469269000000001</v>
      </c>
      <c r="T95" s="6">
        <f t="shared" si="11"/>
        <v>-9.4142703999999995</v>
      </c>
    </row>
    <row r="96" spans="2:20" x14ac:dyDescent="0.25">
      <c r="B96" s="89">
        <v>7067915000</v>
      </c>
      <c r="C96" s="89">
        <v>-9.2490635000000001</v>
      </c>
      <c r="D96" s="89">
        <v>-7.6186724000000003</v>
      </c>
      <c r="H96" s="6">
        <f t="shared" si="6"/>
        <v>7.4631400000000001</v>
      </c>
      <c r="I96" s="6">
        <f t="shared" si="7"/>
        <v>-9.3917369999999991</v>
      </c>
      <c r="J96" s="6">
        <f t="shared" si="8"/>
        <v>-8.3432446000000002</v>
      </c>
      <c r="L96" s="89">
        <v>7067915000</v>
      </c>
      <c r="M96" s="89">
        <v>-10.432385</v>
      </c>
      <c r="N96" s="89">
        <v>-9.0002337000000008</v>
      </c>
      <c r="O96" s="89"/>
      <c r="P96" s="89"/>
      <c r="R96" s="6">
        <f t="shared" si="9"/>
        <v>7.4631400000000001</v>
      </c>
      <c r="S96" s="6">
        <f t="shared" si="10"/>
        <v>-10.470691</v>
      </c>
      <c r="T96" s="6">
        <f t="shared" si="11"/>
        <v>-9.6218842999999996</v>
      </c>
    </row>
    <row r="97" spans="2:20" x14ac:dyDescent="0.25">
      <c r="B97" s="89">
        <v>7146960000</v>
      </c>
      <c r="C97" s="89">
        <v>-9.2903547</v>
      </c>
      <c r="D97" s="89">
        <v>-7.7645369000000004</v>
      </c>
      <c r="H97" s="6">
        <f t="shared" si="6"/>
        <v>7.5421849999999999</v>
      </c>
      <c r="I97" s="6">
        <f t="shared" si="7"/>
        <v>-9.4026669999999992</v>
      </c>
      <c r="J97" s="6">
        <f t="shared" si="8"/>
        <v>-8.4389199999999995</v>
      </c>
      <c r="L97" s="89">
        <v>7146960000</v>
      </c>
      <c r="M97" s="89">
        <v>-10.449819</v>
      </c>
      <c r="N97" s="89">
        <v>-9.0103016</v>
      </c>
      <c r="O97" s="89"/>
      <c r="P97" s="89"/>
      <c r="R97" s="6">
        <f t="shared" si="9"/>
        <v>7.5421849999999999</v>
      </c>
      <c r="S97" s="6">
        <f t="shared" si="10"/>
        <v>-10.480905999999999</v>
      </c>
      <c r="T97" s="6">
        <f t="shared" si="11"/>
        <v>-9.8449124999999995</v>
      </c>
    </row>
    <row r="98" spans="2:20" x14ac:dyDescent="0.25">
      <c r="B98" s="89">
        <v>7226005000</v>
      </c>
      <c r="C98" s="89">
        <v>-9.3256978999999998</v>
      </c>
      <c r="D98" s="89">
        <v>-7.9214672999999998</v>
      </c>
      <c r="H98" s="6">
        <f t="shared" si="6"/>
        <v>7.6212299999999997</v>
      </c>
      <c r="I98" s="6">
        <f t="shared" si="7"/>
        <v>-9.4458169999999999</v>
      </c>
      <c r="J98" s="6">
        <f t="shared" si="8"/>
        <v>-8.5121249999999993</v>
      </c>
      <c r="L98" s="89">
        <v>7226005000</v>
      </c>
      <c r="M98" s="89">
        <v>-10.443959</v>
      </c>
      <c r="N98" s="89">
        <v>-9.0893993000000002</v>
      </c>
      <c r="O98" s="89"/>
      <c r="P98" s="89"/>
      <c r="R98" s="6">
        <f t="shared" si="9"/>
        <v>7.6212299999999997</v>
      </c>
      <c r="S98" s="6">
        <f t="shared" si="10"/>
        <v>-10.489371999999999</v>
      </c>
      <c r="T98" s="6">
        <f t="shared" si="11"/>
        <v>-10.053188</v>
      </c>
    </row>
    <row r="99" spans="2:20" x14ac:dyDescent="0.25">
      <c r="B99" s="89">
        <v>7305050000</v>
      </c>
      <c r="C99" s="89">
        <v>-9.3595524000000001</v>
      </c>
      <c r="D99" s="89">
        <v>-8.0752497000000005</v>
      </c>
      <c r="H99" s="6">
        <f t="shared" si="6"/>
        <v>7.7002750000000004</v>
      </c>
      <c r="I99" s="6">
        <f t="shared" si="7"/>
        <v>-9.4713630999999996</v>
      </c>
      <c r="J99" s="6">
        <f t="shared" si="8"/>
        <v>-8.5579547999999992</v>
      </c>
      <c r="L99" s="89">
        <v>7305050000</v>
      </c>
      <c r="M99" s="89">
        <v>-10.457483</v>
      </c>
      <c r="N99" s="89">
        <v>-9.2335881999999998</v>
      </c>
      <c r="O99" s="89"/>
      <c r="P99" s="89"/>
      <c r="R99" s="6">
        <f t="shared" si="9"/>
        <v>7.7002750000000004</v>
      </c>
      <c r="S99" s="6">
        <f t="shared" si="10"/>
        <v>-10.481937</v>
      </c>
      <c r="T99" s="6">
        <f t="shared" si="11"/>
        <v>-10.238664999999999</v>
      </c>
    </row>
    <row r="100" spans="2:20" x14ac:dyDescent="0.25">
      <c r="B100" s="89">
        <v>7384095000</v>
      </c>
      <c r="C100" s="89">
        <v>-9.3850431000000007</v>
      </c>
      <c r="D100" s="89">
        <v>-8.2214766000000008</v>
      </c>
      <c r="H100" s="6">
        <f t="shared" si="6"/>
        <v>7.7793200000000002</v>
      </c>
      <c r="I100" s="6">
        <f t="shared" si="7"/>
        <v>-9.4617357000000002</v>
      </c>
      <c r="J100" s="6">
        <f t="shared" si="8"/>
        <v>-8.5705919000000002</v>
      </c>
      <c r="L100" s="89">
        <v>7384095000</v>
      </c>
      <c r="M100" s="89">
        <v>-10.469269000000001</v>
      </c>
      <c r="N100" s="89">
        <v>-9.4142703999999995</v>
      </c>
      <c r="O100" s="89"/>
      <c r="P100" s="89"/>
      <c r="R100" s="6">
        <f t="shared" si="9"/>
        <v>7.7793200000000002</v>
      </c>
      <c r="S100" s="6">
        <f t="shared" si="10"/>
        <v>-10.475331000000001</v>
      </c>
      <c r="T100" s="6">
        <f t="shared" si="11"/>
        <v>-10.362876</v>
      </c>
    </row>
    <row r="101" spans="2:20" x14ac:dyDescent="0.25">
      <c r="B101" s="89">
        <v>7463140000</v>
      </c>
      <c r="C101" s="89">
        <v>-9.3917369999999991</v>
      </c>
      <c r="D101" s="89">
        <v>-8.3432446000000002</v>
      </c>
      <c r="H101" s="6">
        <f t="shared" si="6"/>
        <v>7.858365</v>
      </c>
      <c r="I101" s="6">
        <f t="shared" si="7"/>
        <v>-9.4421806000000004</v>
      </c>
      <c r="J101" s="6">
        <f t="shared" si="8"/>
        <v>-8.5479403000000005</v>
      </c>
      <c r="L101" s="89">
        <v>7463140000</v>
      </c>
      <c r="M101" s="89">
        <v>-10.470691</v>
      </c>
      <c r="N101" s="89">
        <v>-9.6218842999999996</v>
      </c>
      <c r="O101" s="89"/>
      <c r="P101" s="89"/>
      <c r="R101" s="6">
        <f t="shared" si="9"/>
        <v>7.858365</v>
      </c>
      <c r="S101" s="6">
        <f t="shared" si="10"/>
        <v>-10.486720999999999</v>
      </c>
      <c r="T101" s="6">
        <f t="shared" si="11"/>
        <v>-10.431094999999999</v>
      </c>
    </row>
    <row r="102" spans="2:20" x14ac:dyDescent="0.25">
      <c r="B102" s="89">
        <v>7542185000</v>
      </c>
      <c r="C102" s="89">
        <v>-9.4026669999999992</v>
      </c>
      <c r="D102" s="89">
        <v>-8.4389199999999995</v>
      </c>
      <c r="H102" s="6">
        <f t="shared" si="6"/>
        <v>7.9374099999999999</v>
      </c>
      <c r="I102" s="6">
        <f t="shared" si="7"/>
        <v>-9.4406013000000009</v>
      </c>
      <c r="J102" s="6">
        <f t="shared" si="8"/>
        <v>-8.5019579000000007</v>
      </c>
      <c r="L102" s="89">
        <v>7542185000</v>
      </c>
      <c r="M102" s="89">
        <v>-10.480905999999999</v>
      </c>
      <c r="N102" s="89">
        <v>-9.8449124999999995</v>
      </c>
      <c r="O102" s="89"/>
      <c r="P102" s="89"/>
      <c r="R102" s="6">
        <f t="shared" si="9"/>
        <v>7.9374099999999999</v>
      </c>
      <c r="S102" s="6">
        <f t="shared" si="10"/>
        <v>-10.524371</v>
      </c>
      <c r="T102" s="6">
        <f t="shared" si="11"/>
        <v>-10.423881</v>
      </c>
    </row>
    <row r="103" spans="2:20" x14ac:dyDescent="0.25">
      <c r="B103" s="89">
        <v>7621230000</v>
      </c>
      <c r="C103" s="89">
        <v>-9.4458169999999999</v>
      </c>
      <c r="D103" s="89">
        <v>-8.5121249999999993</v>
      </c>
      <c r="H103" s="6">
        <f t="shared" si="6"/>
        <v>8.0164550000000006</v>
      </c>
      <c r="I103" s="6">
        <f t="shared" si="7"/>
        <v>-9.4501533999999996</v>
      </c>
      <c r="J103" s="6">
        <f t="shared" si="8"/>
        <v>-8.4192914999999999</v>
      </c>
      <c r="L103" s="89">
        <v>7621230000</v>
      </c>
      <c r="M103" s="89">
        <v>-10.489371999999999</v>
      </c>
      <c r="N103" s="89">
        <v>-10.053188</v>
      </c>
      <c r="O103" s="89"/>
      <c r="P103" s="89"/>
      <c r="R103" s="6">
        <f t="shared" si="9"/>
        <v>8.0164550000000006</v>
      </c>
      <c r="S103" s="6">
        <f t="shared" si="10"/>
        <v>-10.578542000000001</v>
      </c>
      <c r="T103" s="6">
        <f t="shared" si="11"/>
        <v>-10.311401999999999</v>
      </c>
    </row>
    <row r="104" spans="2:20" x14ac:dyDescent="0.25">
      <c r="B104" s="89">
        <v>7700275000</v>
      </c>
      <c r="C104" s="89">
        <v>-9.4713630999999996</v>
      </c>
      <c r="D104" s="89">
        <v>-8.5579547999999992</v>
      </c>
      <c r="H104" s="6">
        <f t="shared" si="6"/>
        <v>8.0954999999999995</v>
      </c>
      <c r="I104" s="6">
        <f t="shared" si="7"/>
        <v>-9.4590110999999997</v>
      </c>
      <c r="J104" s="6">
        <f t="shared" si="8"/>
        <v>-8.3211049999999993</v>
      </c>
      <c r="L104" s="89">
        <v>7700275000</v>
      </c>
      <c r="M104" s="89">
        <v>-10.481937</v>
      </c>
      <c r="N104" s="89">
        <v>-10.238664999999999</v>
      </c>
      <c r="O104" s="89"/>
      <c r="P104" s="89"/>
      <c r="R104" s="6">
        <f t="shared" si="9"/>
        <v>8.0954999999999995</v>
      </c>
      <c r="S104" s="6">
        <f t="shared" si="10"/>
        <v>-10.646917999999999</v>
      </c>
      <c r="T104" s="6">
        <f t="shared" si="11"/>
        <v>-10.148196</v>
      </c>
    </row>
    <row r="105" spans="2:20" x14ac:dyDescent="0.25">
      <c r="B105" s="89">
        <v>7779320000</v>
      </c>
      <c r="C105" s="89">
        <v>-9.4617357000000002</v>
      </c>
      <c r="D105" s="89">
        <v>-8.5705919000000002</v>
      </c>
      <c r="H105" s="6">
        <f t="shared" si="6"/>
        <v>8.1745450000000002</v>
      </c>
      <c r="I105" s="6">
        <f t="shared" si="7"/>
        <v>-9.4963111999999992</v>
      </c>
      <c r="J105" s="6">
        <f t="shared" si="8"/>
        <v>-8.1943482999999997</v>
      </c>
      <c r="L105" s="89">
        <v>7779320000</v>
      </c>
      <c r="M105" s="89">
        <v>-10.475331000000001</v>
      </c>
      <c r="N105" s="89">
        <v>-10.362876</v>
      </c>
      <c r="O105" s="89"/>
      <c r="P105" s="89"/>
      <c r="R105" s="6">
        <f t="shared" si="9"/>
        <v>8.1745450000000002</v>
      </c>
      <c r="S105" s="6">
        <f t="shared" si="10"/>
        <v>-10.734892</v>
      </c>
      <c r="T105" s="6">
        <f t="shared" si="11"/>
        <v>-9.8927937000000004</v>
      </c>
    </row>
    <row r="106" spans="2:20" x14ac:dyDescent="0.25">
      <c r="B106" s="89">
        <v>7858365000</v>
      </c>
      <c r="C106" s="89">
        <v>-9.4421806000000004</v>
      </c>
      <c r="D106" s="89">
        <v>-8.5479403000000005</v>
      </c>
      <c r="H106" s="6">
        <f t="shared" si="6"/>
        <v>8.2535900000000009</v>
      </c>
      <c r="I106" s="6">
        <f t="shared" si="7"/>
        <v>-9.5362358</v>
      </c>
      <c r="J106" s="6">
        <f t="shared" si="8"/>
        <v>-8.0374479000000001</v>
      </c>
      <c r="L106" s="89">
        <v>7858365000</v>
      </c>
      <c r="M106" s="89">
        <v>-10.486720999999999</v>
      </c>
      <c r="N106" s="89">
        <v>-10.431094999999999</v>
      </c>
      <c r="O106" s="89"/>
      <c r="P106" s="89"/>
      <c r="R106" s="6">
        <f t="shared" si="9"/>
        <v>8.2535900000000009</v>
      </c>
      <c r="S106" s="6">
        <f t="shared" si="10"/>
        <v>-10.835789</v>
      </c>
      <c r="T106" s="6">
        <f t="shared" si="11"/>
        <v>-9.5830994</v>
      </c>
    </row>
    <row r="107" spans="2:20" x14ac:dyDescent="0.25">
      <c r="B107" s="89">
        <v>7937410000</v>
      </c>
      <c r="C107" s="89">
        <v>-9.4406013000000009</v>
      </c>
      <c r="D107" s="89">
        <v>-8.5019579000000007</v>
      </c>
      <c r="H107" s="6">
        <f t="shared" si="6"/>
        <v>8.3326349999999998</v>
      </c>
      <c r="I107" s="6">
        <f t="shared" si="7"/>
        <v>-9.6144466000000008</v>
      </c>
      <c r="J107" s="6">
        <f t="shared" si="8"/>
        <v>-7.8644046999999997</v>
      </c>
      <c r="L107" s="89">
        <v>7937410000</v>
      </c>
      <c r="M107" s="89">
        <v>-10.524371</v>
      </c>
      <c r="N107" s="89">
        <v>-10.423881</v>
      </c>
      <c r="O107" s="89"/>
      <c r="P107" s="89"/>
      <c r="R107" s="6">
        <f t="shared" si="9"/>
        <v>8.3326349999999998</v>
      </c>
      <c r="S107" s="6">
        <f t="shared" si="10"/>
        <v>-11.000453</v>
      </c>
      <c r="T107" s="6">
        <f t="shared" si="11"/>
        <v>-9.2400789000000003</v>
      </c>
    </row>
    <row r="108" spans="2:20" x14ac:dyDescent="0.25">
      <c r="B108" s="89">
        <v>8016455000</v>
      </c>
      <c r="C108" s="89">
        <v>-9.4501533999999996</v>
      </c>
      <c r="D108" s="89">
        <v>-8.4192914999999999</v>
      </c>
      <c r="H108" s="6">
        <f t="shared" si="6"/>
        <v>8.4116800000000005</v>
      </c>
      <c r="I108" s="6">
        <f t="shared" si="7"/>
        <v>-9.7082070999999992</v>
      </c>
      <c r="J108" s="6">
        <f t="shared" si="8"/>
        <v>-7.6812839999999998</v>
      </c>
      <c r="L108" s="89">
        <v>8016455000</v>
      </c>
      <c r="M108" s="89">
        <v>-10.578542000000001</v>
      </c>
      <c r="N108" s="89">
        <v>-10.311401999999999</v>
      </c>
      <c r="O108" s="89"/>
      <c r="P108" s="89"/>
      <c r="R108" s="6">
        <f t="shared" si="9"/>
        <v>8.4116800000000005</v>
      </c>
      <c r="S108" s="6">
        <f t="shared" si="10"/>
        <v>-11.157978</v>
      </c>
      <c r="T108" s="6">
        <f t="shared" si="11"/>
        <v>-8.8752507999999999</v>
      </c>
    </row>
    <row r="109" spans="2:20" x14ac:dyDescent="0.25">
      <c r="B109" s="89">
        <v>8095500000</v>
      </c>
      <c r="C109" s="89">
        <v>-9.4590110999999997</v>
      </c>
      <c r="D109" s="89">
        <v>-8.3211049999999993</v>
      </c>
      <c r="H109" s="6">
        <f t="shared" si="6"/>
        <v>8.4907249999999994</v>
      </c>
      <c r="I109" s="6">
        <f t="shared" si="7"/>
        <v>-9.8163461999999999</v>
      </c>
      <c r="J109" s="6">
        <f t="shared" si="8"/>
        <v>-7.5008277999999997</v>
      </c>
      <c r="L109" s="89">
        <v>8095500000</v>
      </c>
      <c r="M109" s="89">
        <v>-10.646917999999999</v>
      </c>
      <c r="N109" s="89">
        <v>-10.148196</v>
      </c>
      <c r="O109" s="89"/>
      <c r="P109" s="89"/>
      <c r="R109" s="6">
        <f t="shared" si="9"/>
        <v>8.4907249999999994</v>
      </c>
      <c r="S109" s="6">
        <f t="shared" si="10"/>
        <v>-11.339103</v>
      </c>
      <c r="T109" s="6">
        <f t="shared" si="11"/>
        <v>-8.5216904000000007</v>
      </c>
    </row>
    <row r="110" spans="2:20" x14ac:dyDescent="0.25">
      <c r="B110" s="89">
        <v>8174545000</v>
      </c>
      <c r="C110" s="89">
        <v>-9.4963111999999992</v>
      </c>
      <c r="D110" s="89">
        <v>-8.1943482999999997</v>
      </c>
      <c r="H110" s="6">
        <f t="shared" si="6"/>
        <v>8.5697700000000001</v>
      </c>
      <c r="I110" s="6">
        <f t="shared" si="7"/>
        <v>-9.8995504000000007</v>
      </c>
      <c r="J110" s="6">
        <f t="shared" si="8"/>
        <v>-7.3278108</v>
      </c>
      <c r="L110" s="89">
        <v>8174545000</v>
      </c>
      <c r="M110" s="89">
        <v>-10.734892</v>
      </c>
      <c r="N110" s="89">
        <v>-9.8927937000000004</v>
      </c>
      <c r="O110" s="89"/>
      <c r="P110" s="89"/>
      <c r="R110" s="6">
        <f t="shared" si="9"/>
        <v>8.5697700000000001</v>
      </c>
      <c r="S110" s="6">
        <f t="shared" si="10"/>
        <v>-11.473058999999999</v>
      </c>
      <c r="T110" s="6">
        <f t="shared" si="11"/>
        <v>-8.1846265999999996</v>
      </c>
    </row>
    <row r="111" spans="2:20" x14ac:dyDescent="0.25">
      <c r="B111" s="89">
        <v>8253590000</v>
      </c>
      <c r="C111" s="89">
        <v>-9.5362358</v>
      </c>
      <c r="D111" s="89">
        <v>-8.0374479000000001</v>
      </c>
      <c r="H111" s="6">
        <f t="shared" si="6"/>
        <v>8.6488150000000008</v>
      </c>
      <c r="I111" s="6">
        <f t="shared" si="7"/>
        <v>-9.9719037999999998</v>
      </c>
      <c r="J111" s="6">
        <f t="shared" si="8"/>
        <v>-7.1629829000000003</v>
      </c>
      <c r="L111" s="89">
        <v>8253590000</v>
      </c>
      <c r="M111" s="89">
        <v>-10.835789</v>
      </c>
      <c r="N111" s="89">
        <v>-9.5830994</v>
      </c>
      <c r="O111" s="89"/>
      <c r="P111" s="89"/>
      <c r="R111" s="6">
        <f t="shared" si="9"/>
        <v>8.6488150000000008</v>
      </c>
      <c r="S111" s="6">
        <f t="shared" si="10"/>
        <v>-11.613605</v>
      </c>
      <c r="T111" s="6">
        <f t="shared" si="11"/>
        <v>-7.8788185000000004</v>
      </c>
    </row>
    <row r="112" spans="2:20" x14ac:dyDescent="0.25">
      <c r="B112" s="89">
        <v>8332635000</v>
      </c>
      <c r="C112" s="89">
        <v>-9.6144466000000008</v>
      </c>
      <c r="D112" s="89">
        <v>-7.8644046999999997</v>
      </c>
      <c r="H112" s="6">
        <f t="shared" si="6"/>
        <v>8.7278599999999997</v>
      </c>
      <c r="I112" s="6">
        <f t="shared" si="7"/>
        <v>-10.004799</v>
      </c>
      <c r="J112" s="6">
        <f t="shared" si="8"/>
        <v>-7.0231385</v>
      </c>
      <c r="L112" s="89">
        <v>8332635000</v>
      </c>
      <c r="M112" s="89">
        <v>-11.000453</v>
      </c>
      <c r="N112" s="89">
        <v>-9.2400789000000003</v>
      </c>
      <c r="O112" s="89"/>
      <c r="P112" s="89"/>
      <c r="R112" s="6">
        <f t="shared" si="9"/>
        <v>8.7278599999999997</v>
      </c>
      <c r="S112" s="6">
        <f t="shared" si="10"/>
        <v>-11.652145000000001</v>
      </c>
      <c r="T112" s="6">
        <f t="shared" si="11"/>
        <v>-7.6284875999999997</v>
      </c>
    </row>
    <row r="113" spans="2:20" x14ac:dyDescent="0.25">
      <c r="B113" s="89">
        <v>8411680000</v>
      </c>
      <c r="C113" s="89">
        <v>-9.7082070999999992</v>
      </c>
      <c r="D113" s="89">
        <v>-7.6812839999999998</v>
      </c>
      <c r="H113" s="6">
        <f t="shared" si="6"/>
        <v>8.8069050000000004</v>
      </c>
      <c r="I113" s="6">
        <f t="shared" si="7"/>
        <v>-9.9995832</v>
      </c>
      <c r="J113" s="6">
        <f t="shared" si="8"/>
        <v>-6.9001064000000003</v>
      </c>
      <c r="L113" s="89">
        <v>8411680000</v>
      </c>
      <c r="M113" s="89">
        <v>-11.157978</v>
      </c>
      <c r="N113" s="89">
        <v>-8.8752507999999999</v>
      </c>
      <c r="O113" s="89"/>
      <c r="P113" s="89"/>
      <c r="R113" s="6">
        <f t="shared" si="9"/>
        <v>8.8069050000000004</v>
      </c>
      <c r="S113" s="6">
        <f t="shared" si="10"/>
        <v>-11.692672999999999</v>
      </c>
      <c r="T113" s="6">
        <f t="shared" si="11"/>
        <v>-7.4298152999999996</v>
      </c>
    </row>
    <row r="114" spans="2:20" x14ac:dyDescent="0.25">
      <c r="B114" s="89">
        <v>8490725000</v>
      </c>
      <c r="C114" s="89">
        <v>-9.8163461999999999</v>
      </c>
      <c r="D114" s="89">
        <v>-7.5008277999999997</v>
      </c>
      <c r="H114" s="6">
        <f t="shared" si="6"/>
        <v>8.8859499999999993</v>
      </c>
      <c r="I114" s="6">
        <f t="shared" si="7"/>
        <v>-10.015843</v>
      </c>
      <c r="J114" s="6">
        <f t="shared" si="8"/>
        <v>-6.8463221000000001</v>
      </c>
      <c r="L114" s="89">
        <v>8490725000</v>
      </c>
      <c r="M114" s="89">
        <v>-11.339103</v>
      </c>
      <c r="N114" s="89">
        <v>-8.5216904000000007</v>
      </c>
      <c r="O114" s="89"/>
      <c r="P114" s="89"/>
      <c r="R114" s="6">
        <f t="shared" si="9"/>
        <v>8.8859499999999993</v>
      </c>
      <c r="S114" s="6">
        <f t="shared" si="10"/>
        <v>-11.720243</v>
      </c>
      <c r="T114" s="6">
        <f t="shared" si="11"/>
        <v>-7.3178291</v>
      </c>
    </row>
    <row r="115" spans="2:20" x14ac:dyDescent="0.25">
      <c r="B115" s="89">
        <v>8569770000</v>
      </c>
      <c r="C115" s="89">
        <v>-9.8995504000000007</v>
      </c>
      <c r="D115" s="89">
        <v>-7.3278108</v>
      </c>
      <c r="H115" s="6">
        <f t="shared" si="6"/>
        <v>8.964995</v>
      </c>
      <c r="I115" s="6">
        <f t="shared" si="7"/>
        <v>-10.021430000000001</v>
      </c>
      <c r="J115" s="6">
        <f t="shared" si="8"/>
        <v>-6.8496627999999999</v>
      </c>
      <c r="L115" s="89">
        <v>8569770000</v>
      </c>
      <c r="M115" s="89">
        <v>-11.473058999999999</v>
      </c>
      <c r="N115" s="89">
        <v>-8.1846265999999996</v>
      </c>
      <c r="O115" s="89"/>
      <c r="P115" s="89"/>
      <c r="R115" s="6">
        <f t="shared" si="9"/>
        <v>8.964995</v>
      </c>
      <c r="S115" s="6">
        <f t="shared" si="10"/>
        <v>-11.716092</v>
      </c>
      <c r="T115" s="6">
        <f t="shared" si="11"/>
        <v>-7.2638407000000003</v>
      </c>
    </row>
    <row r="116" spans="2:20" x14ac:dyDescent="0.25">
      <c r="B116" s="89">
        <v>8648815000</v>
      </c>
      <c r="C116" s="89">
        <v>-9.9719037999999998</v>
      </c>
      <c r="D116" s="89">
        <v>-7.1629829000000003</v>
      </c>
      <c r="H116" s="6">
        <f t="shared" si="6"/>
        <v>9.0440400000000007</v>
      </c>
      <c r="I116" s="6">
        <f t="shared" si="7"/>
        <v>-9.9838982000000005</v>
      </c>
      <c r="J116" s="6">
        <f t="shared" si="8"/>
        <v>-6.9071832000000004</v>
      </c>
      <c r="L116" s="89">
        <v>8648815000</v>
      </c>
      <c r="M116" s="89">
        <v>-11.613605</v>
      </c>
      <c r="N116" s="89">
        <v>-7.8788185000000004</v>
      </c>
      <c r="O116" s="89"/>
      <c r="P116" s="89"/>
      <c r="R116" s="6">
        <f t="shared" si="9"/>
        <v>9.0440400000000007</v>
      </c>
      <c r="S116" s="6">
        <f t="shared" si="10"/>
        <v>-11.656847000000001</v>
      </c>
      <c r="T116" s="6">
        <f t="shared" si="11"/>
        <v>-7.2917246999999996</v>
      </c>
    </row>
    <row r="117" spans="2:20" x14ac:dyDescent="0.25">
      <c r="B117" s="89">
        <v>8727860000</v>
      </c>
      <c r="C117" s="89">
        <v>-10.004799</v>
      </c>
      <c r="D117" s="89">
        <v>-7.0231385</v>
      </c>
      <c r="H117" s="6">
        <f t="shared" si="6"/>
        <v>9.1230849999999997</v>
      </c>
      <c r="I117" s="6">
        <f t="shared" si="7"/>
        <v>-9.9319220000000001</v>
      </c>
      <c r="J117" s="6">
        <f t="shared" si="8"/>
        <v>-7.0300459999999996</v>
      </c>
      <c r="L117" s="89">
        <v>8727860000</v>
      </c>
      <c r="M117" s="89">
        <v>-11.652145000000001</v>
      </c>
      <c r="N117" s="89">
        <v>-7.6284875999999997</v>
      </c>
      <c r="O117" s="89"/>
      <c r="P117" s="89"/>
      <c r="R117" s="6">
        <f t="shared" si="9"/>
        <v>9.1230849999999997</v>
      </c>
      <c r="S117" s="6">
        <f t="shared" si="10"/>
        <v>-11.628825000000001</v>
      </c>
      <c r="T117" s="6">
        <f t="shared" si="11"/>
        <v>-7.3956980999999997</v>
      </c>
    </row>
    <row r="118" spans="2:20" x14ac:dyDescent="0.25">
      <c r="B118" s="89">
        <v>8806905000</v>
      </c>
      <c r="C118" s="89">
        <v>-9.9995832</v>
      </c>
      <c r="D118" s="89">
        <v>-6.9001064000000003</v>
      </c>
      <c r="H118" s="6">
        <f t="shared" si="6"/>
        <v>9.2021300000000004</v>
      </c>
      <c r="I118" s="6">
        <f t="shared" si="7"/>
        <v>-9.8605566000000007</v>
      </c>
      <c r="J118" s="6">
        <f t="shared" si="8"/>
        <v>-7.2046194000000003</v>
      </c>
      <c r="L118" s="89">
        <v>8806905000</v>
      </c>
      <c r="M118" s="89">
        <v>-11.692672999999999</v>
      </c>
      <c r="N118" s="89">
        <v>-7.4298152999999996</v>
      </c>
      <c r="O118" s="89"/>
      <c r="P118" s="89"/>
      <c r="R118" s="6">
        <f t="shared" si="9"/>
        <v>9.2021300000000004</v>
      </c>
      <c r="S118" s="6">
        <f t="shared" si="10"/>
        <v>-11.556376</v>
      </c>
      <c r="T118" s="6">
        <f t="shared" si="11"/>
        <v>-7.5751925</v>
      </c>
    </row>
    <row r="119" spans="2:20" x14ac:dyDescent="0.25">
      <c r="B119" s="89">
        <v>8885950000</v>
      </c>
      <c r="C119" s="89">
        <v>-10.015843</v>
      </c>
      <c r="D119" s="89">
        <v>-6.8463221000000001</v>
      </c>
      <c r="H119" s="6">
        <f t="shared" si="6"/>
        <v>9.2811749999999993</v>
      </c>
      <c r="I119" s="6">
        <f t="shared" si="7"/>
        <v>-9.7754554999999996</v>
      </c>
      <c r="J119" s="6">
        <f t="shared" si="8"/>
        <v>-7.4354072000000002</v>
      </c>
      <c r="L119" s="89">
        <v>8885950000</v>
      </c>
      <c r="M119" s="89">
        <v>-11.720243</v>
      </c>
      <c r="N119" s="89">
        <v>-7.3178291</v>
      </c>
      <c r="O119" s="89"/>
      <c r="P119" s="89"/>
      <c r="R119" s="6">
        <f t="shared" si="9"/>
        <v>9.2811749999999993</v>
      </c>
      <c r="S119" s="6">
        <f t="shared" si="10"/>
        <v>-11.469033</v>
      </c>
      <c r="T119" s="6">
        <f t="shared" si="11"/>
        <v>-7.8330802999999998</v>
      </c>
    </row>
    <row r="120" spans="2:20" x14ac:dyDescent="0.25">
      <c r="B120" s="89">
        <v>8964995000</v>
      </c>
      <c r="C120" s="89">
        <v>-10.021430000000001</v>
      </c>
      <c r="D120" s="89">
        <v>-6.8496627999999999</v>
      </c>
      <c r="H120" s="6">
        <f t="shared" si="6"/>
        <v>9.36022</v>
      </c>
      <c r="I120" s="6">
        <f t="shared" si="7"/>
        <v>-9.7013940999999999</v>
      </c>
      <c r="J120" s="6">
        <f t="shared" si="8"/>
        <v>-7.7180657000000004</v>
      </c>
      <c r="L120" s="89">
        <v>8964995000</v>
      </c>
      <c r="M120" s="89">
        <v>-11.716092</v>
      </c>
      <c r="N120" s="89">
        <v>-7.2638407000000003</v>
      </c>
      <c r="O120" s="89"/>
      <c r="P120" s="89"/>
      <c r="R120" s="6">
        <f t="shared" si="9"/>
        <v>9.36022</v>
      </c>
      <c r="S120" s="6">
        <f t="shared" si="10"/>
        <v>-11.411963999999999</v>
      </c>
      <c r="T120" s="6">
        <f t="shared" si="11"/>
        <v>-8.1568717999999993</v>
      </c>
    </row>
    <row r="121" spans="2:20" x14ac:dyDescent="0.25">
      <c r="B121" s="89">
        <v>9044040000</v>
      </c>
      <c r="C121" s="89">
        <v>-9.9838982000000005</v>
      </c>
      <c r="D121" s="89">
        <v>-6.9071832000000004</v>
      </c>
      <c r="H121" s="6">
        <f t="shared" si="6"/>
        <v>9.4392650000000007</v>
      </c>
      <c r="I121" s="6">
        <f t="shared" si="7"/>
        <v>-9.6188678999999997</v>
      </c>
      <c r="J121" s="6">
        <f t="shared" si="8"/>
        <v>-8.0462284000000004</v>
      </c>
      <c r="L121" s="89">
        <v>9044040000</v>
      </c>
      <c r="M121" s="89">
        <v>-11.656847000000001</v>
      </c>
      <c r="N121" s="89">
        <v>-7.2917246999999996</v>
      </c>
      <c r="O121" s="89"/>
      <c r="P121" s="89"/>
      <c r="R121" s="6">
        <f t="shared" si="9"/>
        <v>9.4392650000000007</v>
      </c>
      <c r="S121" s="6">
        <f t="shared" si="10"/>
        <v>-11.327308</v>
      </c>
      <c r="T121" s="6">
        <f t="shared" si="11"/>
        <v>-8.5533037000000007</v>
      </c>
    </row>
    <row r="122" spans="2:20" x14ac:dyDescent="0.25">
      <c r="B122" s="89">
        <v>9123085000</v>
      </c>
      <c r="C122" s="89">
        <v>-9.9319220000000001</v>
      </c>
      <c r="D122" s="89">
        <v>-7.0300459999999996</v>
      </c>
      <c r="H122" s="6">
        <f t="shared" si="6"/>
        <v>9.5183099999999996</v>
      </c>
      <c r="I122" s="6">
        <f t="shared" si="7"/>
        <v>-9.5136862000000004</v>
      </c>
      <c r="J122" s="6">
        <f t="shared" si="8"/>
        <v>-8.4037828000000001</v>
      </c>
      <c r="L122" s="89">
        <v>9123085000</v>
      </c>
      <c r="M122" s="89">
        <v>-11.628825000000001</v>
      </c>
      <c r="N122" s="89">
        <v>-7.3956980999999997</v>
      </c>
      <c r="O122" s="89"/>
      <c r="P122" s="89"/>
      <c r="R122" s="6">
        <f t="shared" si="9"/>
        <v>9.5183099999999996</v>
      </c>
      <c r="S122" s="6">
        <f t="shared" si="10"/>
        <v>-11.220034</v>
      </c>
      <c r="T122" s="6">
        <f t="shared" si="11"/>
        <v>-8.9782019000000002</v>
      </c>
    </row>
    <row r="123" spans="2:20" x14ac:dyDescent="0.25">
      <c r="B123" s="89">
        <v>9202130000</v>
      </c>
      <c r="C123" s="89">
        <v>-9.8605566000000007</v>
      </c>
      <c r="D123" s="89">
        <v>-7.2046194000000003</v>
      </c>
      <c r="H123" s="6">
        <f t="shared" si="6"/>
        <v>9.5973550000000003</v>
      </c>
      <c r="I123" s="6">
        <f t="shared" si="7"/>
        <v>-9.4248084999999993</v>
      </c>
      <c r="J123" s="6">
        <f t="shared" si="8"/>
        <v>-8.7560462999999995</v>
      </c>
      <c r="L123" s="89">
        <v>9202130000</v>
      </c>
      <c r="M123" s="89">
        <v>-11.556376</v>
      </c>
      <c r="N123" s="89">
        <v>-7.5751925</v>
      </c>
      <c r="O123" s="89"/>
      <c r="P123" s="89"/>
      <c r="R123" s="6">
        <f t="shared" si="9"/>
        <v>9.5973550000000003</v>
      </c>
      <c r="S123" s="6">
        <f t="shared" si="10"/>
        <v>-11.128291000000001</v>
      </c>
      <c r="T123" s="6">
        <f t="shared" si="11"/>
        <v>-9.4111270999999999</v>
      </c>
    </row>
    <row r="124" spans="2:20" x14ac:dyDescent="0.25">
      <c r="B124" s="89">
        <v>9281175000</v>
      </c>
      <c r="C124" s="89">
        <v>-9.7754554999999996</v>
      </c>
      <c r="D124" s="89">
        <v>-7.4354072000000002</v>
      </c>
      <c r="H124" s="6">
        <f t="shared" si="6"/>
        <v>9.6763999999999992</v>
      </c>
      <c r="I124" s="6">
        <f t="shared" si="7"/>
        <v>-9.3627996000000007</v>
      </c>
      <c r="J124" s="6">
        <f t="shared" si="8"/>
        <v>-9.1053753000000004</v>
      </c>
      <c r="L124" s="89">
        <v>9281175000</v>
      </c>
      <c r="M124" s="89">
        <v>-11.469033</v>
      </c>
      <c r="N124" s="89">
        <v>-7.8330802999999998</v>
      </c>
      <c r="O124" s="89"/>
      <c r="P124" s="89"/>
      <c r="R124" s="6">
        <f t="shared" si="9"/>
        <v>9.6763999999999992</v>
      </c>
      <c r="S124" s="6">
        <f t="shared" si="10"/>
        <v>-11.063442</v>
      </c>
      <c r="T124" s="6">
        <f t="shared" si="11"/>
        <v>-9.8312253999999992</v>
      </c>
    </row>
    <row r="125" spans="2:20" x14ac:dyDescent="0.25">
      <c r="B125" s="89">
        <v>9360220000</v>
      </c>
      <c r="C125" s="89">
        <v>-9.7013940999999999</v>
      </c>
      <c r="D125" s="89">
        <v>-7.7180657000000004</v>
      </c>
      <c r="H125" s="6">
        <f t="shared" si="6"/>
        <v>9.7554449999999999</v>
      </c>
      <c r="I125" s="6">
        <f t="shared" si="7"/>
        <v>-9.2992314999999994</v>
      </c>
      <c r="J125" s="6">
        <f t="shared" si="8"/>
        <v>-9.4193773000000007</v>
      </c>
      <c r="L125" s="89">
        <v>9360220000</v>
      </c>
      <c r="M125" s="89">
        <v>-11.411963999999999</v>
      </c>
      <c r="N125" s="89">
        <v>-8.1568717999999993</v>
      </c>
      <c r="O125" s="89"/>
      <c r="P125" s="89"/>
      <c r="R125" s="6">
        <f t="shared" si="9"/>
        <v>9.7554449999999999</v>
      </c>
      <c r="S125" s="6">
        <f t="shared" si="10"/>
        <v>-10.985621999999999</v>
      </c>
      <c r="T125" s="6">
        <f t="shared" si="11"/>
        <v>-10.185098</v>
      </c>
    </row>
    <row r="126" spans="2:20" x14ac:dyDescent="0.25">
      <c r="B126" s="89">
        <v>9439265000</v>
      </c>
      <c r="C126" s="89">
        <v>-9.6188678999999997</v>
      </c>
      <c r="D126" s="89">
        <v>-8.0462284000000004</v>
      </c>
      <c r="H126" s="6">
        <f t="shared" si="6"/>
        <v>9.8344900000000006</v>
      </c>
      <c r="I126" s="6">
        <f t="shared" si="7"/>
        <v>-9.2829198999999996</v>
      </c>
      <c r="J126" s="6">
        <f t="shared" si="8"/>
        <v>-9.6813134999999999</v>
      </c>
      <c r="L126" s="89">
        <v>9439265000</v>
      </c>
      <c r="M126" s="89">
        <v>-11.327308</v>
      </c>
      <c r="N126" s="89">
        <v>-8.5533037000000007</v>
      </c>
      <c r="O126" s="89"/>
      <c r="P126" s="89"/>
      <c r="R126" s="6">
        <f t="shared" si="9"/>
        <v>9.8344900000000006</v>
      </c>
      <c r="S126" s="6">
        <f t="shared" si="10"/>
        <v>-10.957409999999999</v>
      </c>
      <c r="T126" s="6">
        <f t="shared" si="11"/>
        <v>-10.458876</v>
      </c>
    </row>
    <row r="127" spans="2:20" x14ac:dyDescent="0.25">
      <c r="B127" s="89">
        <v>9518310000</v>
      </c>
      <c r="C127" s="89">
        <v>-9.5136862000000004</v>
      </c>
      <c r="D127" s="89">
        <v>-8.4037828000000001</v>
      </c>
      <c r="H127" s="6">
        <f t="shared" si="6"/>
        <v>9.9135349999999995</v>
      </c>
      <c r="I127" s="6">
        <f t="shared" si="7"/>
        <v>-9.2846556000000007</v>
      </c>
      <c r="J127" s="6">
        <f t="shared" si="8"/>
        <v>-9.8823223000000002</v>
      </c>
      <c r="L127" s="89">
        <v>9518310000</v>
      </c>
      <c r="M127" s="89">
        <v>-11.220034</v>
      </c>
      <c r="N127" s="89">
        <v>-8.9782019000000002</v>
      </c>
      <c r="O127" s="89"/>
      <c r="P127" s="89"/>
      <c r="R127" s="6">
        <f t="shared" si="9"/>
        <v>9.9135349999999995</v>
      </c>
      <c r="S127" s="6">
        <f t="shared" si="10"/>
        <v>-10.926805</v>
      </c>
      <c r="T127" s="6">
        <f t="shared" si="11"/>
        <v>-10.625735000000001</v>
      </c>
    </row>
    <row r="128" spans="2:20" x14ac:dyDescent="0.25">
      <c r="B128" s="89">
        <v>9597355000</v>
      </c>
      <c r="C128" s="89">
        <v>-9.4248084999999993</v>
      </c>
      <c r="D128" s="89">
        <v>-8.7560462999999995</v>
      </c>
      <c r="H128" s="6">
        <f t="shared" si="6"/>
        <v>9.9925800000000002</v>
      </c>
      <c r="I128" s="6">
        <f t="shared" si="7"/>
        <v>-9.2776250999999998</v>
      </c>
      <c r="J128" s="6">
        <f t="shared" si="8"/>
        <v>-10.002143</v>
      </c>
      <c r="L128" s="89">
        <v>9597355000</v>
      </c>
      <c r="M128" s="89">
        <v>-11.128291000000001</v>
      </c>
      <c r="N128" s="89">
        <v>-9.4111270999999999</v>
      </c>
      <c r="O128" s="89"/>
      <c r="P128" s="89"/>
      <c r="R128" s="6">
        <f t="shared" si="9"/>
        <v>9.9925800000000002</v>
      </c>
      <c r="S128" s="6">
        <f t="shared" si="10"/>
        <v>-10.883552</v>
      </c>
      <c r="T128" s="6">
        <f t="shared" si="11"/>
        <v>-10.663057999999999</v>
      </c>
    </row>
    <row r="129" spans="2:20" x14ac:dyDescent="0.25">
      <c r="B129" s="89">
        <v>9676400000</v>
      </c>
      <c r="C129" s="89">
        <v>-9.3627996000000007</v>
      </c>
      <c r="D129" s="89">
        <v>-9.1053753000000004</v>
      </c>
      <c r="H129" s="6">
        <f t="shared" si="6"/>
        <v>10.071624999999999</v>
      </c>
      <c r="I129" s="6">
        <f t="shared" si="7"/>
        <v>-9.2751637000000002</v>
      </c>
      <c r="J129" s="6">
        <f t="shared" si="8"/>
        <v>-10.037985000000001</v>
      </c>
      <c r="L129" s="89">
        <v>9676400000</v>
      </c>
      <c r="M129" s="89">
        <v>-11.063442</v>
      </c>
      <c r="N129" s="89">
        <v>-9.8312253999999992</v>
      </c>
      <c r="O129" s="89"/>
      <c r="P129" s="89"/>
      <c r="R129" s="6">
        <f t="shared" si="9"/>
        <v>10.071624999999999</v>
      </c>
      <c r="S129" s="6">
        <f t="shared" si="10"/>
        <v>-10.833900999999999</v>
      </c>
      <c r="T129" s="6">
        <f t="shared" si="11"/>
        <v>-10.582081000000001</v>
      </c>
    </row>
    <row r="130" spans="2:20" x14ac:dyDescent="0.25">
      <c r="B130" s="89">
        <v>9755445000</v>
      </c>
      <c r="C130" s="89">
        <v>-9.2992314999999994</v>
      </c>
      <c r="D130" s="89">
        <v>-9.4193773000000007</v>
      </c>
      <c r="H130" s="6">
        <f t="shared" si="6"/>
        <v>10.15067</v>
      </c>
      <c r="I130" s="6">
        <f t="shared" si="7"/>
        <v>-9.2973890000000008</v>
      </c>
      <c r="J130" s="6">
        <f t="shared" si="8"/>
        <v>-10.012108</v>
      </c>
      <c r="L130" s="89">
        <v>9755445000</v>
      </c>
      <c r="M130" s="89">
        <v>-10.985621999999999</v>
      </c>
      <c r="N130" s="89">
        <v>-10.185098</v>
      </c>
      <c r="O130" s="89"/>
      <c r="P130" s="89"/>
      <c r="R130" s="6">
        <f t="shared" si="9"/>
        <v>10.15067</v>
      </c>
      <c r="S130" s="6">
        <f t="shared" si="10"/>
        <v>-10.802523000000001</v>
      </c>
      <c r="T130" s="6">
        <f t="shared" si="11"/>
        <v>-10.382018</v>
      </c>
    </row>
    <row r="131" spans="2:20" x14ac:dyDescent="0.25">
      <c r="B131" s="89">
        <v>9834490000</v>
      </c>
      <c r="C131" s="89">
        <v>-9.2829198999999996</v>
      </c>
      <c r="D131" s="89">
        <v>-9.6813134999999999</v>
      </c>
      <c r="H131" s="6">
        <f t="shared" si="6"/>
        <v>10.229715000000001</v>
      </c>
      <c r="I131" s="6">
        <f t="shared" si="7"/>
        <v>-9.3703021999999994</v>
      </c>
      <c r="J131" s="6">
        <f t="shared" si="8"/>
        <v>-9.9233656000000003</v>
      </c>
      <c r="L131" s="89">
        <v>9834490000</v>
      </c>
      <c r="M131" s="89">
        <v>-10.957409999999999</v>
      </c>
      <c r="N131" s="89">
        <v>-10.458876</v>
      </c>
      <c r="O131" s="89"/>
      <c r="P131" s="89"/>
      <c r="R131" s="6">
        <f t="shared" si="9"/>
        <v>10.229715000000001</v>
      </c>
      <c r="S131" s="6">
        <f t="shared" si="10"/>
        <v>-10.810802000000001</v>
      </c>
      <c r="T131" s="6">
        <f t="shared" si="11"/>
        <v>-10.083351</v>
      </c>
    </row>
    <row r="132" spans="2:20" x14ac:dyDescent="0.25">
      <c r="B132" s="89">
        <v>9913535000</v>
      </c>
      <c r="C132" s="89">
        <v>-9.2846556000000007</v>
      </c>
      <c r="D132" s="89">
        <v>-9.8823223000000002</v>
      </c>
      <c r="H132" s="6">
        <f t="shared" ref="H132:H195" si="12">B137/1000000000</f>
        <v>10.308759999999999</v>
      </c>
      <c r="I132" s="6">
        <f t="shared" ref="I132:I195" si="13">C137</f>
        <v>-9.4254941999999993</v>
      </c>
      <c r="J132" s="6">
        <f t="shared" ref="J132:J195" si="14">D137</f>
        <v>-9.8001641999999993</v>
      </c>
      <c r="L132" s="89">
        <v>9913535000</v>
      </c>
      <c r="M132" s="89">
        <v>-10.926805</v>
      </c>
      <c r="N132" s="89">
        <v>-10.625735000000001</v>
      </c>
      <c r="O132" s="89"/>
      <c r="P132" s="89"/>
      <c r="R132" s="6">
        <f t="shared" ref="R132:R195" si="15">L137/1000000000</f>
        <v>10.308759999999999</v>
      </c>
      <c r="S132" s="6">
        <f t="shared" ref="S132:S195" si="16">M137</f>
        <v>-10.821142</v>
      </c>
      <c r="T132" s="6">
        <f t="shared" ref="T132:T195" si="17">N137</f>
        <v>-9.7188949999999998</v>
      </c>
    </row>
    <row r="133" spans="2:20" x14ac:dyDescent="0.25">
      <c r="B133" s="89">
        <v>9992580000</v>
      </c>
      <c r="C133" s="89">
        <v>-9.2776250999999998</v>
      </c>
      <c r="D133" s="89">
        <v>-10.002143</v>
      </c>
      <c r="H133" s="6">
        <f t="shared" si="12"/>
        <v>10.387805</v>
      </c>
      <c r="I133" s="6">
        <f t="shared" si="13"/>
        <v>-9.5163097000000008</v>
      </c>
      <c r="J133" s="6">
        <f t="shared" si="14"/>
        <v>-9.6540908999999999</v>
      </c>
      <c r="L133" s="89">
        <v>9992580000</v>
      </c>
      <c r="M133" s="89">
        <v>-10.883552</v>
      </c>
      <c r="N133" s="89">
        <v>-10.663057999999999</v>
      </c>
      <c r="O133" s="89"/>
      <c r="P133" s="89"/>
      <c r="R133" s="6">
        <f t="shared" si="15"/>
        <v>10.387805</v>
      </c>
      <c r="S133" s="6">
        <f t="shared" si="16"/>
        <v>-10.872309</v>
      </c>
      <c r="T133" s="6">
        <f t="shared" si="17"/>
        <v>-9.3070707000000006</v>
      </c>
    </row>
    <row r="134" spans="2:20" x14ac:dyDescent="0.25">
      <c r="B134" s="89">
        <v>10071625000</v>
      </c>
      <c r="C134" s="89">
        <v>-9.2751637000000002</v>
      </c>
      <c r="D134" s="89">
        <v>-10.037985000000001</v>
      </c>
      <c r="H134" s="6">
        <f t="shared" si="12"/>
        <v>10.466850000000001</v>
      </c>
      <c r="I134" s="6">
        <f t="shared" si="13"/>
        <v>-9.5959301000000004</v>
      </c>
      <c r="J134" s="6">
        <f t="shared" si="14"/>
        <v>-9.5147580999999999</v>
      </c>
      <c r="L134" s="89">
        <v>10071625000</v>
      </c>
      <c r="M134" s="89">
        <v>-10.833900999999999</v>
      </c>
      <c r="N134" s="89">
        <v>-10.582081000000001</v>
      </c>
      <c r="O134" s="89"/>
      <c r="P134" s="89"/>
      <c r="R134" s="6">
        <f t="shared" si="15"/>
        <v>10.466850000000001</v>
      </c>
      <c r="S134" s="6">
        <f t="shared" si="16"/>
        <v>-10.906511999999999</v>
      </c>
      <c r="T134" s="6">
        <f t="shared" si="17"/>
        <v>-8.8908833999999999</v>
      </c>
    </row>
    <row r="135" spans="2:20" x14ac:dyDescent="0.25">
      <c r="B135" s="89">
        <v>10150670000</v>
      </c>
      <c r="C135" s="89">
        <v>-9.2973890000000008</v>
      </c>
      <c r="D135" s="89">
        <v>-10.012108</v>
      </c>
      <c r="H135" s="6">
        <f t="shared" si="12"/>
        <v>10.545895</v>
      </c>
      <c r="I135" s="6">
        <f t="shared" si="13"/>
        <v>-9.6866044999999996</v>
      </c>
      <c r="J135" s="6">
        <f t="shared" si="14"/>
        <v>-9.3994359999999997</v>
      </c>
      <c r="L135" s="89">
        <v>10150670000</v>
      </c>
      <c r="M135" s="89">
        <v>-10.802523000000001</v>
      </c>
      <c r="N135" s="89">
        <v>-10.382018</v>
      </c>
      <c r="O135" s="89"/>
      <c r="P135" s="89"/>
      <c r="R135" s="6">
        <f t="shared" si="15"/>
        <v>10.545895</v>
      </c>
      <c r="S135" s="6">
        <f t="shared" si="16"/>
        <v>-10.96771</v>
      </c>
      <c r="T135" s="6">
        <f t="shared" si="17"/>
        <v>-8.4883003000000006</v>
      </c>
    </row>
    <row r="136" spans="2:20" x14ac:dyDescent="0.25">
      <c r="B136" s="89">
        <v>10229715000</v>
      </c>
      <c r="C136" s="89">
        <v>-9.3703021999999994</v>
      </c>
      <c r="D136" s="89">
        <v>-9.9233656000000003</v>
      </c>
      <c r="H136" s="6">
        <f t="shared" si="12"/>
        <v>10.62494</v>
      </c>
      <c r="I136" s="6">
        <f t="shared" si="13"/>
        <v>-9.7496290000000005</v>
      </c>
      <c r="J136" s="6">
        <f t="shared" si="14"/>
        <v>-9.3371572</v>
      </c>
      <c r="L136" s="89">
        <v>10229715000</v>
      </c>
      <c r="M136" s="89">
        <v>-10.810802000000001</v>
      </c>
      <c r="N136" s="89">
        <v>-10.083351</v>
      </c>
      <c r="O136" s="89"/>
      <c r="P136" s="89"/>
      <c r="R136" s="6">
        <f t="shared" si="15"/>
        <v>10.62494</v>
      </c>
      <c r="S136" s="6">
        <f t="shared" si="16"/>
        <v>-11.003881</v>
      </c>
      <c r="T136" s="6">
        <f t="shared" si="17"/>
        <v>-8.12819</v>
      </c>
    </row>
    <row r="137" spans="2:20" x14ac:dyDescent="0.25">
      <c r="B137" s="89">
        <v>10308760000</v>
      </c>
      <c r="C137" s="89">
        <v>-9.4254941999999993</v>
      </c>
      <c r="D137" s="89">
        <v>-9.8001641999999993</v>
      </c>
      <c r="H137" s="6">
        <f t="shared" si="12"/>
        <v>10.703984999999999</v>
      </c>
      <c r="I137" s="6">
        <f t="shared" si="13"/>
        <v>-9.8407468999999992</v>
      </c>
      <c r="J137" s="6">
        <f t="shared" si="14"/>
        <v>-9.3556442000000004</v>
      </c>
      <c r="L137" s="89">
        <v>10308760000</v>
      </c>
      <c r="M137" s="89">
        <v>-10.821142</v>
      </c>
      <c r="N137" s="89">
        <v>-9.7188949999999998</v>
      </c>
      <c r="O137" s="89"/>
      <c r="P137" s="89"/>
      <c r="R137" s="6">
        <f t="shared" si="15"/>
        <v>10.703984999999999</v>
      </c>
      <c r="S137" s="6">
        <f t="shared" si="16"/>
        <v>-11.054527</v>
      </c>
      <c r="T137" s="6">
        <f t="shared" si="17"/>
        <v>-7.8306494000000004</v>
      </c>
    </row>
    <row r="138" spans="2:20" x14ac:dyDescent="0.25">
      <c r="B138" s="89">
        <v>10387805000</v>
      </c>
      <c r="C138" s="89">
        <v>-9.5163097000000008</v>
      </c>
      <c r="D138" s="89">
        <v>-9.6540908999999999</v>
      </c>
      <c r="H138" s="6">
        <f t="shared" si="12"/>
        <v>10.78303</v>
      </c>
      <c r="I138" s="6">
        <f t="shared" si="13"/>
        <v>-9.8894596000000003</v>
      </c>
      <c r="J138" s="6">
        <f t="shared" si="14"/>
        <v>-9.4605598000000004</v>
      </c>
      <c r="L138" s="89">
        <v>10387805000</v>
      </c>
      <c r="M138" s="89">
        <v>-10.872309</v>
      </c>
      <c r="N138" s="89">
        <v>-9.3070707000000006</v>
      </c>
      <c r="O138" s="89"/>
      <c r="P138" s="89"/>
      <c r="R138" s="6">
        <f t="shared" si="15"/>
        <v>10.78303</v>
      </c>
      <c r="S138" s="6">
        <f t="shared" si="16"/>
        <v>-11.088772000000001</v>
      </c>
      <c r="T138" s="6">
        <f t="shared" si="17"/>
        <v>-7.5987061999999996</v>
      </c>
    </row>
    <row r="139" spans="2:20" x14ac:dyDescent="0.25">
      <c r="B139" s="89">
        <v>10466850000</v>
      </c>
      <c r="C139" s="89">
        <v>-9.5959301000000004</v>
      </c>
      <c r="D139" s="89">
        <v>-9.5147580999999999</v>
      </c>
      <c r="H139" s="6">
        <f t="shared" si="12"/>
        <v>10.862075000000001</v>
      </c>
      <c r="I139" s="6">
        <f t="shared" si="13"/>
        <v>-9.9169865000000001</v>
      </c>
      <c r="J139" s="6">
        <f t="shared" si="14"/>
        <v>-9.6720114000000006</v>
      </c>
      <c r="L139" s="89">
        <v>10466850000</v>
      </c>
      <c r="M139" s="89">
        <v>-10.906511999999999</v>
      </c>
      <c r="N139" s="89">
        <v>-8.8908833999999999</v>
      </c>
      <c r="O139" s="89"/>
      <c r="P139" s="89"/>
      <c r="R139" s="6">
        <f t="shared" si="15"/>
        <v>10.862075000000001</v>
      </c>
      <c r="S139" s="6">
        <f t="shared" si="16"/>
        <v>-11.107203</v>
      </c>
      <c r="T139" s="6">
        <f t="shared" si="17"/>
        <v>-7.4433860999999997</v>
      </c>
    </row>
    <row r="140" spans="2:20" x14ac:dyDescent="0.25">
      <c r="B140" s="89">
        <v>10545895000</v>
      </c>
      <c r="C140" s="89">
        <v>-9.6866044999999996</v>
      </c>
      <c r="D140" s="89">
        <v>-9.3994359999999997</v>
      </c>
      <c r="H140" s="6">
        <f t="shared" si="12"/>
        <v>10.94112</v>
      </c>
      <c r="I140" s="6">
        <f t="shared" si="13"/>
        <v>-9.9515209000000002</v>
      </c>
      <c r="J140" s="6">
        <f t="shared" si="14"/>
        <v>-10.036096000000001</v>
      </c>
      <c r="L140" s="89">
        <v>10545895000</v>
      </c>
      <c r="M140" s="89">
        <v>-10.96771</v>
      </c>
      <c r="N140" s="89">
        <v>-8.4883003000000006</v>
      </c>
      <c r="O140" s="89"/>
      <c r="P140" s="89"/>
      <c r="R140" s="6">
        <f t="shared" si="15"/>
        <v>10.94112</v>
      </c>
      <c r="S140" s="6">
        <f t="shared" si="16"/>
        <v>-11.116363</v>
      </c>
      <c r="T140" s="6">
        <f t="shared" si="17"/>
        <v>-7.3827056999999998</v>
      </c>
    </row>
    <row r="141" spans="2:20" x14ac:dyDescent="0.25">
      <c r="B141" s="89">
        <v>10624940000</v>
      </c>
      <c r="C141" s="89">
        <v>-9.7496290000000005</v>
      </c>
      <c r="D141" s="89">
        <v>-9.3371572</v>
      </c>
      <c r="H141" s="6">
        <f t="shared" si="12"/>
        <v>11.020165</v>
      </c>
      <c r="I141" s="6">
        <f t="shared" si="13"/>
        <v>-9.9594220999999994</v>
      </c>
      <c r="J141" s="6">
        <f t="shared" si="14"/>
        <v>-10.545767</v>
      </c>
      <c r="L141" s="89">
        <v>10624940000</v>
      </c>
      <c r="M141" s="89">
        <v>-11.003881</v>
      </c>
      <c r="N141" s="89">
        <v>-8.12819</v>
      </c>
      <c r="O141" s="89"/>
      <c r="P141" s="89"/>
      <c r="R141" s="6">
        <f t="shared" si="15"/>
        <v>11.020165</v>
      </c>
      <c r="S141" s="6">
        <f t="shared" si="16"/>
        <v>-11.086223</v>
      </c>
      <c r="T141" s="6">
        <f t="shared" si="17"/>
        <v>-7.4117417000000003</v>
      </c>
    </row>
    <row r="142" spans="2:20" x14ac:dyDescent="0.25">
      <c r="B142" s="89">
        <v>10703985000</v>
      </c>
      <c r="C142" s="89">
        <v>-9.8407468999999992</v>
      </c>
      <c r="D142" s="89">
        <v>-9.3556442000000004</v>
      </c>
      <c r="H142" s="6">
        <f t="shared" si="12"/>
        <v>11.099209999999999</v>
      </c>
      <c r="I142" s="6">
        <f t="shared" si="13"/>
        <v>-9.9706077999999998</v>
      </c>
      <c r="J142" s="6">
        <f t="shared" si="14"/>
        <v>-11.275931999999999</v>
      </c>
      <c r="L142" s="89">
        <v>10703985000</v>
      </c>
      <c r="M142" s="89">
        <v>-11.054527</v>
      </c>
      <c r="N142" s="89">
        <v>-7.8306494000000004</v>
      </c>
      <c r="O142" s="89"/>
      <c r="P142" s="89"/>
      <c r="R142" s="6">
        <f t="shared" si="15"/>
        <v>11.099209999999999</v>
      </c>
      <c r="S142" s="6">
        <f t="shared" si="16"/>
        <v>-11.040191</v>
      </c>
      <c r="T142" s="6">
        <f t="shared" si="17"/>
        <v>-7.5529428000000003</v>
      </c>
    </row>
    <row r="143" spans="2:20" x14ac:dyDescent="0.25">
      <c r="B143" s="89">
        <v>10783030000</v>
      </c>
      <c r="C143" s="89">
        <v>-9.8894596000000003</v>
      </c>
      <c r="D143" s="89">
        <v>-9.4605598000000004</v>
      </c>
      <c r="H143" s="6">
        <f t="shared" si="12"/>
        <v>11.178255</v>
      </c>
      <c r="I143" s="6">
        <f t="shared" si="13"/>
        <v>-10.023474999999999</v>
      </c>
      <c r="J143" s="6">
        <f t="shared" si="14"/>
        <v>-12.268022999999999</v>
      </c>
      <c r="L143" s="89">
        <v>10783030000</v>
      </c>
      <c r="M143" s="89">
        <v>-11.088772000000001</v>
      </c>
      <c r="N143" s="89">
        <v>-7.5987061999999996</v>
      </c>
      <c r="O143" s="89"/>
      <c r="P143" s="89"/>
      <c r="R143" s="6">
        <f t="shared" si="15"/>
        <v>11.178255</v>
      </c>
      <c r="S143" s="6">
        <f t="shared" si="16"/>
        <v>-10.990562000000001</v>
      </c>
      <c r="T143" s="6">
        <f t="shared" si="17"/>
        <v>-7.8149237999999999</v>
      </c>
    </row>
    <row r="144" spans="2:20" x14ac:dyDescent="0.25">
      <c r="B144" s="89">
        <v>10862075000</v>
      </c>
      <c r="C144" s="89">
        <v>-9.9169865000000001</v>
      </c>
      <c r="D144" s="89">
        <v>-9.6720114000000006</v>
      </c>
      <c r="H144" s="6">
        <f t="shared" si="12"/>
        <v>11.257300000000001</v>
      </c>
      <c r="I144" s="6">
        <f t="shared" si="13"/>
        <v>-10.088679000000001</v>
      </c>
      <c r="J144" s="6">
        <f t="shared" si="14"/>
        <v>-13.60749</v>
      </c>
      <c r="L144" s="89">
        <v>10862075000</v>
      </c>
      <c r="M144" s="89">
        <v>-11.107203</v>
      </c>
      <c r="N144" s="89">
        <v>-7.4433860999999997</v>
      </c>
      <c r="O144" s="89"/>
      <c r="P144" s="89"/>
      <c r="R144" s="6">
        <f t="shared" si="15"/>
        <v>11.257300000000001</v>
      </c>
      <c r="S144" s="6">
        <f t="shared" si="16"/>
        <v>-10.926856000000001</v>
      </c>
      <c r="T144" s="6">
        <f t="shared" si="17"/>
        <v>-8.2194815000000006</v>
      </c>
    </row>
    <row r="145" spans="2:20" x14ac:dyDescent="0.25">
      <c r="B145" s="89">
        <v>10941120000</v>
      </c>
      <c r="C145" s="89">
        <v>-9.9515209000000002</v>
      </c>
      <c r="D145" s="89">
        <v>-10.036096000000001</v>
      </c>
      <c r="H145" s="6">
        <f t="shared" si="12"/>
        <v>11.336345</v>
      </c>
      <c r="I145" s="6">
        <f t="shared" si="13"/>
        <v>-10.152415</v>
      </c>
      <c r="J145" s="6">
        <f t="shared" si="14"/>
        <v>-15.174814</v>
      </c>
      <c r="L145" s="89">
        <v>10941120000</v>
      </c>
      <c r="M145" s="89">
        <v>-11.116363</v>
      </c>
      <c r="N145" s="89">
        <v>-7.3827056999999998</v>
      </c>
      <c r="O145" s="89"/>
      <c r="P145" s="89"/>
      <c r="R145" s="6">
        <f t="shared" si="15"/>
        <v>11.336345</v>
      </c>
      <c r="S145" s="6">
        <f t="shared" si="16"/>
        <v>-10.845117</v>
      </c>
      <c r="T145" s="6">
        <f t="shared" si="17"/>
        <v>-8.7802772999999998</v>
      </c>
    </row>
    <row r="146" spans="2:20" x14ac:dyDescent="0.25">
      <c r="B146" s="89">
        <v>11020165000</v>
      </c>
      <c r="C146" s="89">
        <v>-9.9594220999999994</v>
      </c>
      <c r="D146" s="89">
        <v>-10.545767</v>
      </c>
      <c r="H146" s="6">
        <f t="shared" si="12"/>
        <v>11.41539</v>
      </c>
      <c r="I146" s="6">
        <f t="shared" si="13"/>
        <v>-10.235436999999999</v>
      </c>
      <c r="J146" s="6">
        <f t="shared" si="14"/>
        <v>-16.542784000000001</v>
      </c>
      <c r="L146" s="89">
        <v>11020165000</v>
      </c>
      <c r="M146" s="89">
        <v>-11.086223</v>
      </c>
      <c r="N146" s="89">
        <v>-7.4117417000000003</v>
      </c>
      <c r="O146" s="89"/>
      <c r="P146" s="89"/>
      <c r="R146" s="6">
        <f t="shared" si="15"/>
        <v>11.41539</v>
      </c>
      <c r="S146" s="6">
        <f t="shared" si="16"/>
        <v>-10.753888999999999</v>
      </c>
      <c r="T146" s="6">
        <f t="shared" si="17"/>
        <v>-9.5209025999999994</v>
      </c>
    </row>
    <row r="147" spans="2:20" x14ac:dyDescent="0.25">
      <c r="B147" s="89">
        <v>11099210000</v>
      </c>
      <c r="C147" s="89">
        <v>-9.9706077999999998</v>
      </c>
      <c r="D147" s="89">
        <v>-11.275931999999999</v>
      </c>
      <c r="H147" s="6">
        <f t="shared" si="12"/>
        <v>11.494434999999999</v>
      </c>
      <c r="I147" s="6">
        <f t="shared" si="13"/>
        <v>-10.359292999999999</v>
      </c>
      <c r="J147" s="6">
        <f t="shared" si="14"/>
        <v>-17.443664999999999</v>
      </c>
      <c r="L147" s="89">
        <v>11099210000</v>
      </c>
      <c r="M147" s="89">
        <v>-11.040191</v>
      </c>
      <c r="N147" s="89">
        <v>-7.5529428000000003</v>
      </c>
      <c r="O147" s="89"/>
      <c r="P147" s="89"/>
      <c r="R147" s="6">
        <f t="shared" si="15"/>
        <v>11.494434999999999</v>
      </c>
      <c r="S147" s="6">
        <f t="shared" si="16"/>
        <v>-10.674911</v>
      </c>
      <c r="T147" s="6">
        <f t="shared" si="17"/>
        <v>-10.516382999999999</v>
      </c>
    </row>
    <row r="148" spans="2:20" x14ac:dyDescent="0.25">
      <c r="B148" s="89">
        <v>11178255000</v>
      </c>
      <c r="C148" s="89">
        <v>-10.023474999999999</v>
      </c>
      <c r="D148" s="89">
        <v>-12.268022999999999</v>
      </c>
      <c r="H148" s="6">
        <f t="shared" si="12"/>
        <v>11.57348</v>
      </c>
      <c r="I148" s="6">
        <f t="shared" si="13"/>
        <v>-10.489872999999999</v>
      </c>
      <c r="J148" s="6">
        <f t="shared" si="14"/>
        <v>-17.980308999999998</v>
      </c>
      <c r="L148" s="89">
        <v>11178255000</v>
      </c>
      <c r="M148" s="89">
        <v>-10.990562000000001</v>
      </c>
      <c r="N148" s="89">
        <v>-7.8149237999999999</v>
      </c>
      <c r="O148" s="89"/>
      <c r="P148" s="89"/>
      <c r="R148" s="6">
        <f t="shared" si="15"/>
        <v>11.57348</v>
      </c>
      <c r="S148" s="6">
        <f t="shared" si="16"/>
        <v>-10.603547000000001</v>
      </c>
      <c r="T148" s="6">
        <f t="shared" si="17"/>
        <v>-11.820297</v>
      </c>
    </row>
    <row r="149" spans="2:20" x14ac:dyDescent="0.25">
      <c r="B149" s="89">
        <v>11257300000</v>
      </c>
      <c r="C149" s="89">
        <v>-10.088679000000001</v>
      </c>
      <c r="D149" s="89">
        <v>-13.60749</v>
      </c>
      <c r="H149" s="6">
        <f t="shared" si="12"/>
        <v>11.652525000000001</v>
      </c>
      <c r="I149" s="6">
        <f t="shared" si="13"/>
        <v>-10.648574999999999</v>
      </c>
      <c r="J149" s="6">
        <f t="shared" si="14"/>
        <v>-18.148602</v>
      </c>
      <c r="L149" s="89">
        <v>11257300000</v>
      </c>
      <c r="M149" s="89">
        <v>-10.926856000000001</v>
      </c>
      <c r="N149" s="89">
        <v>-8.2194815000000006</v>
      </c>
      <c r="O149" s="89"/>
      <c r="P149" s="89"/>
      <c r="R149" s="6">
        <f t="shared" si="15"/>
        <v>11.652525000000001</v>
      </c>
      <c r="S149" s="6">
        <f t="shared" si="16"/>
        <v>-10.548132000000001</v>
      </c>
      <c r="T149" s="6">
        <f t="shared" si="17"/>
        <v>-13.677035999999999</v>
      </c>
    </row>
    <row r="150" spans="2:20" x14ac:dyDescent="0.25">
      <c r="B150" s="89">
        <v>11336345000</v>
      </c>
      <c r="C150" s="89">
        <v>-10.152415</v>
      </c>
      <c r="D150" s="89">
        <v>-15.174814</v>
      </c>
      <c r="H150" s="6">
        <f t="shared" si="12"/>
        <v>11.73157</v>
      </c>
      <c r="I150" s="6">
        <f t="shared" si="13"/>
        <v>-10.860058</v>
      </c>
      <c r="J150" s="6">
        <f t="shared" si="14"/>
        <v>-17.997209999999999</v>
      </c>
      <c r="L150" s="89">
        <v>11336345000</v>
      </c>
      <c r="M150" s="89">
        <v>-10.845117</v>
      </c>
      <c r="N150" s="89">
        <v>-8.7802772999999998</v>
      </c>
      <c r="O150" s="89"/>
      <c r="P150" s="89"/>
      <c r="R150" s="6">
        <f t="shared" si="15"/>
        <v>11.73157</v>
      </c>
      <c r="S150" s="6">
        <f t="shared" si="16"/>
        <v>-10.531113</v>
      </c>
      <c r="T150" s="6">
        <f t="shared" si="17"/>
        <v>-16.835934000000002</v>
      </c>
    </row>
    <row r="151" spans="2:20" x14ac:dyDescent="0.25">
      <c r="B151" s="89">
        <v>11415390000</v>
      </c>
      <c r="C151" s="89">
        <v>-10.235436999999999</v>
      </c>
      <c r="D151" s="89">
        <v>-16.542784000000001</v>
      </c>
      <c r="H151" s="6">
        <f t="shared" si="12"/>
        <v>11.810615</v>
      </c>
      <c r="I151" s="6">
        <f t="shared" si="13"/>
        <v>-11.079988999999999</v>
      </c>
      <c r="J151" s="6">
        <f t="shared" si="14"/>
        <v>-17.497419000000001</v>
      </c>
      <c r="L151" s="89">
        <v>11415390000</v>
      </c>
      <c r="M151" s="89">
        <v>-10.753888999999999</v>
      </c>
      <c r="N151" s="89">
        <v>-9.5209025999999994</v>
      </c>
      <c r="O151" s="89"/>
      <c r="P151" s="89"/>
      <c r="R151" s="6">
        <f t="shared" si="15"/>
        <v>11.810615</v>
      </c>
      <c r="S151" s="6">
        <f t="shared" si="16"/>
        <v>-10.52966</v>
      </c>
      <c r="T151" s="6">
        <f t="shared" si="17"/>
        <v>-19.132670999999998</v>
      </c>
    </row>
    <row r="152" spans="2:20" x14ac:dyDescent="0.25">
      <c r="B152" s="89">
        <v>11494435000</v>
      </c>
      <c r="C152" s="89">
        <v>-10.359292999999999</v>
      </c>
      <c r="D152" s="89">
        <v>-17.443664999999999</v>
      </c>
      <c r="H152" s="6">
        <f t="shared" si="12"/>
        <v>11.889659999999999</v>
      </c>
      <c r="I152" s="6">
        <f t="shared" si="13"/>
        <v>-11.300542</v>
      </c>
      <c r="J152" s="6">
        <f t="shared" si="14"/>
        <v>-16.611805</v>
      </c>
      <c r="L152" s="89">
        <v>11494435000</v>
      </c>
      <c r="M152" s="89">
        <v>-10.674911</v>
      </c>
      <c r="N152" s="89">
        <v>-10.516382999999999</v>
      </c>
      <c r="O152" s="89"/>
      <c r="P152" s="89"/>
      <c r="R152" s="6">
        <f t="shared" si="15"/>
        <v>11.889659999999999</v>
      </c>
      <c r="S152" s="6">
        <f t="shared" si="16"/>
        <v>-10.539005</v>
      </c>
      <c r="T152" s="6">
        <f t="shared" si="17"/>
        <v>-20.518436000000001</v>
      </c>
    </row>
    <row r="153" spans="2:20" x14ac:dyDescent="0.25">
      <c r="B153" s="89">
        <v>11573480000</v>
      </c>
      <c r="C153" s="89">
        <v>-10.489872999999999</v>
      </c>
      <c r="D153" s="89">
        <v>-17.980308999999998</v>
      </c>
      <c r="H153" s="6">
        <f t="shared" si="12"/>
        <v>11.968705</v>
      </c>
      <c r="I153" s="6">
        <f t="shared" si="13"/>
        <v>-11.561291000000001</v>
      </c>
      <c r="J153" s="6">
        <f t="shared" si="14"/>
        <v>-15.276659</v>
      </c>
      <c r="L153" s="89">
        <v>11573480000</v>
      </c>
      <c r="M153" s="89">
        <v>-10.603547000000001</v>
      </c>
      <c r="N153" s="89">
        <v>-11.820297</v>
      </c>
      <c r="O153" s="89"/>
      <c r="P153" s="89"/>
      <c r="R153" s="6">
        <f t="shared" si="15"/>
        <v>11.968705</v>
      </c>
      <c r="S153" s="6">
        <f t="shared" si="16"/>
        <v>-10.591839</v>
      </c>
      <c r="T153" s="6">
        <f t="shared" si="17"/>
        <v>-21.419777</v>
      </c>
    </row>
    <row r="154" spans="2:20" x14ac:dyDescent="0.25">
      <c r="B154" s="89">
        <v>11652525000</v>
      </c>
      <c r="C154" s="89">
        <v>-10.648574999999999</v>
      </c>
      <c r="D154" s="89">
        <v>-18.148602</v>
      </c>
      <c r="H154" s="6">
        <f t="shared" si="12"/>
        <v>12.047750000000001</v>
      </c>
      <c r="I154" s="6">
        <f t="shared" si="13"/>
        <v>-11.843582</v>
      </c>
      <c r="J154" s="6">
        <f t="shared" si="14"/>
        <v>-13.605458</v>
      </c>
      <c r="L154" s="89">
        <v>11652525000</v>
      </c>
      <c r="M154" s="89">
        <v>-10.548132000000001</v>
      </c>
      <c r="N154" s="89">
        <v>-13.677035999999999</v>
      </c>
      <c r="O154" s="89"/>
      <c r="P154" s="89"/>
      <c r="R154" s="6">
        <f t="shared" si="15"/>
        <v>12.047750000000001</v>
      </c>
      <c r="S154" s="6">
        <f t="shared" si="16"/>
        <v>-10.683472</v>
      </c>
      <c r="T154" s="6">
        <f t="shared" si="17"/>
        <v>-21.903089999999999</v>
      </c>
    </row>
    <row r="155" spans="2:20" x14ac:dyDescent="0.25">
      <c r="B155" s="89">
        <v>11731570000</v>
      </c>
      <c r="C155" s="89">
        <v>-10.860058</v>
      </c>
      <c r="D155" s="89">
        <v>-17.997209999999999</v>
      </c>
      <c r="H155" s="6">
        <f t="shared" si="12"/>
        <v>12.126795</v>
      </c>
      <c r="I155" s="6">
        <f t="shared" si="13"/>
        <v>-12.113761</v>
      </c>
      <c r="J155" s="6">
        <f t="shared" si="14"/>
        <v>-12.02505</v>
      </c>
      <c r="L155" s="89">
        <v>11731570000</v>
      </c>
      <c r="M155" s="89">
        <v>-10.531113</v>
      </c>
      <c r="N155" s="89">
        <v>-16.835934000000002</v>
      </c>
      <c r="O155" s="89"/>
      <c r="P155" s="89"/>
      <c r="R155" s="6">
        <f t="shared" si="15"/>
        <v>12.126795</v>
      </c>
      <c r="S155" s="6">
        <f t="shared" si="16"/>
        <v>-10.767122000000001</v>
      </c>
      <c r="T155" s="6">
        <f t="shared" si="17"/>
        <v>-22.032059</v>
      </c>
    </row>
    <row r="156" spans="2:20" x14ac:dyDescent="0.25">
      <c r="B156" s="89">
        <v>11810615000</v>
      </c>
      <c r="C156" s="89">
        <v>-11.079988999999999</v>
      </c>
      <c r="D156" s="89">
        <v>-17.497419000000001</v>
      </c>
      <c r="H156" s="6">
        <f t="shared" si="12"/>
        <v>12.20584</v>
      </c>
      <c r="I156" s="6">
        <f t="shared" si="13"/>
        <v>-12.415323000000001</v>
      </c>
      <c r="J156" s="6">
        <f t="shared" si="14"/>
        <v>-10.810207</v>
      </c>
      <c r="L156" s="89">
        <v>11810615000</v>
      </c>
      <c r="M156" s="89">
        <v>-10.52966</v>
      </c>
      <c r="N156" s="89">
        <v>-19.132670999999998</v>
      </c>
      <c r="O156" s="89"/>
      <c r="P156" s="89"/>
      <c r="R156" s="6">
        <f t="shared" si="15"/>
        <v>12.20584</v>
      </c>
      <c r="S156" s="6">
        <f t="shared" si="16"/>
        <v>-10.885066999999999</v>
      </c>
      <c r="T156" s="6">
        <f t="shared" si="17"/>
        <v>-21.751664999999999</v>
      </c>
    </row>
    <row r="157" spans="2:20" x14ac:dyDescent="0.25">
      <c r="B157" s="89">
        <v>11889660000</v>
      </c>
      <c r="C157" s="89">
        <v>-11.300542</v>
      </c>
      <c r="D157" s="89">
        <v>-16.611805</v>
      </c>
      <c r="H157" s="6">
        <f t="shared" si="12"/>
        <v>12.284884999999999</v>
      </c>
      <c r="I157" s="6">
        <f t="shared" si="13"/>
        <v>-12.756273999999999</v>
      </c>
      <c r="J157" s="6">
        <f t="shared" si="14"/>
        <v>-9.8307179999999992</v>
      </c>
      <c r="L157" s="89">
        <v>11889660000</v>
      </c>
      <c r="M157" s="89">
        <v>-10.539005</v>
      </c>
      <c r="N157" s="89">
        <v>-20.518436000000001</v>
      </c>
      <c r="O157" s="89"/>
      <c r="P157" s="89"/>
      <c r="R157" s="6">
        <f t="shared" si="15"/>
        <v>12.284884999999999</v>
      </c>
      <c r="S157" s="6">
        <f t="shared" si="16"/>
        <v>-11.049696000000001</v>
      </c>
      <c r="T157" s="6">
        <f t="shared" si="17"/>
        <v>-21.045363999999999</v>
      </c>
    </row>
    <row r="158" spans="2:20" x14ac:dyDescent="0.25">
      <c r="B158" s="89">
        <v>11968705000</v>
      </c>
      <c r="C158" s="89">
        <v>-11.561291000000001</v>
      </c>
      <c r="D158" s="89">
        <v>-15.276659</v>
      </c>
      <c r="H158" s="6">
        <f t="shared" si="12"/>
        <v>12.36393</v>
      </c>
      <c r="I158" s="6">
        <f t="shared" si="13"/>
        <v>-13.085858999999999</v>
      </c>
      <c r="J158" s="6">
        <f t="shared" si="14"/>
        <v>-9.0672207</v>
      </c>
      <c r="L158" s="89">
        <v>11968705000</v>
      </c>
      <c r="M158" s="89">
        <v>-10.591839</v>
      </c>
      <c r="N158" s="89">
        <v>-21.419777</v>
      </c>
      <c r="O158" s="89"/>
      <c r="P158" s="89"/>
      <c r="R158" s="6">
        <f t="shared" si="15"/>
        <v>12.36393</v>
      </c>
      <c r="S158" s="6">
        <f t="shared" si="16"/>
        <v>-11.223872999999999</v>
      </c>
      <c r="T158" s="6">
        <f t="shared" si="17"/>
        <v>-19.656338000000002</v>
      </c>
    </row>
    <row r="159" spans="2:20" x14ac:dyDescent="0.25">
      <c r="B159" s="89">
        <v>12047750000</v>
      </c>
      <c r="C159" s="89">
        <v>-11.843582</v>
      </c>
      <c r="D159" s="89">
        <v>-13.605458</v>
      </c>
      <c r="H159" s="6">
        <f t="shared" si="12"/>
        <v>12.442975000000001</v>
      </c>
      <c r="I159" s="6">
        <f t="shared" si="13"/>
        <v>-13.427296</v>
      </c>
      <c r="J159" s="6">
        <f t="shared" si="14"/>
        <v>-8.4611912</v>
      </c>
      <c r="L159" s="89">
        <v>12047750000</v>
      </c>
      <c r="M159" s="89">
        <v>-10.683472</v>
      </c>
      <c r="N159" s="89">
        <v>-21.903089999999999</v>
      </c>
      <c r="O159" s="89"/>
      <c r="P159" s="89"/>
      <c r="R159" s="6">
        <f t="shared" si="15"/>
        <v>12.442975000000001</v>
      </c>
      <c r="S159" s="6">
        <f t="shared" si="16"/>
        <v>-11.437538999999999</v>
      </c>
      <c r="T159" s="6">
        <f t="shared" si="17"/>
        <v>-16.785315000000001</v>
      </c>
    </row>
    <row r="160" spans="2:20" x14ac:dyDescent="0.25">
      <c r="B160" s="89">
        <v>12126795000</v>
      </c>
      <c r="C160" s="89">
        <v>-12.113761</v>
      </c>
      <c r="D160" s="89">
        <v>-12.02505</v>
      </c>
      <c r="H160" s="6">
        <f t="shared" si="12"/>
        <v>12.522019999999999</v>
      </c>
      <c r="I160" s="6">
        <f t="shared" si="13"/>
        <v>-13.792387</v>
      </c>
      <c r="J160" s="6">
        <f t="shared" si="14"/>
        <v>-7.9658088999999999</v>
      </c>
      <c r="L160" s="89">
        <v>12126795000</v>
      </c>
      <c r="M160" s="89">
        <v>-10.767122000000001</v>
      </c>
      <c r="N160" s="89">
        <v>-22.032059</v>
      </c>
      <c r="O160" s="89"/>
      <c r="P160" s="89"/>
      <c r="R160" s="6">
        <f t="shared" si="15"/>
        <v>12.522019999999999</v>
      </c>
      <c r="S160" s="6">
        <f t="shared" si="16"/>
        <v>-11.785069999999999</v>
      </c>
      <c r="T160" s="6">
        <f t="shared" si="17"/>
        <v>-14.665112000000001</v>
      </c>
    </row>
    <row r="161" spans="2:20" x14ac:dyDescent="0.25">
      <c r="B161" s="89">
        <v>12205840000</v>
      </c>
      <c r="C161" s="89">
        <v>-12.415323000000001</v>
      </c>
      <c r="D161" s="89">
        <v>-10.810207</v>
      </c>
      <c r="H161" s="6">
        <f t="shared" si="12"/>
        <v>12.601065</v>
      </c>
      <c r="I161" s="6">
        <f t="shared" si="13"/>
        <v>-14.172895</v>
      </c>
      <c r="J161" s="6">
        <f t="shared" si="14"/>
        <v>-7.5787205999999996</v>
      </c>
      <c r="L161" s="89">
        <v>12205840000</v>
      </c>
      <c r="M161" s="89">
        <v>-10.885066999999999</v>
      </c>
      <c r="N161" s="89">
        <v>-21.751664999999999</v>
      </c>
      <c r="O161" s="89"/>
      <c r="P161" s="89"/>
      <c r="R161" s="6">
        <f t="shared" si="15"/>
        <v>12.601065</v>
      </c>
      <c r="S161" s="6">
        <f t="shared" si="16"/>
        <v>-12.620965999999999</v>
      </c>
      <c r="T161" s="6">
        <f t="shared" si="17"/>
        <v>-13.321979000000001</v>
      </c>
    </row>
    <row r="162" spans="2:20" x14ac:dyDescent="0.25">
      <c r="B162" s="89">
        <v>12284885000</v>
      </c>
      <c r="C162" s="89">
        <v>-12.756273999999999</v>
      </c>
      <c r="D162" s="89">
        <v>-9.8307179999999992</v>
      </c>
      <c r="H162" s="6">
        <f t="shared" si="12"/>
        <v>12.680110000000001</v>
      </c>
      <c r="I162" s="6">
        <f t="shared" si="13"/>
        <v>-14.559922</v>
      </c>
      <c r="J162" s="6">
        <f t="shared" si="14"/>
        <v>-7.2639341000000002</v>
      </c>
      <c r="L162" s="89">
        <v>12284885000</v>
      </c>
      <c r="M162" s="89">
        <v>-11.049696000000001</v>
      </c>
      <c r="N162" s="89">
        <v>-21.045363999999999</v>
      </c>
      <c r="O162" s="89"/>
      <c r="P162" s="89"/>
      <c r="R162" s="6">
        <f t="shared" si="15"/>
        <v>12.680110000000001</v>
      </c>
      <c r="S162" s="6">
        <f t="shared" si="16"/>
        <v>-13.703675</v>
      </c>
      <c r="T162" s="6">
        <f t="shared" si="17"/>
        <v>-12.276923</v>
      </c>
    </row>
    <row r="163" spans="2:20" x14ac:dyDescent="0.25">
      <c r="B163" s="89">
        <v>12363930000</v>
      </c>
      <c r="C163" s="89">
        <v>-13.085858999999999</v>
      </c>
      <c r="D163" s="89">
        <v>-9.0672207</v>
      </c>
      <c r="H163" s="6">
        <f t="shared" si="12"/>
        <v>12.759155</v>
      </c>
      <c r="I163" s="6">
        <f t="shared" si="13"/>
        <v>-14.983791</v>
      </c>
      <c r="J163" s="6">
        <f t="shared" si="14"/>
        <v>-7.0184331000000002</v>
      </c>
      <c r="L163" s="89">
        <v>12363930000</v>
      </c>
      <c r="M163" s="89">
        <v>-11.223872999999999</v>
      </c>
      <c r="N163" s="89">
        <v>-19.656338000000002</v>
      </c>
      <c r="O163" s="89"/>
      <c r="P163" s="89"/>
      <c r="R163" s="6">
        <f t="shared" si="15"/>
        <v>12.759155</v>
      </c>
      <c r="S163" s="6">
        <f t="shared" si="16"/>
        <v>-15.353327</v>
      </c>
      <c r="T163" s="6">
        <f t="shared" si="17"/>
        <v>-11.540433999999999</v>
      </c>
    </row>
    <row r="164" spans="2:20" x14ac:dyDescent="0.25">
      <c r="B164" s="89">
        <v>12442975000</v>
      </c>
      <c r="C164" s="89">
        <v>-13.427296</v>
      </c>
      <c r="D164" s="89">
        <v>-8.4611912</v>
      </c>
      <c r="H164" s="6">
        <f t="shared" si="12"/>
        <v>12.838200000000001</v>
      </c>
      <c r="I164" s="6">
        <f t="shared" si="13"/>
        <v>-15.444849</v>
      </c>
      <c r="J164" s="6">
        <f t="shared" si="14"/>
        <v>-6.8216887000000002</v>
      </c>
      <c r="L164" s="89">
        <v>12442975000</v>
      </c>
      <c r="M164" s="89">
        <v>-11.437538999999999</v>
      </c>
      <c r="N164" s="89">
        <v>-16.785315000000001</v>
      </c>
      <c r="O164" s="89"/>
      <c r="P164" s="89"/>
      <c r="R164" s="6">
        <f t="shared" si="15"/>
        <v>12.838200000000001</v>
      </c>
      <c r="S164" s="6">
        <f t="shared" si="16"/>
        <v>-20.215630999999998</v>
      </c>
      <c r="T164" s="6">
        <f t="shared" si="17"/>
        <v>-11.018874</v>
      </c>
    </row>
    <row r="165" spans="2:20" x14ac:dyDescent="0.25">
      <c r="B165" s="89">
        <v>12522020000</v>
      </c>
      <c r="C165" s="89">
        <v>-13.792387</v>
      </c>
      <c r="D165" s="89">
        <v>-7.9658088999999999</v>
      </c>
      <c r="H165" s="6">
        <f t="shared" si="12"/>
        <v>12.917244999999999</v>
      </c>
      <c r="I165" s="6">
        <f t="shared" si="13"/>
        <v>-15.909138</v>
      </c>
      <c r="J165" s="6">
        <f t="shared" si="14"/>
        <v>-6.6561909000000004</v>
      </c>
      <c r="L165" s="89">
        <v>12522020000</v>
      </c>
      <c r="M165" s="89">
        <v>-11.785069999999999</v>
      </c>
      <c r="N165" s="89">
        <v>-14.665112000000001</v>
      </c>
      <c r="O165" s="89"/>
      <c r="P165" s="89"/>
      <c r="R165" s="6">
        <f t="shared" si="15"/>
        <v>12.917244999999999</v>
      </c>
      <c r="S165" s="6">
        <f t="shared" si="16"/>
        <v>-26.42717</v>
      </c>
      <c r="T165" s="6">
        <f t="shared" si="17"/>
        <v>-10.691808</v>
      </c>
    </row>
    <row r="166" spans="2:20" x14ac:dyDescent="0.25">
      <c r="B166" s="89">
        <v>12601065000</v>
      </c>
      <c r="C166" s="89">
        <v>-14.172895</v>
      </c>
      <c r="D166" s="89">
        <v>-7.5787205999999996</v>
      </c>
      <c r="H166" s="6">
        <f t="shared" si="12"/>
        <v>12.99629</v>
      </c>
      <c r="I166" s="6">
        <f t="shared" si="13"/>
        <v>-16.403701999999999</v>
      </c>
      <c r="J166" s="6">
        <f t="shared" si="14"/>
        <v>-6.5266036999999999</v>
      </c>
      <c r="L166" s="89">
        <v>12601065000</v>
      </c>
      <c r="M166" s="89">
        <v>-12.620965999999999</v>
      </c>
      <c r="N166" s="89">
        <v>-13.321979000000001</v>
      </c>
      <c r="O166" s="89"/>
      <c r="P166" s="89"/>
      <c r="R166" s="6">
        <f t="shared" si="15"/>
        <v>12.99629</v>
      </c>
      <c r="S166" s="6">
        <f t="shared" si="16"/>
        <v>-31.790436</v>
      </c>
      <c r="T166" s="6">
        <f t="shared" si="17"/>
        <v>-10.528968000000001</v>
      </c>
    </row>
    <row r="167" spans="2:20" x14ac:dyDescent="0.25">
      <c r="B167" s="89">
        <v>12680110000</v>
      </c>
      <c r="C167" s="89">
        <v>-14.559922</v>
      </c>
      <c r="D167" s="89">
        <v>-7.2639341000000002</v>
      </c>
      <c r="H167" s="6">
        <f t="shared" si="12"/>
        <v>13.075335000000001</v>
      </c>
      <c r="I167" s="6">
        <f t="shared" si="13"/>
        <v>-16.927994000000002</v>
      </c>
      <c r="J167" s="6">
        <f t="shared" si="14"/>
        <v>-6.3999461999999996</v>
      </c>
      <c r="L167" s="89">
        <v>12680110000</v>
      </c>
      <c r="M167" s="89">
        <v>-13.703675</v>
      </c>
      <c r="N167" s="89">
        <v>-12.276923</v>
      </c>
      <c r="O167" s="89"/>
      <c r="P167" s="89"/>
      <c r="R167" s="6">
        <f t="shared" si="15"/>
        <v>13.075335000000001</v>
      </c>
      <c r="S167" s="6">
        <f t="shared" si="16"/>
        <v>-39.899375999999997</v>
      </c>
      <c r="T167" s="6">
        <f t="shared" si="17"/>
        <v>-10.502964</v>
      </c>
    </row>
    <row r="168" spans="2:20" x14ac:dyDescent="0.25">
      <c r="B168" s="89">
        <v>12759155000</v>
      </c>
      <c r="C168" s="89">
        <v>-14.983791</v>
      </c>
      <c r="D168" s="89">
        <v>-7.0184331000000002</v>
      </c>
      <c r="H168" s="6">
        <f t="shared" si="12"/>
        <v>13.15438</v>
      </c>
      <c r="I168" s="6">
        <f t="shared" si="13"/>
        <v>-17.478300000000001</v>
      </c>
      <c r="J168" s="6">
        <f t="shared" si="14"/>
        <v>-6.2859119999999997</v>
      </c>
      <c r="L168" s="89">
        <v>12759155000</v>
      </c>
      <c r="M168" s="89">
        <v>-15.353327</v>
      </c>
      <c r="N168" s="89">
        <v>-11.540433999999999</v>
      </c>
      <c r="O168" s="89"/>
      <c r="P168" s="89"/>
      <c r="R168" s="6">
        <f t="shared" si="15"/>
        <v>13.15438</v>
      </c>
      <c r="S168" s="6">
        <f t="shared" si="16"/>
        <v>-47.839427999999998</v>
      </c>
      <c r="T168" s="6">
        <f t="shared" si="17"/>
        <v>-10.681699999999999</v>
      </c>
    </row>
    <row r="169" spans="2:20" x14ac:dyDescent="0.25">
      <c r="B169" s="89">
        <v>12838200000</v>
      </c>
      <c r="C169" s="89">
        <v>-15.444849</v>
      </c>
      <c r="D169" s="89">
        <v>-6.8216887000000002</v>
      </c>
      <c r="H169" s="6">
        <f t="shared" si="12"/>
        <v>13.233425</v>
      </c>
      <c r="I169" s="6">
        <f t="shared" si="13"/>
        <v>-18.026116999999999</v>
      </c>
      <c r="J169" s="6">
        <f t="shared" si="14"/>
        <v>-6.1647482</v>
      </c>
      <c r="L169" s="89">
        <v>12838200000</v>
      </c>
      <c r="M169" s="89">
        <v>-20.215630999999998</v>
      </c>
      <c r="N169" s="89">
        <v>-11.018874</v>
      </c>
      <c r="O169" s="89"/>
      <c r="P169" s="89"/>
      <c r="R169" s="6">
        <f t="shared" si="15"/>
        <v>13.233425</v>
      </c>
      <c r="S169" s="6">
        <f t="shared" si="16"/>
        <v>-52.702744000000003</v>
      </c>
      <c r="T169" s="6">
        <f t="shared" si="17"/>
        <v>-10.92304</v>
      </c>
    </row>
    <row r="170" spans="2:20" x14ac:dyDescent="0.25">
      <c r="B170" s="89">
        <v>12917245000</v>
      </c>
      <c r="C170" s="89">
        <v>-15.909138</v>
      </c>
      <c r="D170" s="89">
        <v>-6.6561909000000004</v>
      </c>
      <c r="H170" s="6">
        <f t="shared" si="12"/>
        <v>13.312469999999999</v>
      </c>
      <c r="I170" s="6">
        <f t="shared" si="13"/>
        <v>-18.602516000000001</v>
      </c>
      <c r="J170" s="6">
        <f t="shared" si="14"/>
        <v>-6.0253266999999999</v>
      </c>
      <c r="L170" s="89">
        <v>12917245000</v>
      </c>
      <c r="M170" s="89">
        <v>-26.42717</v>
      </c>
      <c r="N170" s="89">
        <v>-10.691808</v>
      </c>
      <c r="O170" s="89"/>
      <c r="P170" s="89"/>
      <c r="R170" s="6">
        <f t="shared" si="15"/>
        <v>13.312469999999999</v>
      </c>
      <c r="S170" s="6">
        <f t="shared" si="16"/>
        <v>-56.126373000000001</v>
      </c>
      <c r="T170" s="6">
        <f t="shared" si="17"/>
        <v>-11.221747000000001</v>
      </c>
    </row>
    <row r="171" spans="2:20" x14ac:dyDescent="0.25">
      <c r="B171" s="89">
        <v>12996290000</v>
      </c>
      <c r="C171" s="89">
        <v>-16.403701999999999</v>
      </c>
      <c r="D171" s="89">
        <v>-6.5266036999999999</v>
      </c>
      <c r="H171" s="6">
        <f t="shared" si="12"/>
        <v>13.391515</v>
      </c>
      <c r="I171" s="6">
        <f t="shared" si="13"/>
        <v>-19.219830999999999</v>
      </c>
      <c r="J171" s="6">
        <f t="shared" si="14"/>
        <v>-5.8775988000000003</v>
      </c>
      <c r="L171" s="89">
        <v>12996290000</v>
      </c>
      <c r="M171" s="89">
        <v>-31.790436</v>
      </c>
      <c r="N171" s="89">
        <v>-10.528968000000001</v>
      </c>
      <c r="O171" s="89"/>
      <c r="P171" s="89"/>
      <c r="R171" s="6">
        <f t="shared" si="15"/>
        <v>13.391515</v>
      </c>
      <c r="S171" s="6">
        <f t="shared" si="16"/>
        <v>-60.215190999999997</v>
      </c>
      <c r="T171" s="6">
        <f t="shared" si="17"/>
        <v>-11.577551</v>
      </c>
    </row>
    <row r="172" spans="2:20" x14ac:dyDescent="0.25">
      <c r="B172" s="89">
        <v>13075335000</v>
      </c>
      <c r="C172" s="89">
        <v>-16.927994000000002</v>
      </c>
      <c r="D172" s="89">
        <v>-6.3999461999999996</v>
      </c>
      <c r="H172" s="6">
        <f t="shared" si="12"/>
        <v>13.470560000000001</v>
      </c>
      <c r="I172" s="6">
        <f t="shared" si="13"/>
        <v>-19.847878999999999</v>
      </c>
      <c r="J172" s="6">
        <f t="shared" si="14"/>
        <v>-5.7063912999999999</v>
      </c>
      <c r="L172" s="89">
        <v>13075335000</v>
      </c>
      <c r="M172" s="89">
        <v>-39.899375999999997</v>
      </c>
      <c r="N172" s="89">
        <v>-10.502964</v>
      </c>
      <c r="O172" s="89"/>
      <c r="P172" s="89"/>
      <c r="R172" s="6">
        <f t="shared" si="15"/>
        <v>13.470560000000001</v>
      </c>
      <c r="S172" s="6">
        <f t="shared" si="16"/>
        <v>-61.817695999999998</v>
      </c>
      <c r="T172" s="6">
        <f t="shared" si="17"/>
        <v>-11.856821999999999</v>
      </c>
    </row>
    <row r="173" spans="2:20" x14ac:dyDescent="0.25">
      <c r="B173" s="89">
        <v>13154380000</v>
      </c>
      <c r="C173" s="89">
        <v>-17.478300000000001</v>
      </c>
      <c r="D173" s="89">
        <v>-6.2859119999999997</v>
      </c>
      <c r="H173" s="6">
        <f t="shared" si="12"/>
        <v>13.549605</v>
      </c>
      <c r="I173" s="6">
        <f t="shared" si="13"/>
        <v>-20.489775000000002</v>
      </c>
      <c r="J173" s="6">
        <f t="shared" si="14"/>
        <v>-5.5231547000000001</v>
      </c>
      <c r="L173" s="89">
        <v>13154380000</v>
      </c>
      <c r="M173" s="89">
        <v>-47.839427999999998</v>
      </c>
      <c r="N173" s="89">
        <v>-10.681699999999999</v>
      </c>
      <c r="O173" s="89"/>
      <c r="P173" s="89"/>
      <c r="R173" s="6">
        <f t="shared" si="15"/>
        <v>13.549605</v>
      </c>
      <c r="S173" s="6">
        <f t="shared" si="16"/>
        <v>-63.034035000000003</v>
      </c>
      <c r="T173" s="6">
        <f t="shared" si="17"/>
        <v>-12.057430999999999</v>
      </c>
    </row>
    <row r="174" spans="2:20" x14ac:dyDescent="0.25">
      <c r="B174" s="89">
        <v>13233425000</v>
      </c>
      <c r="C174" s="89">
        <v>-18.026116999999999</v>
      </c>
      <c r="D174" s="89">
        <v>-6.1647482</v>
      </c>
      <c r="H174" s="6">
        <f t="shared" si="12"/>
        <v>13.62865</v>
      </c>
      <c r="I174" s="6">
        <f t="shared" si="13"/>
        <v>-21.172775000000001</v>
      </c>
      <c r="J174" s="6">
        <f t="shared" si="14"/>
        <v>-5.3287734999999996</v>
      </c>
      <c r="L174" s="89">
        <v>13233425000</v>
      </c>
      <c r="M174" s="89">
        <v>-52.702744000000003</v>
      </c>
      <c r="N174" s="89">
        <v>-10.92304</v>
      </c>
      <c r="O174" s="89"/>
      <c r="P174" s="89"/>
      <c r="R174" s="6">
        <f t="shared" si="15"/>
        <v>13.62865</v>
      </c>
      <c r="S174" s="6">
        <f t="shared" si="16"/>
        <v>-64.329773000000003</v>
      </c>
      <c r="T174" s="6">
        <f t="shared" si="17"/>
        <v>-12.172105999999999</v>
      </c>
    </row>
    <row r="175" spans="2:20" x14ac:dyDescent="0.25">
      <c r="B175" s="89">
        <v>13312470000</v>
      </c>
      <c r="C175" s="89">
        <v>-18.602516000000001</v>
      </c>
      <c r="D175" s="89">
        <v>-6.0253266999999999</v>
      </c>
      <c r="H175" s="6">
        <f t="shared" si="12"/>
        <v>13.707694999999999</v>
      </c>
      <c r="I175" s="6">
        <f t="shared" si="13"/>
        <v>-21.860437000000001</v>
      </c>
      <c r="J175" s="6">
        <f t="shared" si="14"/>
        <v>-5.1132306999999999</v>
      </c>
      <c r="L175" s="89">
        <v>13312470000</v>
      </c>
      <c r="M175" s="89">
        <v>-56.126373000000001</v>
      </c>
      <c r="N175" s="89">
        <v>-11.221747000000001</v>
      </c>
      <c r="O175" s="89"/>
      <c r="P175" s="89"/>
      <c r="R175" s="6">
        <f t="shared" si="15"/>
        <v>13.707694999999999</v>
      </c>
      <c r="S175" s="6">
        <f t="shared" si="16"/>
        <v>-68.546493999999996</v>
      </c>
      <c r="T175" s="6">
        <f t="shared" si="17"/>
        <v>-12.168462999999999</v>
      </c>
    </row>
    <row r="176" spans="2:20" x14ac:dyDescent="0.25">
      <c r="B176" s="89">
        <v>13391515000</v>
      </c>
      <c r="C176" s="89">
        <v>-19.219830999999999</v>
      </c>
      <c r="D176" s="89">
        <v>-5.8775988000000003</v>
      </c>
      <c r="H176" s="6">
        <f t="shared" si="12"/>
        <v>13.78674</v>
      </c>
      <c r="I176" s="6">
        <f t="shared" si="13"/>
        <v>-22.546828999999999</v>
      </c>
      <c r="J176" s="6">
        <f t="shared" si="14"/>
        <v>-4.9066524999999999</v>
      </c>
      <c r="L176" s="89">
        <v>13391515000</v>
      </c>
      <c r="M176" s="89">
        <v>-60.215190999999997</v>
      </c>
      <c r="N176" s="89">
        <v>-11.577551</v>
      </c>
      <c r="O176" s="89"/>
      <c r="P176" s="89"/>
      <c r="R176" s="6">
        <f t="shared" si="15"/>
        <v>13.78674</v>
      </c>
      <c r="S176" s="6">
        <f t="shared" si="16"/>
        <v>-71.944519</v>
      </c>
      <c r="T176" s="6">
        <f t="shared" si="17"/>
        <v>-12.097071</v>
      </c>
    </row>
    <row r="177" spans="2:20" x14ac:dyDescent="0.25">
      <c r="B177" s="89">
        <v>13470560000</v>
      </c>
      <c r="C177" s="89">
        <v>-19.847878999999999</v>
      </c>
      <c r="D177" s="89">
        <v>-5.7063912999999999</v>
      </c>
      <c r="H177" s="6">
        <f t="shared" si="12"/>
        <v>13.865785000000001</v>
      </c>
      <c r="I177" s="6">
        <f t="shared" si="13"/>
        <v>-23.221502000000001</v>
      </c>
      <c r="J177" s="6">
        <f t="shared" si="14"/>
        <v>-4.6899189999999997</v>
      </c>
      <c r="L177" s="89">
        <v>13470560000</v>
      </c>
      <c r="M177" s="89">
        <v>-61.817695999999998</v>
      </c>
      <c r="N177" s="89">
        <v>-11.856821999999999</v>
      </c>
      <c r="O177" s="89"/>
      <c r="P177" s="89"/>
      <c r="R177" s="6">
        <f t="shared" si="15"/>
        <v>13.865785000000001</v>
      </c>
      <c r="S177" s="6">
        <f t="shared" si="16"/>
        <v>-73.131264000000002</v>
      </c>
      <c r="T177" s="6">
        <f t="shared" si="17"/>
        <v>-11.923489</v>
      </c>
    </row>
    <row r="178" spans="2:20" x14ac:dyDescent="0.25">
      <c r="B178" s="89">
        <v>13549605000</v>
      </c>
      <c r="C178" s="89">
        <v>-20.489775000000002</v>
      </c>
      <c r="D178" s="89">
        <v>-5.5231547000000001</v>
      </c>
      <c r="H178" s="6">
        <f t="shared" si="12"/>
        <v>13.94483</v>
      </c>
      <c r="I178" s="6">
        <f t="shared" si="13"/>
        <v>-23.841754999999999</v>
      </c>
      <c r="J178" s="6">
        <f t="shared" si="14"/>
        <v>-4.4854649999999996</v>
      </c>
      <c r="L178" s="89">
        <v>13549605000</v>
      </c>
      <c r="M178" s="89">
        <v>-63.034035000000003</v>
      </c>
      <c r="N178" s="89">
        <v>-12.057430999999999</v>
      </c>
      <c r="O178" s="89"/>
      <c r="P178" s="89"/>
      <c r="R178" s="6">
        <f t="shared" si="15"/>
        <v>13.94483</v>
      </c>
      <c r="S178" s="6">
        <f t="shared" si="16"/>
        <v>-72.922004999999999</v>
      </c>
      <c r="T178" s="6">
        <f t="shared" si="17"/>
        <v>-11.690376000000001</v>
      </c>
    </row>
    <row r="179" spans="2:20" x14ac:dyDescent="0.25">
      <c r="B179" s="89">
        <v>13628650000</v>
      </c>
      <c r="C179" s="89">
        <v>-21.172775000000001</v>
      </c>
      <c r="D179" s="89">
        <v>-5.3287734999999996</v>
      </c>
      <c r="H179" s="6">
        <f t="shared" si="12"/>
        <v>14.023875</v>
      </c>
      <c r="I179" s="6">
        <f t="shared" si="13"/>
        <v>-24.348782</v>
      </c>
      <c r="J179" s="6">
        <f t="shared" si="14"/>
        <v>-4.2949013999999996</v>
      </c>
      <c r="L179" s="89">
        <v>13628650000</v>
      </c>
      <c r="M179" s="89">
        <v>-64.329773000000003</v>
      </c>
      <c r="N179" s="89">
        <v>-12.172105999999999</v>
      </c>
      <c r="O179" s="89"/>
      <c r="P179" s="89"/>
      <c r="R179" s="6">
        <f t="shared" si="15"/>
        <v>14.023875</v>
      </c>
      <c r="S179" s="6">
        <f t="shared" si="16"/>
        <v>-72.264296999999999</v>
      </c>
      <c r="T179" s="6">
        <f t="shared" si="17"/>
        <v>-11.413304</v>
      </c>
    </row>
    <row r="180" spans="2:20" x14ac:dyDescent="0.25">
      <c r="B180" s="89">
        <v>13707695000</v>
      </c>
      <c r="C180" s="89">
        <v>-21.860437000000001</v>
      </c>
      <c r="D180" s="89">
        <v>-5.1132306999999999</v>
      </c>
      <c r="H180" s="6">
        <f t="shared" si="12"/>
        <v>14.102919999999999</v>
      </c>
      <c r="I180" s="6">
        <f t="shared" si="13"/>
        <v>-24.733661999999999</v>
      </c>
      <c r="J180" s="6">
        <f t="shared" si="14"/>
        <v>-4.1151451999999997</v>
      </c>
      <c r="L180" s="89">
        <v>13707695000</v>
      </c>
      <c r="M180" s="89">
        <v>-68.546493999999996</v>
      </c>
      <c r="N180" s="89">
        <v>-12.168462999999999</v>
      </c>
      <c r="O180" s="89"/>
      <c r="P180" s="89"/>
      <c r="R180" s="6">
        <f t="shared" si="15"/>
        <v>14.102919999999999</v>
      </c>
      <c r="S180" s="6">
        <f t="shared" si="16"/>
        <v>-68.378860000000003</v>
      </c>
      <c r="T180" s="6">
        <f t="shared" si="17"/>
        <v>-11.098169</v>
      </c>
    </row>
    <row r="181" spans="2:20" x14ac:dyDescent="0.25">
      <c r="B181" s="89">
        <v>13786740000</v>
      </c>
      <c r="C181" s="89">
        <v>-22.546828999999999</v>
      </c>
      <c r="D181" s="89">
        <v>-4.9066524999999999</v>
      </c>
      <c r="H181" s="6">
        <f t="shared" si="12"/>
        <v>14.181965</v>
      </c>
      <c r="I181" s="6">
        <f t="shared" si="13"/>
        <v>-24.950870999999999</v>
      </c>
      <c r="J181" s="6">
        <f t="shared" si="14"/>
        <v>-3.9645443</v>
      </c>
      <c r="L181" s="89">
        <v>13786740000</v>
      </c>
      <c r="M181" s="89">
        <v>-71.944519</v>
      </c>
      <c r="N181" s="89">
        <v>-12.097071</v>
      </c>
      <c r="O181" s="89"/>
      <c r="P181" s="89"/>
      <c r="R181" s="6">
        <f t="shared" si="15"/>
        <v>14.181965</v>
      </c>
      <c r="S181" s="6">
        <f t="shared" si="16"/>
        <v>-64.743133999999998</v>
      </c>
      <c r="T181" s="6">
        <f t="shared" si="17"/>
        <v>-10.807492999999999</v>
      </c>
    </row>
    <row r="182" spans="2:20" x14ac:dyDescent="0.25">
      <c r="B182" s="89">
        <v>13865785000</v>
      </c>
      <c r="C182" s="89">
        <v>-23.221502000000001</v>
      </c>
      <c r="D182" s="89">
        <v>-4.6899189999999997</v>
      </c>
      <c r="H182" s="6">
        <f t="shared" si="12"/>
        <v>14.261010000000001</v>
      </c>
      <c r="I182" s="6">
        <f t="shared" si="13"/>
        <v>-24.983115999999999</v>
      </c>
      <c r="J182" s="6">
        <f t="shared" si="14"/>
        <v>-3.8360655000000001</v>
      </c>
      <c r="L182" s="89">
        <v>13865785000</v>
      </c>
      <c r="M182" s="89">
        <v>-73.131264000000002</v>
      </c>
      <c r="N182" s="89">
        <v>-11.923489</v>
      </c>
      <c r="O182" s="89"/>
      <c r="P182" s="89"/>
      <c r="R182" s="6">
        <f t="shared" si="15"/>
        <v>14.261010000000001</v>
      </c>
      <c r="S182" s="6">
        <f t="shared" si="16"/>
        <v>-62.755324999999999</v>
      </c>
      <c r="T182" s="6">
        <f t="shared" si="17"/>
        <v>-10.512015</v>
      </c>
    </row>
    <row r="183" spans="2:20" x14ac:dyDescent="0.25">
      <c r="B183" s="89">
        <v>13944830000</v>
      </c>
      <c r="C183" s="89">
        <v>-23.841754999999999</v>
      </c>
      <c r="D183" s="89">
        <v>-4.4854649999999996</v>
      </c>
      <c r="H183" s="6">
        <f t="shared" si="12"/>
        <v>14.340055</v>
      </c>
      <c r="I183" s="6">
        <f t="shared" si="13"/>
        <v>-24.864052000000001</v>
      </c>
      <c r="J183" s="6">
        <f t="shared" si="14"/>
        <v>-3.7370106999999999</v>
      </c>
      <c r="L183" s="89">
        <v>13944830000</v>
      </c>
      <c r="M183" s="89">
        <v>-72.922004999999999</v>
      </c>
      <c r="N183" s="89">
        <v>-11.690376000000001</v>
      </c>
      <c r="O183" s="89"/>
      <c r="P183" s="89"/>
      <c r="R183" s="6">
        <f t="shared" si="15"/>
        <v>14.340055</v>
      </c>
      <c r="S183" s="6">
        <f t="shared" si="16"/>
        <v>-61.937237000000003</v>
      </c>
      <c r="T183" s="6">
        <f t="shared" si="17"/>
        <v>-10.283154</v>
      </c>
    </row>
    <row r="184" spans="2:20" x14ac:dyDescent="0.25">
      <c r="B184" s="89">
        <v>14023875000</v>
      </c>
      <c r="C184" s="89">
        <v>-24.348782</v>
      </c>
      <c r="D184" s="89">
        <v>-4.2949013999999996</v>
      </c>
      <c r="H184" s="6">
        <f t="shared" si="12"/>
        <v>14.4191</v>
      </c>
      <c r="I184" s="6">
        <f t="shared" si="13"/>
        <v>-24.656845000000001</v>
      </c>
      <c r="J184" s="6">
        <f t="shared" si="14"/>
        <v>-3.6731243</v>
      </c>
      <c r="L184" s="89">
        <v>14023875000</v>
      </c>
      <c r="M184" s="89">
        <v>-72.264296999999999</v>
      </c>
      <c r="N184" s="89">
        <v>-11.413304</v>
      </c>
      <c r="O184" s="89"/>
      <c r="P184" s="89"/>
      <c r="R184" s="6">
        <f t="shared" si="15"/>
        <v>14.4191</v>
      </c>
      <c r="S184" s="6">
        <f t="shared" si="16"/>
        <v>-61.295485999999997</v>
      </c>
      <c r="T184" s="6">
        <f t="shared" si="17"/>
        <v>-10.133864000000001</v>
      </c>
    </row>
    <row r="185" spans="2:20" x14ac:dyDescent="0.25">
      <c r="B185" s="89">
        <v>14102920000</v>
      </c>
      <c r="C185" s="89">
        <v>-24.733661999999999</v>
      </c>
      <c r="D185" s="89">
        <v>-4.1151451999999997</v>
      </c>
      <c r="H185" s="6">
        <f t="shared" si="12"/>
        <v>14.498144999999999</v>
      </c>
      <c r="I185" s="6">
        <f t="shared" si="13"/>
        <v>-24.369634999999999</v>
      </c>
      <c r="J185" s="6">
        <f t="shared" si="14"/>
        <v>-3.6392020999999999</v>
      </c>
      <c r="L185" s="89">
        <v>14102920000</v>
      </c>
      <c r="M185" s="89">
        <v>-68.378860000000003</v>
      </c>
      <c r="N185" s="89">
        <v>-11.098169</v>
      </c>
      <c r="O185" s="89"/>
      <c r="P185" s="89"/>
      <c r="R185" s="6">
        <f t="shared" si="15"/>
        <v>14.498144999999999</v>
      </c>
      <c r="S185" s="6">
        <f t="shared" si="16"/>
        <v>-61.727775999999999</v>
      </c>
      <c r="T185" s="6">
        <f t="shared" si="17"/>
        <v>-10.083850999999999</v>
      </c>
    </row>
    <row r="186" spans="2:20" x14ac:dyDescent="0.25">
      <c r="B186" s="89">
        <v>14181965000</v>
      </c>
      <c r="C186" s="89">
        <v>-24.950870999999999</v>
      </c>
      <c r="D186" s="89">
        <v>-3.9645443</v>
      </c>
      <c r="H186" s="6">
        <f t="shared" si="12"/>
        <v>14.57719</v>
      </c>
      <c r="I186" s="6">
        <f t="shared" si="13"/>
        <v>-23.976603000000001</v>
      </c>
      <c r="J186" s="6">
        <f t="shared" si="14"/>
        <v>-3.6525609000000001</v>
      </c>
      <c r="L186" s="89">
        <v>14181965000</v>
      </c>
      <c r="M186" s="89">
        <v>-64.743133999999998</v>
      </c>
      <c r="N186" s="89">
        <v>-10.807492999999999</v>
      </c>
      <c r="O186" s="89"/>
      <c r="P186" s="89"/>
      <c r="R186" s="6">
        <f t="shared" si="15"/>
        <v>14.57719</v>
      </c>
      <c r="S186" s="6">
        <f t="shared" si="16"/>
        <v>-62.500236999999998</v>
      </c>
      <c r="T186" s="6">
        <f t="shared" si="17"/>
        <v>-10.149336999999999</v>
      </c>
    </row>
    <row r="187" spans="2:20" x14ac:dyDescent="0.25">
      <c r="B187" s="89">
        <v>14261010000</v>
      </c>
      <c r="C187" s="89">
        <v>-24.983115999999999</v>
      </c>
      <c r="D187" s="89">
        <v>-3.8360655000000001</v>
      </c>
      <c r="H187" s="6">
        <f t="shared" si="12"/>
        <v>14.656235000000001</v>
      </c>
      <c r="I187" s="6">
        <f t="shared" si="13"/>
        <v>-23.527674000000001</v>
      </c>
      <c r="J187" s="6">
        <f t="shared" si="14"/>
        <v>-3.7030596999999998</v>
      </c>
      <c r="L187" s="89">
        <v>14261010000</v>
      </c>
      <c r="M187" s="89">
        <v>-62.755324999999999</v>
      </c>
      <c r="N187" s="89">
        <v>-10.512015</v>
      </c>
      <c r="O187" s="89"/>
      <c r="P187" s="89"/>
      <c r="R187" s="6">
        <f t="shared" si="15"/>
        <v>14.656235000000001</v>
      </c>
      <c r="S187" s="6">
        <f t="shared" si="16"/>
        <v>-64.377921999999998</v>
      </c>
      <c r="T187" s="6">
        <f t="shared" si="17"/>
        <v>-10.310237000000001</v>
      </c>
    </row>
    <row r="188" spans="2:20" x14ac:dyDescent="0.25">
      <c r="B188" s="89">
        <v>14340055000</v>
      </c>
      <c r="C188" s="89">
        <v>-24.864052000000001</v>
      </c>
      <c r="D188" s="89">
        <v>-3.7370106999999999</v>
      </c>
      <c r="H188" s="6">
        <f t="shared" si="12"/>
        <v>14.735279999999999</v>
      </c>
      <c r="I188" s="6">
        <f t="shared" si="13"/>
        <v>-22.966726000000001</v>
      </c>
      <c r="J188" s="6">
        <f t="shared" si="14"/>
        <v>-3.8102383999999998</v>
      </c>
      <c r="L188" s="89">
        <v>14340055000</v>
      </c>
      <c r="M188" s="89">
        <v>-61.937237000000003</v>
      </c>
      <c r="N188" s="89">
        <v>-10.283154</v>
      </c>
      <c r="O188" s="89"/>
      <c r="P188" s="89"/>
      <c r="R188" s="6">
        <f t="shared" si="15"/>
        <v>14.735279999999999</v>
      </c>
      <c r="S188" s="6">
        <f t="shared" si="16"/>
        <v>-66.223968999999997</v>
      </c>
      <c r="T188" s="6">
        <f t="shared" si="17"/>
        <v>-10.482512</v>
      </c>
    </row>
    <row r="189" spans="2:20" x14ac:dyDescent="0.25">
      <c r="B189" s="89">
        <v>14419100000</v>
      </c>
      <c r="C189" s="89">
        <v>-24.656845000000001</v>
      </c>
      <c r="D189" s="89">
        <v>-3.6731243</v>
      </c>
      <c r="H189" s="6">
        <f t="shared" si="12"/>
        <v>14.814325</v>
      </c>
      <c r="I189" s="6">
        <f t="shared" si="13"/>
        <v>-22.286197999999999</v>
      </c>
      <c r="J189" s="6">
        <f t="shared" si="14"/>
        <v>-3.9708207</v>
      </c>
      <c r="L189" s="89">
        <v>14419100000</v>
      </c>
      <c r="M189" s="89">
        <v>-61.295485999999997</v>
      </c>
      <c r="N189" s="89">
        <v>-10.133864000000001</v>
      </c>
      <c r="O189" s="89"/>
      <c r="P189" s="89"/>
      <c r="R189" s="6">
        <f t="shared" si="15"/>
        <v>14.814325</v>
      </c>
      <c r="S189" s="6">
        <f t="shared" si="16"/>
        <v>-67.851517000000001</v>
      </c>
      <c r="T189" s="6">
        <f t="shared" si="17"/>
        <v>-10.592756</v>
      </c>
    </row>
    <row r="190" spans="2:20" x14ac:dyDescent="0.25">
      <c r="B190" s="89">
        <v>14498145000</v>
      </c>
      <c r="C190" s="89">
        <v>-24.369634999999999</v>
      </c>
      <c r="D190" s="89">
        <v>-3.6392020999999999</v>
      </c>
      <c r="H190" s="6">
        <f t="shared" si="12"/>
        <v>14.893370000000001</v>
      </c>
      <c r="I190" s="6">
        <f t="shared" si="13"/>
        <v>-21.520350000000001</v>
      </c>
      <c r="J190" s="6">
        <f t="shared" si="14"/>
        <v>-4.1919050000000002</v>
      </c>
      <c r="L190" s="89">
        <v>14498145000</v>
      </c>
      <c r="M190" s="89">
        <v>-61.727775999999999</v>
      </c>
      <c r="N190" s="89">
        <v>-10.083850999999999</v>
      </c>
      <c r="O190" s="89"/>
      <c r="P190" s="89"/>
      <c r="R190" s="6">
        <f t="shared" si="15"/>
        <v>14.893370000000001</v>
      </c>
      <c r="S190" s="6">
        <f t="shared" si="16"/>
        <v>-68.384415000000004</v>
      </c>
      <c r="T190" s="6">
        <f t="shared" si="17"/>
        <v>-10.595449</v>
      </c>
    </row>
    <row r="191" spans="2:20" x14ac:dyDescent="0.25">
      <c r="B191" s="89">
        <v>14577190000</v>
      </c>
      <c r="C191" s="89">
        <v>-23.976603000000001</v>
      </c>
      <c r="D191" s="89">
        <v>-3.6525609000000001</v>
      </c>
      <c r="H191" s="6">
        <f t="shared" si="12"/>
        <v>14.972415</v>
      </c>
      <c r="I191" s="6">
        <f t="shared" si="13"/>
        <v>-20.830394999999999</v>
      </c>
      <c r="J191" s="6">
        <f t="shared" si="14"/>
        <v>-4.4870057000000001</v>
      </c>
      <c r="L191" s="89">
        <v>14577190000</v>
      </c>
      <c r="M191" s="89">
        <v>-62.500236999999998</v>
      </c>
      <c r="N191" s="89">
        <v>-10.149336999999999</v>
      </c>
      <c r="O191" s="89"/>
      <c r="P191" s="89"/>
      <c r="R191" s="6">
        <f t="shared" si="15"/>
        <v>14.972415</v>
      </c>
      <c r="S191" s="6">
        <f t="shared" si="16"/>
        <v>-68.338097000000005</v>
      </c>
      <c r="T191" s="6">
        <f t="shared" si="17"/>
        <v>-10.514481</v>
      </c>
    </row>
    <row r="192" spans="2:20" x14ac:dyDescent="0.25">
      <c r="B192" s="89">
        <v>14656235000</v>
      </c>
      <c r="C192" s="89">
        <v>-23.527674000000001</v>
      </c>
      <c r="D192" s="89">
        <v>-3.7030596999999998</v>
      </c>
      <c r="H192" s="6">
        <f t="shared" si="12"/>
        <v>15.051460000000001</v>
      </c>
      <c r="I192" s="6">
        <f t="shared" si="13"/>
        <v>-20.169418</v>
      </c>
      <c r="J192" s="6">
        <f t="shared" si="14"/>
        <v>-4.8551517000000004</v>
      </c>
      <c r="L192" s="89">
        <v>14656235000</v>
      </c>
      <c r="M192" s="89">
        <v>-64.377921999999998</v>
      </c>
      <c r="N192" s="89">
        <v>-10.310237000000001</v>
      </c>
      <c r="O192" s="89"/>
      <c r="P192" s="89"/>
      <c r="R192" s="6">
        <f t="shared" si="15"/>
        <v>15.051460000000001</v>
      </c>
      <c r="S192" s="6">
        <f t="shared" si="16"/>
        <v>-66.348106000000001</v>
      </c>
      <c r="T192" s="6">
        <f t="shared" si="17"/>
        <v>-10.301231</v>
      </c>
    </row>
    <row r="193" spans="2:20" x14ac:dyDescent="0.25">
      <c r="B193" s="89">
        <v>14735280000</v>
      </c>
      <c r="C193" s="89">
        <v>-22.966726000000001</v>
      </c>
      <c r="D193" s="89">
        <v>-3.8102383999999998</v>
      </c>
      <c r="H193" s="6">
        <f t="shared" si="12"/>
        <v>15.130504999999999</v>
      </c>
      <c r="I193" s="6">
        <f t="shared" si="13"/>
        <v>-19.604422</v>
      </c>
      <c r="J193" s="6">
        <f t="shared" si="14"/>
        <v>-5.3157902000000004</v>
      </c>
      <c r="L193" s="89">
        <v>14735280000</v>
      </c>
      <c r="M193" s="89">
        <v>-66.223968999999997</v>
      </c>
      <c r="N193" s="89">
        <v>-10.482512</v>
      </c>
      <c r="O193" s="89"/>
      <c r="P193" s="89"/>
      <c r="R193" s="6">
        <f t="shared" si="15"/>
        <v>15.130504999999999</v>
      </c>
      <c r="S193" s="6">
        <f t="shared" si="16"/>
        <v>-63.805911999999999</v>
      </c>
      <c r="T193" s="6">
        <f t="shared" si="17"/>
        <v>-9.9898453000000007</v>
      </c>
    </row>
    <row r="194" spans="2:20" x14ac:dyDescent="0.25">
      <c r="B194" s="89">
        <v>14814325000</v>
      </c>
      <c r="C194" s="89">
        <v>-22.286197999999999</v>
      </c>
      <c r="D194" s="89">
        <v>-3.9708207</v>
      </c>
      <c r="H194" s="6">
        <f t="shared" si="12"/>
        <v>15.20955</v>
      </c>
      <c r="I194" s="6">
        <f t="shared" si="13"/>
        <v>-19.413478999999999</v>
      </c>
      <c r="J194" s="6">
        <f t="shared" si="14"/>
        <v>-5.8717642000000003</v>
      </c>
      <c r="L194" s="89">
        <v>14814325000</v>
      </c>
      <c r="M194" s="89">
        <v>-67.851517000000001</v>
      </c>
      <c r="N194" s="89">
        <v>-10.592756</v>
      </c>
      <c r="O194" s="89"/>
      <c r="P194" s="89"/>
      <c r="R194" s="6">
        <f t="shared" si="15"/>
        <v>15.20955</v>
      </c>
      <c r="S194" s="6">
        <f t="shared" si="16"/>
        <v>-59.784840000000003</v>
      </c>
      <c r="T194" s="6">
        <f t="shared" si="17"/>
        <v>-9.5477065999999997</v>
      </c>
    </row>
    <row r="195" spans="2:20" x14ac:dyDescent="0.25">
      <c r="B195" s="89">
        <v>14893370000</v>
      </c>
      <c r="C195" s="89">
        <v>-21.520350000000001</v>
      </c>
      <c r="D195" s="89">
        <v>-4.1919050000000002</v>
      </c>
      <c r="H195" s="6">
        <f t="shared" si="12"/>
        <v>15.288595000000001</v>
      </c>
      <c r="I195" s="6">
        <f t="shared" si="13"/>
        <v>-20.029221</v>
      </c>
      <c r="J195" s="6">
        <f t="shared" si="14"/>
        <v>-6.5142093000000001</v>
      </c>
      <c r="L195" s="89">
        <v>14893370000</v>
      </c>
      <c r="M195" s="89">
        <v>-68.384415000000004</v>
      </c>
      <c r="N195" s="89">
        <v>-10.595449</v>
      </c>
      <c r="O195" s="89"/>
      <c r="P195" s="89"/>
      <c r="R195" s="6">
        <f t="shared" si="15"/>
        <v>15.288595000000001</v>
      </c>
      <c r="S195" s="6">
        <f t="shared" si="16"/>
        <v>-52.424717000000001</v>
      </c>
      <c r="T195" s="6">
        <f t="shared" si="17"/>
        <v>-8.9980639999999994</v>
      </c>
    </row>
    <row r="196" spans="2:20" x14ac:dyDescent="0.25">
      <c r="B196" s="89">
        <v>14972415000</v>
      </c>
      <c r="C196" s="89">
        <v>-20.830394999999999</v>
      </c>
      <c r="D196" s="89">
        <v>-4.4870057000000001</v>
      </c>
      <c r="H196" s="6">
        <f t="shared" ref="H196:H204" si="18">B201/1000000000</f>
        <v>15.36764</v>
      </c>
      <c r="I196" s="6">
        <f t="shared" ref="I196:I204" si="19">C201</f>
        <v>-21.296299000000001</v>
      </c>
      <c r="J196" s="6">
        <f t="shared" ref="J196:J204" si="20">D201</f>
        <v>-7.2383851999999997</v>
      </c>
      <c r="L196" s="89">
        <v>14972415000</v>
      </c>
      <c r="M196" s="89">
        <v>-68.338097000000005</v>
      </c>
      <c r="N196" s="89">
        <v>-10.514481</v>
      </c>
      <c r="O196" s="89"/>
      <c r="P196" s="89"/>
      <c r="R196" s="6">
        <f t="shared" ref="R196:R204" si="21">L201/1000000000</f>
        <v>15.36764</v>
      </c>
      <c r="S196" s="6">
        <f t="shared" ref="S196:S204" si="22">M201</f>
        <v>-44.575516</v>
      </c>
      <c r="T196" s="6">
        <f t="shared" ref="T196:T204" si="23">N201</f>
        <v>-8.3722505999999992</v>
      </c>
    </row>
    <row r="197" spans="2:20" x14ac:dyDescent="0.25">
      <c r="B197" s="89">
        <v>15051460000</v>
      </c>
      <c r="C197" s="89">
        <v>-20.169418</v>
      </c>
      <c r="D197" s="89">
        <v>-4.8551517000000004</v>
      </c>
      <c r="H197" s="6">
        <f t="shared" si="18"/>
        <v>15.446685</v>
      </c>
      <c r="I197" s="6">
        <f t="shared" si="19"/>
        <v>-24.691603000000001</v>
      </c>
      <c r="J197" s="6">
        <f t="shared" si="20"/>
        <v>-7.9915471</v>
      </c>
      <c r="L197" s="89">
        <v>15051460000</v>
      </c>
      <c r="M197" s="89">
        <v>-66.348106000000001</v>
      </c>
      <c r="N197" s="89">
        <v>-10.301231</v>
      </c>
      <c r="O197" s="89"/>
      <c r="P197" s="89"/>
      <c r="R197" s="6">
        <f t="shared" si="21"/>
        <v>15.446685</v>
      </c>
      <c r="S197" s="6">
        <f t="shared" si="22"/>
        <v>-37.022018000000003</v>
      </c>
      <c r="T197" s="6">
        <f t="shared" si="23"/>
        <v>-7.7757902000000003</v>
      </c>
    </row>
    <row r="198" spans="2:20" x14ac:dyDescent="0.25">
      <c r="B198" s="89">
        <v>15130505000</v>
      </c>
      <c r="C198" s="89">
        <v>-19.604422</v>
      </c>
      <c r="D198" s="89">
        <v>-5.3157902000000004</v>
      </c>
      <c r="H198" s="6">
        <f t="shared" si="18"/>
        <v>15.525729999999999</v>
      </c>
      <c r="I198" s="6">
        <f t="shared" si="19"/>
        <v>-31.501535000000001</v>
      </c>
      <c r="J198" s="6">
        <f t="shared" si="20"/>
        <v>-8.7481822999999999</v>
      </c>
      <c r="L198" s="89">
        <v>15130505000</v>
      </c>
      <c r="M198" s="89">
        <v>-63.805911999999999</v>
      </c>
      <c r="N198" s="89">
        <v>-9.9898453000000007</v>
      </c>
      <c r="O198" s="89"/>
      <c r="P198" s="89"/>
      <c r="R198" s="6">
        <f t="shared" si="21"/>
        <v>15.525729999999999</v>
      </c>
      <c r="S198" s="6">
        <f t="shared" si="22"/>
        <v>-29.851761</v>
      </c>
      <c r="T198" s="6">
        <f t="shared" si="23"/>
        <v>-7.3166317999999997</v>
      </c>
    </row>
    <row r="199" spans="2:20" x14ac:dyDescent="0.25">
      <c r="B199" s="89">
        <v>15209550000</v>
      </c>
      <c r="C199" s="89">
        <v>-19.413478999999999</v>
      </c>
      <c r="D199" s="89">
        <v>-5.8717642000000003</v>
      </c>
      <c r="H199" s="6">
        <f t="shared" si="18"/>
        <v>15.604775</v>
      </c>
      <c r="I199" s="6">
        <f t="shared" si="19"/>
        <v>-38.810043</v>
      </c>
      <c r="J199" s="6">
        <f t="shared" si="20"/>
        <v>-9.4889250000000001</v>
      </c>
      <c r="L199" s="89">
        <v>15209550000</v>
      </c>
      <c r="M199" s="89">
        <v>-59.784840000000003</v>
      </c>
      <c r="N199" s="89">
        <v>-9.5477065999999997</v>
      </c>
      <c r="O199" s="89"/>
      <c r="P199" s="89"/>
      <c r="R199" s="6">
        <f t="shared" si="21"/>
        <v>15.604775</v>
      </c>
      <c r="S199" s="6">
        <f t="shared" si="22"/>
        <v>-24.486656</v>
      </c>
      <c r="T199" s="6">
        <f t="shared" si="23"/>
        <v>-7.0215974000000001</v>
      </c>
    </row>
    <row r="200" spans="2:20" x14ac:dyDescent="0.25">
      <c r="B200" s="89">
        <v>15288595000</v>
      </c>
      <c r="C200" s="89">
        <v>-20.029221</v>
      </c>
      <c r="D200" s="89">
        <v>-6.5142093000000001</v>
      </c>
      <c r="H200" s="6">
        <f t="shared" si="18"/>
        <v>15.683820000000001</v>
      </c>
      <c r="I200" s="6">
        <f t="shared" si="19"/>
        <v>-46.868225000000002</v>
      </c>
      <c r="J200" s="6">
        <f t="shared" si="20"/>
        <v>-10.131656</v>
      </c>
      <c r="L200" s="89">
        <v>15288595000</v>
      </c>
      <c r="M200" s="89">
        <v>-52.424717000000001</v>
      </c>
      <c r="N200" s="89">
        <v>-8.9980639999999994</v>
      </c>
      <c r="O200" s="89"/>
      <c r="P200" s="89"/>
      <c r="R200" s="6">
        <f t="shared" si="21"/>
        <v>15.683820000000001</v>
      </c>
      <c r="S200" s="6">
        <f t="shared" si="22"/>
        <v>-23.186343999999998</v>
      </c>
      <c r="T200" s="6">
        <f t="shared" si="23"/>
        <v>-6.9312886999999996</v>
      </c>
    </row>
    <row r="201" spans="2:20" x14ac:dyDescent="0.25">
      <c r="B201" s="89">
        <v>15367640000</v>
      </c>
      <c r="C201" s="89">
        <v>-21.296299000000001</v>
      </c>
      <c r="D201" s="89">
        <v>-7.2383851999999997</v>
      </c>
      <c r="H201" s="6">
        <f t="shared" si="18"/>
        <v>15.762865</v>
      </c>
      <c r="I201" s="6">
        <f t="shared" si="19"/>
        <v>-53.462769000000002</v>
      </c>
      <c r="J201" s="6">
        <f t="shared" si="20"/>
        <v>-10.696916999999999</v>
      </c>
      <c r="L201" s="89">
        <v>15367640000</v>
      </c>
      <c r="M201" s="89">
        <v>-44.575516</v>
      </c>
      <c r="N201" s="89">
        <v>-8.3722505999999992</v>
      </c>
      <c r="O201" s="89"/>
      <c r="P201" s="89"/>
      <c r="R201" s="6">
        <f t="shared" si="21"/>
        <v>15.762865</v>
      </c>
      <c r="S201" s="6">
        <f t="shared" si="22"/>
        <v>-22.585718</v>
      </c>
      <c r="T201" s="6">
        <f t="shared" si="23"/>
        <v>-6.9431285999999997</v>
      </c>
    </row>
    <row r="202" spans="2:20" x14ac:dyDescent="0.25">
      <c r="B202" s="89">
        <v>15446685000</v>
      </c>
      <c r="C202" s="89">
        <v>-24.691603000000001</v>
      </c>
      <c r="D202" s="89">
        <v>-7.9915471</v>
      </c>
      <c r="H202" s="6">
        <f t="shared" si="18"/>
        <v>15.84191</v>
      </c>
      <c r="I202" s="6">
        <f t="shared" si="19"/>
        <v>-58.155498999999999</v>
      </c>
      <c r="J202" s="6">
        <f t="shared" si="20"/>
        <v>-11.160368</v>
      </c>
      <c r="L202" s="89">
        <v>15446685000</v>
      </c>
      <c r="M202" s="89">
        <v>-37.022018000000003</v>
      </c>
      <c r="N202" s="89">
        <v>-7.7757902000000003</v>
      </c>
      <c r="O202" s="89"/>
      <c r="P202" s="89"/>
      <c r="R202" s="6">
        <f t="shared" si="21"/>
        <v>15.84191</v>
      </c>
      <c r="S202" s="6">
        <f t="shared" si="22"/>
        <v>-22.706657</v>
      </c>
      <c r="T202" s="6">
        <f t="shared" si="23"/>
        <v>-7.0222157999999997</v>
      </c>
    </row>
    <row r="203" spans="2:20" x14ac:dyDescent="0.25">
      <c r="B203" s="89">
        <v>15525730000</v>
      </c>
      <c r="C203" s="89">
        <v>-31.501535000000001</v>
      </c>
      <c r="D203" s="89">
        <v>-8.7481822999999999</v>
      </c>
      <c r="H203" s="6">
        <f t="shared" si="18"/>
        <v>15.920954999999999</v>
      </c>
      <c r="I203" s="6">
        <f t="shared" si="19"/>
        <v>-59.521583999999997</v>
      </c>
      <c r="J203" s="6">
        <f t="shared" si="20"/>
        <v>-11.514042999999999</v>
      </c>
      <c r="L203" s="89">
        <v>15525730000</v>
      </c>
      <c r="M203" s="89">
        <v>-29.851761</v>
      </c>
      <c r="N203" s="89">
        <v>-7.3166317999999997</v>
      </c>
      <c r="O203" s="89"/>
      <c r="P203" s="89"/>
      <c r="R203" s="6">
        <f t="shared" si="21"/>
        <v>15.920954999999999</v>
      </c>
      <c r="S203" s="6">
        <f t="shared" si="22"/>
        <v>-23.196816999999999</v>
      </c>
      <c r="T203" s="6">
        <f t="shared" si="23"/>
        <v>-7.1526054999999999</v>
      </c>
    </row>
    <row r="204" spans="2:20" x14ac:dyDescent="0.25">
      <c r="B204" s="89">
        <v>15604775000</v>
      </c>
      <c r="C204" s="89">
        <v>-38.810043</v>
      </c>
      <c r="D204" s="89">
        <v>-9.4889250000000001</v>
      </c>
      <c r="H204" s="6">
        <f t="shared" si="18"/>
        <v>16</v>
      </c>
      <c r="I204" s="6">
        <f t="shared" si="19"/>
        <v>-60.186866999999999</v>
      </c>
      <c r="J204" s="6">
        <f t="shared" si="20"/>
        <v>-11.75637</v>
      </c>
      <c r="L204" s="89">
        <v>15604775000</v>
      </c>
      <c r="M204" s="89">
        <v>-24.486656</v>
      </c>
      <c r="N204" s="89">
        <v>-7.0215974000000001</v>
      </c>
      <c r="O204" s="89"/>
      <c r="P204" s="89"/>
      <c r="R204" s="6">
        <f t="shared" si="21"/>
        <v>16</v>
      </c>
      <c r="S204" s="6">
        <f t="shared" si="22"/>
        <v>-23.56588</v>
      </c>
      <c r="T204" s="6">
        <f t="shared" si="23"/>
        <v>-7.3004512999999998</v>
      </c>
    </row>
    <row r="205" spans="2:20" x14ac:dyDescent="0.25">
      <c r="B205" s="89">
        <v>15683820000</v>
      </c>
      <c r="C205" s="89">
        <v>-46.868225000000002</v>
      </c>
      <c r="D205" s="89">
        <v>-10.131656</v>
      </c>
      <c r="L205" s="89">
        <v>15683820000</v>
      </c>
      <c r="M205" s="89">
        <v>-23.186343999999998</v>
      </c>
      <c r="N205" s="89">
        <v>-6.9312886999999996</v>
      </c>
      <c r="O205" s="89"/>
      <c r="P205" s="89"/>
    </row>
    <row r="206" spans="2:20" x14ac:dyDescent="0.25">
      <c r="B206" s="89">
        <v>15762865000</v>
      </c>
      <c r="C206" s="89">
        <v>-53.462769000000002</v>
      </c>
      <c r="D206" s="89">
        <v>-10.696916999999999</v>
      </c>
      <c r="L206" s="89">
        <v>15762865000</v>
      </c>
      <c r="M206" s="89">
        <v>-22.585718</v>
      </c>
      <c r="N206" s="89">
        <v>-6.9431285999999997</v>
      </c>
      <c r="O206" s="89"/>
      <c r="P206" s="89"/>
    </row>
    <row r="207" spans="2:20" x14ac:dyDescent="0.25">
      <c r="B207" s="89">
        <v>15841910000</v>
      </c>
      <c r="C207" s="89">
        <v>-58.155498999999999</v>
      </c>
      <c r="D207" s="89">
        <v>-11.160368</v>
      </c>
      <c r="L207" s="89">
        <v>15841910000</v>
      </c>
      <c r="M207" s="89">
        <v>-22.706657</v>
      </c>
      <c r="N207" s="89">
        <v>-7.0222157999999997</v>
      </c>
      <c r="O207" s="89"/>
      <c r="P207" s="89"/>
    </row>
    <row r="208" spans="2:20" x14ac:dyDescent="0.25">
      <c r="B208" s="89">
        <v>15920955000</v>
      </c>
      <c r="C208" s="89">
        <v>-59.521583999999997</v>
      </c>
      <c r="D208" s="89">
        <v>-11.514042999999999</v>
      </c>
      <c r="L208" s="89">
        <v>15920955000</v>
      </c>
      <c r="M208" s="89">
        <v>-23.196816999999999</v>
      </c>
      <c r="N208" s="89">
        <v>-7.1526054999999999</v>
      </c>
      <c r="O208" s="89"/>
      <c r="P208" s="89"/>
    </row>
    <row r="209" spans="2:16" x14ac:dyDescent="0.25">
      <c r="B209" s="89">
        <v>16000000000</v>
      </c>
      <c r="C209" s="89">
        <v>-60.186866999999999</v>
      </c>
      <c r="D209" s="89">
        <v>-11.75637</v>
      </c>
      <c r="L209" s="89">
        <v>16000000000</v>
      </c>
      <c r="M209" s="89">
        <v>-23.56588</v>
      </c>
      <c r="N209" s="89">
        <v>-7.3004512999999998</v>
      </c>
      <c r="O209" s="89"/>
      <c r="P209" s="89"/>
    </row>
    <row r="210" spans="2:16" x14ac:dyDescent="0.25">
      <c r="B210" s="89" t="s">
        <v>21</v>
      </c>
      <c r="L210" s="89" t="s">
        <v>21</v>
      </c>
      <c r="M210" s="89"/>
      <c r="N210" s="89"/>
      <c r="O210" s="89"/>
      <c r="P210" s="89"/>
    </row>
    <row r="211" spans="2:16" x14ac:dyDescent="0.25">
      <c r="L211" s="89"/>
      <c r="M211" s="89"/>
      <c r="N211" s="89"/>
      <c r="O211" s="89"/>
      <c r="P211" s="89"/>
    </row>
    <row r="212" spans="2:16" x14ac:dyDescent="0.25">
      <c r="L212" s="89"/>
      <c r="M212" s="89"/>
      <c r="N212" s="89"/>
      <c r="O212" s="89"/>
      <c r="P212" s="89"/>
    </row>
    <row r="213" spans="2:16" x14ac:dyDescent="0.25">
      <c r="B213" s="89" t="s">
        <v>18</v>
      </c>
      <c r="L213" s="89" t="s">
        <v>18</v>
      </c>
      <c r="M213" s="89"/>
      <c r="N213" s="89"/>
      <c r="O213" s="89"/>
      <c r="P213" s="89"/>
    </row>
    <row r="214" spans="2:16" x14ac:dyDescent="0.25">
      <c r="B214" s="89" t="s">
        <v>19</v>
      </c>
      <c r="C214" s="89" t="s">
        <v>264</v>
      </c>
      <c r="D214" s="89" t="s">
        <v>265</v>
      </c>
      <c r="L214" s="89" t="s">
        <v>19</v>
      </c>
      <c r="M214" s="89" t="s">
        <v>264</v>
      </c>
      <c r="N214" s="89" t="s">
        <v>265</v>
      </c>
      <c r="O214" s="89"/>
      <c r="P214" s="89"/>
    </row>
    <row r="215" spans="2:16" x14ac:dyDescent="0.25">
      <c r="B215" s="89">
        <v>10000000</v>
      </c>
      <c r="C215" s="89">
        <v>-8.1454410999999993</v>
      </c>
      <c r="D215" s="89">
        <v>-15.608181999999999</v>
      </c>
      <c r="L215" s="89">
        <v>10000000</v>
      </c>
      <c r="M215" s="89">
        <v>-8.6663847000000001</v>
      </c>
      <c r="N215" s="89">
        <v>-11.203536</v>
      </c>
      <c r="O215" s="89"/>
      <c r="P215" s="89"/>
    </row>
    <row r="216" spans="2:16" x14ac:dyDescent="0.25">
      <c r="B216" s="89">
        <v>69900000</v>
      </c>
      <c r="C216" s="89">
        <v>-8.1520823999999994</v>
      </c>
      <c r="D216" s="89">
        <v>-15.609377</v>
      </c>
      <c r="L216" s="89">
        <v>69900000</v>
      </c>
      <c r="M216" s="89">
        <v>-8.7071924000000003</v>
      </c>
      <c r="N216" s="89">
        <v>-11.307508</v>
      </c>
      <c r="O216" s="89"/>
      <c r="P216" s="89"/>
    </row>
    <row r="217" spans="2:16" x14ac:dyDescent="0.25">
      <c r="B217" s="89">
        <v>129800000</v>
      </c>
      <c r="C217" s="89">
        <v>-8.1563739999999996</v>
      </c>
      <c r="D217" s="89">
        <v>-15.845726000000001</v>
      </c>
      <c r="L217" s="89">
        <v>129800000</v>
      </c>
      <c r="M217" s="89">
        <v>-8.7208041999999999</v>
      </c>
      <c r="N217" s="89">
        <v>-11.432159</v>
      </c>
      <c r="O217" s="89"/>
      <c r="P217" s="89"/>
    </row>
    <row r="218" spans="2:16" x14ac:dyDescent="0.25">
      <c r="B218" s="89">
        <v>189700000</v>
      </c>
      <c r="C218" s="89">
        <v>-8.2271403999999997</v>
      </c>
      <c r="D218" s="89">
        <v>-15.995065</v>
      </c>
      <c r="L218" s="89">
        <v>189700000</v>
      </c>
      <c r="M218" s="89">
        <v>-8.7758798999999996</v>
      </c>
      <c r="N218" s="89">
        <v>-11.611071000000001</v>
      </c>
      <c r="O218" s="89"/>
      <c r="P218" s="89"/>
    </row>
    <row r="219" spans="2:16" x14ac:dyDescent="0.25">
      <c r="B219" s="89">
        <v>249600000</v>
      </c>
      <c r="C219" s="89">
        <v>-8.2406796999999994</v>
      </c>
      <c r="D219" s="89">
        <v>-15.618745000000001</v>
      </c>
      <c r="L219" s="89">
        <v>249600000</v>
      </c>
      <c r="M219" s="89">
        <v>-8.7562008000000002</v>
      </c>
      <c r="N219" s="89">
        <v>-11.891078</v>
      </c>
      <c r="O219" s="89"/>
      <c r="P219" s="89"/>
    </row>
    <row r="220" spans="2:16" x14ac:dyDescent="0.25">
      <c r="B220" s="89">
        <v>309500000</v>
      </c>
      <c r="C220" s="89">
        <v>-8.2193804000000004</v>
      </c>
      <c r="D220" s="89">
        <v>-15.354867</v>
      </c>
      <c r="L220" s="89">
        <v>309500000</v>
      </c>
      <c r="M220" s="89">
        <v>-8.7151441999999992</v>
      </c>
      <c r="N220" s="89">
        <v>-12.262340999999999</v>
      </c>
      <c r="O220" s="89"/>
      <c r="P220" s="89"/>
    </row>
    <row r="221" spans="2:16" x14ac:dyDescent="0.25">
      <c r="B221" s="89">
        <v>369400000</v>
      </c>
      <c r="C221" s="89">
        <v>-8.2092580999999996</v>
      </c>
      <c r="D221" s="89">
        <v>-15.302393</v>
      </c>
      <c r="L221" s="89">
        <v>369400000</v>
      </c>
      <c r="M221" s="89">
        <v>-8.6172208999999995</v>
      </c>
      <c r="N221" s="89">
        <v>-12.599780000000001</v>
      </c>
      <c r="O221" s="89"/>
      <c r="P221" s="89"/>
    </row>
    <row r="222" spans="2:16" x14ac:dyDescent="0.25">
      <c r="B222" s="89">
        <v>429300000</v>
      </c>
      <c r="C222" s="89">
        <v>-8.1636428999999993</v>
      </c>
      <c r="D222" s="89">
        <v>-15.047029</v>
      </c>
      <c r="L222" s="89">
        <v>429300000</v>
      </c>
      <c r="M222" s="89">
        <v>-8.5197067000000004</v>
      </c>
      <c r="N222" s="89">
        <v>-13.063872999999999</v>
      </c>
      <c r="O222" s="89"/>
      <c r="P222" s="89"/>
    </row>
    <row r="223" spans="2:16" x14ac:dyDescent="0.25">
      <c r="B223" s="89">
        <v>489200000</v>
      </c>
      <c r="C223" s="89">
        <v>-8.0542040000000004</v>
      </c>
      <c r="D223" s="89">
        <v>-14.796894</v>
      </c>
      <c r="L223" s="89">
        <v>489200000</v>
      </c>
      <c r="M223" s="89">
        <v>-8.3561639999999997</v>
      </c>
      <c r="N223" s="89">
        <v>-13.530844</v>
      </c>
      <c r="O223" s="89"/>
      <c r="P223" s="89"/>
    </row>
    <row r="224" spans="2:16" x14ac:dyDescent="0.25">
      <c r="B224" s="89">
        <v>549100000</v>
      </c>
      <c r="C224" s="89">
        <v>-8.034008</v>
      </c>
      <c r="D224" s="89">
        <v>-14.804532999999999</v>
      </c>
      <c r="L224" s="89">
        <v>549100000</v>
      </c>
      <c r="M224" s="89">
        <v>-8.3043194000000007</v>
      </c>
      <c r="N224" s="89">
        <v>-13.785437</v>
      </c>
      <c r="O224" s="89"/>
      <c r="P224" s="89"/>
    </row>
    <row r="225" spans="2:16" x14ac:dyDescent="0.25">
      <c r="B225" s="89">
        <v>609000000</v>
      </c>
      <c r="C225" s="89">
        <v>-8.0390023999999993</v>
      </c>
      <c r="D225" s="89">
        <v>-15.069378</v>
      </c>
      <c r="L225" s="89">
        <v>609000000</v>
      </c>
      <c r="M225" s="89">
        <v>-8.2649469</v>
      </c>
      <c r="N225" s="89">
        <v>-13.836480999999999</v>
      </c>
      <c r="O225" s="89"/>
      <c r="P225" s="89"/>
    </row>
    <row r="226" spans="2:16" x14ac:dyDescent="0.25">
      <c r="B226" s="89">
        <v>668900000</v>
      </c>
      <c r="C226" s="89">
        <v>-8.0955218999999996</v>
      </c>
      <c r="D226" s="89">
        <v>-15.290972999999999</v>
      </c>
      <c r="L226" s="89">
        <v>668900000</v>
      </c>
      <c r="M226" s="89">
        <v>-8.2940798000000004</v>
      </c>
      <c r="N226" s="89">
        <v>-13.851563000000001</v>
      </c>
      <c r="O226" s="89"/>
      <c r="P226" s="89"/>
    </row>
    <row r="227" spans="2:16" x14ac:dyDescent="0.25">
      <c r="B227" s="89">
        <v>728800000</v>
      </c>
      <c r="C227" s="89">
        <v>-8.0637244999999993</v>
      </c>
      <c r="D227" s="89">
        <v>-15.423572</v>
      </c>
      <c r="L227" s="89">
        <v>728800000</v>
      </c>
      <c r="M227" s="89">
        <v>-8.2054404999999999</v>
      </c>
      <c r="N227" s="89">
        <v>-13.69553</v>
      </c>
      <c r="O227" s="89"/>
      <c r="P227" s="89"/>
    </row>
    <row r="228" spans="2:16" x14ac:dyDescent="0.25">
      <c r="B228" s="89">
        <v>788700000</v>
      </c>
      <c r="C228" s="89">
        <v>-8.0083608999999996</v>
      </c>
      <c r="D228" s="89">
        <v>-15.92718</v>
      </c>
      <c r="L228" s="89">
        <v>788700000</v>
      </c>
      <c r="M228" s="89">
        <v>-8.1074094999999993</v>
      </c>
      <c r="N228" s="89">
        <v>-13.309877999999999</v>
      </c>
      <c r="O228" s="89"/>
      <c r="P228" s="89"/>
    </row>
    <row r="229" spans="2:16" x14ac:dyDescent="0.25">
      <c r="B229" s="89">
        <v>848600000</v>
      </c>
      <c r="C229" s="89">
        <v>-8.0187673999999998</v>
      </c>
      <c r="D229" s="89">
        <v>-16.440279</v>
      </c>
      <c r="L229" s="89">
        <v>848600000</v>
      </c>
      <c r="M229" s="89">
        <v>-8.0970516000000003</v>
      </c>
      <c r="N229" s="89">
        <v>-13.119534</v>
      </c>
      <c r="O229" s="89"/>
      <c r="P229" s="89"/>
    </row>
    <row r="230" spans="2:16" x14ac:dyDescent="0.25">
      <c r="B230" s="89">
        <v>908500000</v>
      </c>
      <c r="C230" s="89">
        <v>-7.9849563000000003</v>
      </c>
      <c r="D230" s="89">
        <v>-16.765809999999998</v>
      </c>
      <c r="L230" s="89">
        <v>908500000</v>
      </c>
      <c r="M230" s="89">
        <v>-8.0705957000000001</v>
      </c>
      <c r="N230" s="89">
        <v>-13.209065000000001</v>
      </c>
      <c r="O230" s="89"/>
      <c r="P230" s="89"/>
    </row>
    <row r="231" spans="2:16" x14ac:dyDescent="0.25">
      <c r="B231" s="89">
        <v>968400000</v>
      </c>
      <c r="C231" s="89">
        <v>-7.9561896000000001</v>
      </c>
      <c r="D231" s="89">
        <v>-17.165436</v>
      </c>
      <c r="L231" s="89">
        <v>968400000</v>
      </c>
      <c r="M231" s="89">
        <v>-8.0345162999999999</v>
      </c>
      <c r="N231" s="89">
        <v>-13.595974999999999</v>
      </c>
      <c r="O231" s="89"/>
      <c r="P231" s="89"/>
    </row>
    <row r="232" spans="2:16" x14ac:dyDescent="0.25">
      <c r="B232" s="89">
        <v>1028300000</v>
      </c>
      <c r="C232" s="89">
        <v>-7.9392947999999999</v>
      </c>
      <c r="D232" s="89">
        <v>-17.842545999999999</v>
      </c>
      <c r="L232" s="89">
        <v>1028300000</v>
      </c>
      <c r="M232" s="89">
        <v>-7.9987310999999996</v>
      </c>
      <c r="N232" s="89">
        <v>-14.034534000000001</v>
      </c>
      <c r="O232" s="89"/>
      <c r="P232" s="89"/>
    </row>
    <row r="233" spans="2:16" x14ac:dyDescent="0.25">
      <c r="B233" s="89">
        <v>1088200000</v>
      </c>
      <c r="C233" s="89">
        <v>-7.9445806000000001</v>
      </c>
      <c r="D233" s="89">
        <v>-18.448162</v>
      </c>
      <c r="L233" s="89">
        <v>1088200000</v>
      </c>
      <c r="M233" s="89">
        <v>-8.0063476999999992</v>
      </c>
      <c r="N233" s="89">
        <v>-14.858848</v>
      </c>
      <c r="O233" s="89"/>
      <c r="P233" s="89"/>
    </row>
    <row r="234" spans="2:16" x14ac:dyDescent="0.25">
      <c r="B234" s="89">
        <v>1148100000</v>
      </c>
      <c r="C234" s="89">
        <v>-7.9249834999999997</v>
      </c>
      <c r="D234" s="89">
        <v>-18.469656000000001</v>
      </c>
      <c r="L234" s="89">
        <v>1148100000</v>
      </c>
      <c r="M234" s="89">
        <v>-8.0173129999999997</v>
      </c>
      <c r="N234" s="89">
        <v>-16.007321999999998</v>
      </c>
      <c r="O234" s="89"/>
      <c r="P234" s="89"/>
    </row>
    <row r="235" spans="2:16" x14ac:dyDescent="0.25">
      <c r="B235" s="89">
        <v>1208000000</v>
      </c>
      <c r="C235" s="89">
        <v>-7.9165292000000003</v>
      </c>
      <c r="D235" s="89">
        <v>-18.478767000000001</v>
      </c>
      <c r="L235" s="89">
        <v>1208000000</v>
      </c>
      <c r="M235" s="89">
        <v>-7.9941063000000003</v>
      </c>
      <c r="N235" s="89">
        <v>-16.884056000000001</v>
      </c>
      <c r="O235" s="89"/>
      <c r="P235" s="89"/>
    </row>
    <row r="236" spans="2:16" x14ac:dyDescent="0.25">
      <c r="B236" s="89">
        <v>1267900000</v>
      </c>
      <c r="C236" s="89">
        <v>-7.9222163999999999</v>
      </c>
      <c r="D236" s="89">
        <v>-18.587029000000001</v>
      </c>
      <c r="L236" s="89">
        <v>1267900000</v>
      </c>
      <c r="M236" s="89">
        <v>-7.9857230000000001</v>
      </c>
      <c r="N236" s="89">
        <v>-17.404651999999999</v>
      </c>
      <c r="O236" s="89"/>
      <c r="P236" s="89"/>
    </row>
    <row r="237" spans="2:16" x14ac:dyDescent="0.25">
      <c r="B237" s="89">
        <v>1327800000</v>
      </c>
      <c r="C237" s="89">
        <v>-7.9669261000000002</v>
      </c>
      <c r="D237" s="89">
        <v>-18.631022999999999</v>
      </c>
      <c r="L237" s="89">
        <v>1327800000</v>
      </c>
      <c r="M237" s="89">
        <v>-8.0376492000000006</v>
      </c>
      <c r="N237" s="89">
        <v>-18.177907999999999</v>
      </c>
      <c r="O237" s="89"/>
      <c r="P237" s="89"/>
    </row>
    <row r="238" spans="2:16" x14ac:dyDescent="0.25">
      <c r="B238" s="89">
        <v>1387700000</v>
      </c>
      <c r="C238" s="89">
        <v>-7.9461130999999998</v>
      </c>
      <c r="D238" s="89">
        <v>-18.162258000000001</v>
      </c>
      <c r="L238" s="89">
        <v>1387700000</v>
      </c>
      <c r="M238" s="89">
        <v>-8.0796747</v>
      </c>
      <c r="N238" s="89">
        <v>-18.969152000000001</v>
      </c>
      <c r="O238" s="89"/>
      <c r="P238" s="89"/>
    </row>
    <row r="239" spans="2:16" x14ac:dyDescent="0.25">
      <c r="B239" s="89">
        <v>1447600000</v>
      </c>
      <c r="C239" s="89">
        <v>-7.9225941000000004</v>
      </c>
      <c r="D239" s="89">
        <v>-17.949639999999999</v>
      </c>
      <c r="L239" s="89">
        <v>1447600000</v>
      </c>
      <c r="M239" s="89">
        <v>-8.0856533000000006</v>
      </c>
      <c r="N239" s="89">
        <v>-19.067902</v>
      </c>
      <c r="O239" s="89"/>
      <c r="P239" s="89"/>
    </row>
    <row r="240" spans="2:16" x14ac:dyDescent="0.25">
      <c r="B240" s="89">
        <v>1507500000</v>
      </c>
      <c r="C240" s="89">
        <v>-7.9496646000000002</v>
      </c>
      <c r="D240" s="89">
        <v>-18.072306000000001</v>
      </c>
      <c r="L240" s="89">
        <v>1507500000</v>
      </c>
      <c r="M240" s="89">
        <v>-8.1198568000000009</v>
      </c>
      <c r="N240" s="89">
        <v>-19.022043</v>
      </c>
      <c r="O240" s="89"/>
      <c r="P240" s="89"/>
    </row>
    <row r="241" spans="2:16" x14ac:dyDescent="0.25">
      <c r="B241" s="89">
        <v>1567400000</v>
      </c>
      <c r="C241" s="89">
        <v>-7.9941006000000003</v>
      </c>
      <c r="D241" s="89">
        <v>-18.187432999999999</v>
      </c>
      <c r="L241" s="89">
        <v>1567400000</v>
      </c>
      <c r="M241" s="89">
        <v>-8.1963530000000002</v>
      </c>
      <c r="N241" s="89">
        <v>-19.388586</v>
      </c>
      <c r="O241" s="89"/>
      <c r="P241" s="89"/>
    </row>
    <row r="242" spans="2:16" x14ac:dyDescent="0.25">
      <c r="B242" s="89">
        <v>1627300000</v>
      </c>
      <c r="C242" s="89">
        <v>-7.9516282</v>
      </c>
      <c r="D242" s="89">
        <v>-17.814878</v>
      </c>
      <c r="L242" s="89">
        <v>1627300000</v>
      </c>
      <c r="M242" s="89">
        <v>-8.2414702999999996</v>
      </c>
      <c r="N242" s="89">
        <v>-19.517212000000001</v>
      </c>
      <c r="O242" s="89"/>
      <c r="P242" s="89"/>
    </row>
    <row r="243" spans="2:16" x14ac:dyDescent="0.25">
      <c r="B243" s="89">
        <v>1687200000</v>
      </c>
      <c r="C243" s="89">
        <v>-7.9121784999999996</v>
      </c>
      <c r="D243" s="89">
        <v>-17.547454999999999</v>
      </c>
      <c r="L243" s="89">
        <v>1687200000</v>
      </c>
      <c r="M243" s="89">
        <v>-8.2935619000000003</v>
      </c>
      <c r="N243" s="89">
        <v>-19.127324999999999</v>
      </c>
      <c r="O243" s="89"/>
      <c r="P243" s="89"/>
    </row>
    <row r="244" spans="2:16" x14ac:dyDescent="0.25">
      <c r="B244" s="89">
        <v>1747100000</v>
      </c>
      <c r="C244" s="89">
        <v>-7.9024415000000001</v>
      </c>
      <c r="D244" s="89">
        <v>-17.663017</v>
      </c>
      <c r="L244" s="89">
        <v>1747100000</v>
      </c>
      <c r="M244" s="89">
        <v>-8.3409490999999996</v>
      </c>
      <c r="N244" s="89">
        <v>-19.037544</v>
      </c>
      <c r="O244" s="89"/>
      <c r="P244" s="89"/>
    </row>
    <row r="245" spans="2:16" x14ac:dyDescent="0.25">
      <c r="B245" s="89">
        <v>1807000000</v>
      </c>
      <c r="C245" s="89">
        <v>-7.9600800999999999</v>
      </c>
      <c r="D245" s="89">
        <v>-17.528931</v>
      </c>
      <c r="L245" s="89">
        <v>1807000000</v>
      </c>
      <c r="M245" s="89">
        <v>-8.4608059000000004</v>
      </c>
      <c r="N245" s="89">
        <v>-19.409082000000001</v>
      </c>
      <c r="O245" s="89"/>
      <c r="P245" s="89"/>
    </row>
    <row r="246" spans="2:16" x14ac:dyDescent="0.25">
      <c r="B246" s="89">
        <v>1866900000</v>
      </c>
      <c r="C246" s="89">
        <v>-7.9449940000000003</v>
      </c>
      <c r="D246" s="89">
        <v>-17.039192</v>
      </c>
      <c r="L246" s="89">
        <v>1866900000</v>
      </c>
      <c r="M246" s="89">
        <v>-8.5132256000000002</v>
      </c>
      <c r="N246" s="89">
        <v>-19.371323</v>
      </c>
      <c r="O246" s="89"/>
      <c r="P246" s="89"/>
    </row>
    <row r="247" spans="2:16" x14ac:dyDescent="0.25">
      <c r="B247" s="89">
        <v>1926800000</v>
      </c>
      <c r="C247" s="89">
        <v>-7.9399651999999996</v>
      </c>
      <c r="D247" s="89">
        <v>-16.775558</v>
      </c>
      <c r="L247" s="89">
        <v>1926800000</v>
      </c>
      <c r="M247" s="89">
        <v>-8.5482721000000002</v>
      </c>
      <c r="N247" s="89">
        <v>-19.036369000000001</v>
      </c>
      <c r="O247" s="89"/>
      <c r="P247" s="89"/>
    </row>
    <row r="248" spans="2:16" x14ac:dyDescent="0.25">
      <c r="B248" s="89">
        <v>1986700000</v>
      </c>
      <c r="C248" s="89">
        <v>-7.9902715999999998</v>
      </c>
      <c r="D248" s="89">
        <v>-16.751276000000001</v>
      </c>
      <c r="L248" s="89">
        <v>1986700000</v>
      </c>
      <c r="M248" s="89">
        <v>-8.5987539000000002</v>
      </c>
      <c r="N248" s="89">
        <v>-18.97024</v>
      </c>
      <c r="O248" s="89"/>
      <c r="P248" s="89"/>
    </row>
    <row r="249" spans="2:16" x14ac:dyDescent="0.25">
      <c r="B249" s="89">
        <v>2046600000</v>
      </c>
      <c r="C249" s="89">
        <v>-8.0918045000000003</v>
      </c>
      <c r="D249" s="89">
        <v>-16.513525000000001</v>
      </c>
      <c r="L249" s="89">
        <v>2046600000</v>
      </c>
      <c r="M249" s="89">
        <v>-8.6909265999999992</v>
      </c>
      <c r="N249" s="89">
        <v>-18.876825</v>
      </c>
      <c r="O249" s="89"/>
      <c r="P249" s="89"/>
    </row>
    <row r="250" spans="2:16" x14ac:dyDescent="0.25">
      <c r="B250" s="89">
        <v>2106500000</v>
      </c>
      <c r="C250" s="89">
        <v>-8.1460551999999993</v>
      </c>
      <c r="D250" s="89">
        <v>-15.979816</v>
      </c>
      <c r="L250" s="89">
        <v>2106500000</v>
      </c>
      <c r="M250" s="89">
        <v>-8.7513732999999991</v>
      </c>
      <c r="N250" s="89">
        <v>-18.327354</v>
      </c>
      <c r="O250" s="89"/>
      <c r="P250" s="89"/>
    </row>
    <row r="251" spans="2:16" x14ac:dyDescent="0.25">
      <c r="B251" s="89">
        <v>2166400000</v>
      </c>
      <c r="C251" s="89">
        <v>-8.2320575999999992</v>
      </c>
      <c r="D251" s="89">
        <v>-15.460587</v>
      </c>
      <c r="L251" s="89">
        <v>2166400000</v>
      </c>
      <c r="M251" s="89">
        <v>-8.7965344999999999</v>
      </c>
      <c r="N251" s="89">
        <v>-17.594971000000001</v>
      </c>
      <c r="O251" s="89"/>
      <c r="P251" s="89"/>
    </row>
    <row r="252" spans="2:16" x14ac:dyDescent="0.25">
      <c r="B252" s="89">
        <v>2226300000</v>
      </c>
      <c r="C252" s="89">
        <v>-8.3506450999999995</v>
      </c>
      <c r="D252" s="89">
        <v>-15.083842000000001</v>
      </c>
      <c r="L252" s="89">
        <v>2226300000</v>
      </c>
      <c r="M252" s="89">
        <v>-8.8376417000000007</v>
      </c>
      <c r="N252" s="89">
        <v>-17.071816999999999</v>
      </c>
      <c r="O252" s="89"/>
      <c r="P252" s="89"/>
    </row>
    <row r="253" spans="2:16" x14ac:dyDescent="0.25">
      <c r="B253" s="89">
        <v>2286200000</v>
      </c>
      <c r="C253" s="89">
        <v>-8.5198298000000001</v>
      </c>
      <c r="D253" s="89">
        <v>-14.544841</v>
      </c>
      <c r="L253" s="89">
        <v>2286200000</v>
      </c>
      <c r="M253" s="89">
        <v>-8.9220313999999998</v>
      </c>
      <c r="N253" s="89">
        <v>-16.453648000000001</v>
      </c>
      <c r="O253" s="89"/>
      <c r="P253" s="89"/>
    </row>
    <row r="254" spans="2:16" x14ac:dyDescent="0.25">
      <c r="B254" s="89">
        <v>2346100000</v>
      </c>
      <c r="C254" s="89">
        <v>-8.6414652000000007</v>
      </c>
      <c r="D254" s="89">
        <v>-13.807926</v>
      </c>
      <c r="L254" s="89">
        <v>2346100000</v>
      </c>
      <c r="M254" s="89">
        <v>-9.0091867000000008</v>
      </c>
      <c r="N254" s="89">
        <v>-15.6228</v>
      </c>
      <c r="O254" s="89"/>
      <c r="P254" s="89"/>
    </row>
    <row r="255" spans="2:16" x14ac:dyDescent="0.25">
      <c r="B255" s="89">
        <v>2406000000</v>
      </c>
      <c r="C255" s="89">
        <v>-8.7762699000000008</v>
      </c>
      <c r="D255" s="89">
        <v>-13.148372</v>
      </c>
      <c r="L255" s="89">
        <v>2406000000</v>
      </c>
      <c r="M255" s="89">
        <v>-9.1054238999999999</v>
      </c>
      <c r="N255" s="89">
        <v>-14.745635</v>
      </c>
      <c r="O255" s="89"/>
      <c r="P255" s="89"/>
    </row>
    <row r="256" spans="2:16" x14ac:dyDescent="0.25">
      <c r="B256" s="89">
        <v>2465900000</v>
      </c>
      <c r="C256" s="89">
        <v>-8.9917935999999994</v>
      </c>
      <c r="D256" s="89">
        <v>-12.610334999999999</v>
      </c>
      <c r="L256" s="89">
        <v>2465900000</v>
      </c>
      <c r="M256" s="89">
        <v>-9.2552737999999994</v>
      </c>
      <c r="N256" s="89">
        <v>-13.989801999999999</v>
      </c>
      <c r="O256" s="89"/>
      <c r="P256" s="89"/>
    </row>
    <row r="257" spans="2:16" x14ac:dyDescent="0.25">
      <c r="B257" s="89">
        <v>2525800000</v>
      </c>
      <c r="C257" s="89">
        <v>-9.2357101000000004</v>
      </c>
      <c r="D257" s="89">
        <v>-11.982161</v>
      </c>
      <c r="L257" s="89">
        <v>2525800000</v>
      </c>
      <c r="M257" s="89">
        <v>-9.4362221000000002</v>
      </c>
      <c r="N257" s="89">
        <v>-13.195515</v>
      </c>
      <c r="O257" s="89"/>
      <c r="P257" s="89"/>
    </row>
    <row r="258" spans="2:16" x14ac:dyDescent="0.25">
      <c r="B258" s="89">
        <v>2585700000</v>
      </c>
      <c r="C258" s="89">
        <v>-9.4318171</v>
      </c>
      <c r="D258" s="89">
        <v>-11.28234</v>
      </c>
      <c r="L258" s="89">
        <v>2585700000</v>
      </c>
      <c r="M258" s="89">
        <v>-9.6036757999999995</v>
      </c>
      <c r="N258" s="89">
        <v>-12.331758000000001</v>
      </c>
      <c r="O258" s="89"/>
      <c r="P258" s="89"/>
    </row>
    <row r="259" spans="2:16" x14ac:dyDescent="0.25">
      <c r="B259" s="89">
        <v>2645600000</v>
      </c>
      <c r="C259" s="89">
        <v>-9.6205654000000003</v>
      </c>
      <c r="D259" s="89">
        <v>-10.668568</v>
      </c>
      <c r="L259" s="89">
        <v>2645600000</v>
      </c>
      <c r="M259" s="89">
        <v>-9.7705984000000008</v>
      </c>
      <c r="N259" s="89">
        <v>-11.523364000000001</v>
      </c>
      <c r="O259" s="89"/>
      <c r="P259" s="89"/>
    </row>
    <row r="260" spans="2:16" x14ac:dyDescent="0.25">
      <c r="B260" s="89">
        <v>2705500000</v>
      </c>
      <c r="C260" s="89">
        <v>-9.8766707999999994</v>
      </c>
      <c r="D260" s="89">
        <v>-10.152884999999999</v>
      </c>
      <c r="L260" s="89">
        <v>2705500000</v>
      </c>
      <c r="M260" s="89">
        <v>-9.9537505999999993</v>
      </c>
      <c r="N260" s="89">
        <v>-10.875617</v>
      </c>
      <c r="O260" s="89"/>
      <c r="P260" s="89"/>
    </row>
    <row r="261" spans="2:16" x14ac:dyDescent="0.25">
      <c r="B261" s="89">
        <v>2765400000</v>
      </c>
      <c r="C261" s="89">
        <v>-10.164588999999999</v>
      </c>
      <c r="D261" s="89">
        <v>-9.6411666999999994</v>
      </c>
      <c r="L261" s="89">
        <v>2765400000</v>
      </c>
      <c r="M261" s="89">
        <v>-10.171555</v>
      </c>
      <c r="N261" s="89">
        <v>-10.303846999999999</v>
      </c>
      <c r="O261" s="89"/>
      <c r="P261" s="89"/>
    </row>
    <row r="262" spans="2:16" x14ac:dyDescent="0.25">
      <c r="B262" s="89">
        <v>2825300000</v>
      </c>
      <c r="C262" s="89">
        <v>-10.389068</v>
      </c>
      <c r="D262" s="89">
        <v>-9.0783442999999995</v>
      </c>
      <c r="L262" s="89">
        <v>2825300000</v>
      </c>
      <c r="M262" s="89">
        <v>-10.353724</v>
      </c>
      <c r="N262" s="89">
        <v>-9.698658</v>
      </c>
      <c r="O262" s="89"/>
      <c r="P262" s="89"/>
    </row>
    <row r="263" spans="2:16" x14ac:dyDescent="0.25">
      <c r="B263" s="89">
        <v>2885200000</v>
      </c>
      <c r="C263" s="89">
        <v>-10.552135</v>
      </c>
      <c r="D263" s="89">
        <v>-8.5991763999999993</v>
      </c>
      <c r="L263" s="89">
        <v>2885200000</v>
      </c>
      <c r="M263" s="89">
        <v>-10.527932</v>
      </c>
      <c r="N263" s="89">
        <v>-9.1899958000000002</v>
      </c>
      <c r="O263" s="89"/>
      <c r="P263" s="89"/>
    </row>
    <row r="264" spans="2:16" x14ac:dyDescent="0.25">
      <c r="B264" s="89">
        <v>2945100000</v>
      </c>
      <c r="C264" s="89">
        <v>-10.748633999999999</v>
      </c>
      <c r="D264" s="89">
        <v>-8.2129706999999996</v>
      </c>
      <c r="L264" s="89">
        <v>2945100000</v>
      </c>
      <c r="M264" s="89">
        <v>-10.727921</v>
      </c>
      <c r="N264" s="89">
        <v>-8.7785119999999992</v>
      </c>
      <c r="O264" s="89"/>
      <c r="P264" s="89"/>
    </row>
    <row r="265" spans="2:16" x14ac:dyDescent="0.25">
      <c r="B265" s="89">
        <v>3005000000</v>
      </c>
      <c r="C265" s="89">
        <v>-10.975161</v>
      </c>
      <c r="D265" s="89">
        <v>-7.8243679999999998</v>
      </c>
      <c r="L265" s="89">
        <v>3005000000</v>
      </c>
      <c r="M265" s="89">
        <v>-10.954902000000001</v>
      </c>
      <c r="N265" s="89">
        <v>-8.3763503999999998</v>
      </c>
      <c r="O265" s="89"/>
      <c r="P265" s="89"/>
    </row>
    <row r="266" spans="2:16" x14ac:dyDescent="0.25">
      <c r="B266" s="89">
        <v>3064900000</v>
      </c>
      <c r="C266" s="89">
        <v>-11.179951000000001</v>
      </c>
      <c r="D266" s="89">
        <v>-7.4317197999999998</v>
      </c>
      <c r="L266" s="89">
        <v>3064900000</v>
      </c>
      <c r="M266" s="89">
        <v>-11.18022</v>
      </c>
      <c r="N266" s="89">
        <v>-7.9578924000000004</v>
      </c>
      <c r="O266" s="89"/>
      <c r="P266" s="89"/>
    </row>
    <row r="267" spans="2:16" x14ac:dyDescent="0.25">
      <c r="B267" s="89">
        <v>3124800000</v>
      </c>
      <c r="C267" s="89">
        <v>-11.428936999999999</v>
      </c>
      <c r="D267" s="89">
        <v>-7.0467038000000004</v>
      </c>
      <c r="L267" s="89">
        <v>3124800000</v>
      </c>
      <c r="M267" s="89">
        <v>-11.447972</v>
      </c>
      <c r="N267" s="89">
        <v>-7.5609760000000001</v>
      </c>
      <c r="O267" s="89"/>
      <c r="P267" s="89"/>
    </row>
    <row r="268" spans="2:16" x14ac:dyDescent="0.25">
      <c r="B268" s="89">
        <v>3184700000</v>
      </c>
      <c r="C268" s="89">
        <v>-11.705090999999999</v>
      </c>
      <c r="D268" s="89">
        <v>-6.6916871000000002</v>
      </c>
      <c r="L268" s="89">
        <v>3184700000</v>
      </c>
      <c r="M268" s="89">
        <v>-11.755791</v>
      </c>
      <c r="N268" s="89">
        <v>-7.1701961000000001</v>
      </c>
      <c r="O268" s="89"/>
      <c r="P268" s="89"/>
    </row>
    <row r="269" spans="2:16" x14ac:dyDescent="0.25">
      <c r="B269" s="89">
        <v>3244600000</v>
      </c>
      <c r="C269" s="89">
        <v>-12.072955</v>
      </c>
      <c r="D269" s="89">
        <v>-6.3183898999999997</v>
      </c>
      <c r="L269" s="89">
        <v>3244600000</v>
      </c>
      <c r="M269" s="89">
        <v>-12.138628000000001</v>
      </c>
      <c r="N269" s="89">
        <v>-6.7679577000000002</v>
      </c>
      <c r="O269" s="89"/>
      <c r="P269" s="89"/>
    </row>
    <row r="270" spans="2:16" x14ac:dyDescent="0.25">
      <c r="B270" s="89">
        <v>3304500000</v>
      </c>
      <c r="C270" s="89">
        <v>-12.440626999999999</v>
      </c>
      <c r="D270" s="89">
        <v>-5.9349812999999996</v>
      </c>
      <c r="L270" s="89">
        <v>3304500000</v>
      </c>
      <c r="M270" s="89">
        <v>-12.549134</v>
      </c>
      <c r="N270" s="89">
        <v>-6.3388453</v>
      </c>
      <c r="O270" s="89"/>
      <c r="P270" s="89"/>
    </row>
    <row r="271" spans="2:16" x14ac:dyDescent="0.25">
      <c r="B271" s="89">
        <v>3364400000</v>
      </c>
      <c r="C271" s="89">
        <v>-12.874511999999999</v>
      </c>
      <c r="D271" s="89">
        <v>-5.559361</v>
      </c>
      <c r="L271" s="89">
        <v>3364400000</v>
      </c>
      <c r="M271" s="89">
        <v>-13.037063</v>
      </c>
      <c r="N271" s="89">
        <v>-5.9224252999999996</v>
      </c>
      <c r="O271" s="89"/>
      <c r="P271" s="89"/>
    </row>
    <row r="272" spans="2:16" x14ac:dyDescent="0.25">
      <c r="B272" s="89">
        <v>3424300000</v>
      </c>
      <c r="C272" s="89">
        <v>-13.327531</v>
      </c>
      <c r="D272" s="89">
        <v>-5.2301964999999999</v>
      </c>
      <c r="L272" s="89">
        <v>3424300000</v>
      </c>
      <c r="M272" s="89">
        <v>-13.574809</v>
      </c>
      <c r="N272" s="89">
        <v>-5.5509329000000003</v>
      </c>
      <c r="O272" s="89"/>
      <c r="P272" s="89"/>
    </row>
    <row r="273" spans="2:16" x14ac:dyDescent="0.25">
      <c r="B273" s="89">
        <v>3484200000</v>
      </c>
      <c r="C273" s="89">
        <v>-13.829965</v>
      </c>
      <c r="D273" s="89">
        <v>-4.9154530000000003</v>
      </c>
      <c r="L273" s="89">
        <v>3484200000</v>
      </c>
      <c r="M273" s="89">
        <v>-14.134667</v>
      </c>
      <c r="N273" s="89">
        <v>-5.2112869999999996</v>
      </c>
      <c r="O273" s="89"/>
      <c r="P273" s="89"/>
    </row>
    <row r="274" spans="2:16" x14ac:dyDescent="0.25">
      <c r="B274" s="89">
        <v>3544100000</v>
      </c>
      <c r="C274" s="89">
        <v>-14.309258</v>
      </c>
      <c r="D274" s="89">
        <v>-4.6236423999999996</v>
      </c>
      <c r="L274" s="89">
        <v>3544100000</v>
      </c>
      <c r="M274" s="89">
        <v>-14.64916</v>
      </c>
      <c r="N274" s="89">
        <v>-4.9010452999999998</v>
      </c>
      <c r="O274" s="89"/>
      <c r="P274" s="89"/>
    </row>
    <row r="275" spans="2:16" x14ac:dyDescent="0.25">
      <c r="B275" s="89">
        <v>3604000000</v>
      </c>
      <c r="C275" s="89">
        <v>-14.840572999999999</v>
      </c>
      <c r="D275" s="89">
        <v>-4.3644470999999996</v>
      </c>
      <c r="L275" s="89">
        <v>3604000000</v>
      </c>
      <c r="M275" s="89">
        <v>-15.172370000000001</v>
      </c>
      <c r="N275" s="89">
        <v>-4.6387600999999998</v>
      </c>
      <c r="O275" s="89"/>
      <c r="P275" s="89"/>
    </row>
    <row r="276" spans="2:16" x14ac:dyDescent="0.25">
      <c r="B276" s="89">
        <v>3663900000</v>
      </c>
      <c r="C276" s="89">
        <v>-15.379547000000001</v>
      </c>
      <c r="D276" s="89">
        <v>-4.1376982</v>
      </c>
      <c r="L276" s="89">
        <v>3663900000</v>
      </c>
      <c r="M276" s="89">
        <v>-15.72354</v>
      </c>
      <c r="N276" s="89">
        <v>-4.4060087000000001</v>
      </c>
      <c r="O276" s="89"/>
      <c r="P276" s="89"/>
    </row>
    <row r="277" spans="2:16" x14ac:dyDescent="0.25">
      <c r="B277" s="89">
        <v>3723800000</v>
      </c>
      <c r="C277" s="89">
        <v>-15.957910999999999</v>
      </c>
      <c r="D277" s="89">
        <v>-3.9194344999999999</v>
      </c>
      <c r="L277" s="89">
        <v>3723800000</v>
      </c>
      <c r="M277" s="89">
        <v>-16.335653000000001</v>
      </c>
      <c r="N277" s="89">
        <v>-4.1886187000000001</v>
      </c>
      <c r="O277" s="89"/>
      <c r="P277" s="89"/>
    </row>
    <row r="278" spans="2:16" x14ac:dyDescent="0.25">
      <c r="B278" s="89">
        <v>3783700000</v>
      </c>
      <c r="C278" s="89">
        <v>-16.542964999999999</v>
      </c>
      <c r="D278" s="89">
        <v>-3.72418</v>
      </c>
      <c r="L278" s="89">
        <v>3783700000</v>
      </c>
      <c r="M278" s="89">
        <v>-16.940418000000001</v>
      </c>
      <c r="N278" s="89">
        <v>-3.9880643</v>
      </c>
      <c r="O278" s="89"/>
      <c r="P278" s="89"/>
    </row>
    <row r="279" spans="2:16" x14ac:dyDescent="0.25">
      <c r="B279" s="89">
        <v>3843600000</v>
      </c>
      <c r="C279" s="89">
        <v>-17.194058999999999</v>
      </c>
      <c r="D279" s="89">
        <v>-3.5367478999999999</v>
      </c>
      <c r="L279" s="89">
        <v>3843600000</v>
      </c>
      <c r="M279" s="89">
        <v>-17.557366999999999</v>
      </c>
      <c r="N279" s="89">
        <v>-3.7980646999999998</v>
      </c>
      <c r="O279" s="89"/>
      <c r="P279" s="89"/>
    </row>
    <row r="280" spans="2:16" x14ac:dyDescent="0.25">
      <c r="B280" s="89">
        <v>3903500000</v>
      </c>
      <c r="C280" s="89">
        <v>-17.887165</v>
      </c>
      <c r="D280" s="89">
        <v>-3.3644574</v>
      </c>
      <c r="L280" s="89">
        <v>3903500000</v>
      </c>
      <c r="M280" s="89">
        <v>-18.159678</v>
      </c>
      <c r="N280" s="89">
        <v>-3.6209872000000001</v>
      </c>
      <c r="O280" s="89"/>
      <c r="P280" s="89"/>
    </row>
    <row r="281" spans="2:16" x14ac:dyDescent="0.25">
      <c r="B281" s="89">
        <v>3963400000</v>
      </c>
      <c r="C281" s="89">
        <v>-18.653687000000001</v>
      </c>
      <c r="D281" s="89">
        <v>-3.2033203000000001</v>
      </c>
      <c r="L281" s="89">
        <v>3963400000</v>
      </c>
      <c r="M281" s="89">
        <v>-18.848552999999999</v>
      </c>
      <c r="N281" s="89">
        <v>-3.4583849999999998</v>
      </c>
      <c r="O281" s="89"/>
      <c r="P281" s="89"/>
    </row>
    <row r="282" spans="2:16" x14ac:dyDescent="0.25">
      <c r="B282" s="89">
        <v>4023300000</v>
      </c>
      <c r="C282" s="89">
        <v>-19.463058</v>
      </c>
      <c r="D282" s="89">
        <v>-3.0516890999999999</v>
      </c>
      <c r="L282" s="89">
        <v>4023300000</v>
      </c>
      <c r="M282" s="89">
        <v>-19.610507999999999</v>
      </c>
      <c r="N282" s="89">
        <v>-3.3016871999999999</v>
      </c>
      <c r="O282" s="89"/>
      <c r="P282" s="89"/>
    </row>
    <row r="283" spans="2:16" x14ac:dyDescent="0.25">
      <c r="B283" s="89">
        <v>4083200000</v>
      </c>
      <c r="C283" s="89">
        <v>-20.39686</v>
      </c>
      <c r="D283" s="89">
        <v>-2.9155053999999998</v>
      </c>
      <c r="L283" s="89">
        <v>4083200000</v>
      </c>
      <c r="M283" s="89">
        <v>-20.510313</v>
      </c>
      <c r="N283" s="89">
        <v>-3.1529555</v>
      </c>
      <c r="O283" s="89"/>
      <c r="P283" s="89"/>
    </row>
    <row r="284" spans="2:16" x14ac:dyDescent="0.25">
      <c r="B284" s="89">
        <v>4143100000</v>
      </c>
      <c r="C284" s="89">
        <v>-21.362632999999999</v>
      </c>
      <c r="D284" s="89">
        <v>-2.7931208999999999</v>
      </c>
      <c r="L284" s="89">
        <v>4143100000</v>
      </c>
      <c r="M284" s="89">
        <v>-21.418823</v>
      </c>
      <c r="N284" s="89">
        <v>-3.0185814</v>
      </c>
      <c r="O284" s="89"/>
      <c r="P284" s="89"/>
    </row>
    <row r="285" spans="2:16" x14ac:dyDescent="0.25">
      <c r="B285" s="89">
        <v>4203000000</v>
      </c>
      <c r="C285" s="89">
        <v>-22.385770999999998</v>
      </c>
      <c r="D285" s="89">
        <v>-2.6818637999999999</v>
      </c>
      <c r="L285" s="89">
        <v>4203000000</v>
      </c>
      <c r="M285" s="89">
        <v>-22.363533</v>
      </c>
      <c r="N285" s="89">
        <v>-2.8917217000000002</v>
      </c>
      <c r="O285" s="89"/>
      <c r="P285" s="89"/>
    </row>
    <row r="286" spans="2:16" x14ac:dyDescent="0.25">
      <c r="B286" s="89">
        <v>4262900000</v>
      </c>
      <c r="C286" s="89">
        <v>-23.434822</v>
      </c>
      <c r="D286" s="89">
        <v>-2.5827396</v>
      </c>
      <c r="L286" s="89">
        <v>4262900000</v>
      </c>
      <c r="M286" s="89">
        <v>-23.362949</v>
      </c>
      <c r="N286" s="89">
        <v>-2.7764628</v>
      </c>
      <c r="O286" s="89"/>
      <c r="P286" s="89"/>
    </row>
    <row r="287" spans="2:16" x14ac:dyDescent="0.25">
      <c r="B287" s="89">
        <v>4322800000</v>
      </c>
      <c r="C287" s="89">
        <v>-24.591173000000001</v>
      </c>
      <c r="D287" s="89">
        <v>-2.5021455000000001</v>
      </c>
      <c r="L287" s="89">
        <v>4322800000</v>
      </c>
      <c r="M287" s="89">
        <v>-24.411013000000001</v>
      </c>
      <c r="N287" s="89">
        <v>-2.6752622000000001</v>
      </c>
      <c r="O287" s="89"/>
      <c r="P287" s="89"/>
    </row>
    <row r="288" spans="2:16" x14ac:dyDescent="0.25">
      <c r="B288" s="89">
        <v>4382700000</v>
      </c>
      <c r="C288" s="89">
        <v>-25.749037000000001</v>
      </c>
      <c r="D288" s="89">
        <v>-2.4290984</v>
      </c>
      <c r="L288" s="89">
        <v>4382700000</v>
      </c>
      <c r="M288" s="89">
        <v>-25.491655000000002</v>
      </c>
      <c r="N288" s="89">
        <v>-2.5802741</v>
      </c>
      <c r="O288" s="89"/>
      <c r="P288" s="89"/>
    </row>
    <row r="289" spans="2:16" x14ac:dyDescent="0.25">
      <c r="B289" s="89">
        <v>4442600000</v>
      </c>
      <c r="C289" s="89">
        <v>-26.965485000000001</v>
      </c>
      <c r="D289" s="89">
        <v>-2.3624963999999999</v>
      </c>
      <c r="L289" s="89">
        <v>4442600000</v>
      </c>
      <c r="M289" s="89">
        <v>-26.585930000000001</v>
      </c>
      <c r="N289" s="89">
        <v>-2.4907178999999999</v>
      </c>
      <c r="O289" s="89"/>
      <c r="P289" s="89"/>
    </row>
    <row r="290" spans="2:16" x14ac:dyDescent="0.25">
      <c r="B290" s="89">
        <v>4502500000</v>
      </c>
      <c r="C290" s="89">
        <v>-28.267022999999998</v>
      </c>
      <c r="D290" s="89">
        <v>-2.3050177000000001</v>
      </c>
      <c r="L290" s="89">
        <v>4502500000</v>
      </c>
      <c r="M290" s="89">
        <v>-27.814602000000001</v>
      </c>
      <c r="N290" s="89">
        <v>-2.4118108999999999</v>
      </c>
      <c r="O290" s="89"/>
      <c r="P290" s="89"/>
    </row>
    <row r="291" spans="2:16" x14ac:dyDescent="0.25">
      <c r="B291" s="89">
        <v>4562400000</v>
      </c>
      <c r="C291" s="89">
        <v>-29.667653999999999</v>
      </c>
      <c r="D291" s="89">
        <v>-2.2525208000000001</v>
      </c>
      <c r="L291" s="89">
        <v>4562400000</v>
      </c>
      <c r="M291" s="89">
        <v>-29.164542999999998</v>
      </c>
      <c r="N291" s="89">
        <v>-2.3389931000000002</v>
      </c>
      <c r="O291" s="89"/>
      <c r="P291" s="89"/>
    </row>
    <row r="292" spans="2:16" x14ac:dyDescent="0.25">
      <c r="B292" s="89">
        <v>4622300000</v>
      </c>
      <c r="C292" s="89">
        <v>-31.181149999999999</v>
      </c>
      <c r="D292" s="89">
        <v>-2.2096700999999999</v>
      </c>
      <c r="L292" s="89">
        <v>4622300000</v>
      </c>
      <c r="M292" s="89">
        <v>-30.611673</v>
      </c>
      <c r="N292" s="89">
        <v>-2.2698534000000001</v>
      </c>
      <c r="O292" s="89"/>
      <c r="P292" s="89"/>
    </row>
    <row r="293" spans="2:16" x14ac:dyDescent="0.25">
      <c r="B293" s="89">
        <v>4682200000</v>
      </c>
      <c r="C293" s="89">
        <v>-32.785117999999997</v>
      </c>
      <c r="D293" s="89">
        <v>-2.1659722000000001</v>
      </c>
      <c r="L293" s="89">
        <v>4682200000</v>
      </c>
      <c r="M293" s="89">
        <v>-32.118651999999997</v>
      </c>
      <c r="N293" s="89">
        <v>-2.2101662000000002</v>
      </c>
      <c r="O293" s="89"/>
      <c r="P293" s="89"/>
    </row>
    <row r="294" spans="2:16" x14ac:dyDescent="0.25">
      <c r="B294" s="89">
        <v>4742100000</v>
      </c>
      <c r="C294" s="89">
        <v>-34.581817999999998</v>
      </c>
      <c r="D294" s="89">
        <v>-2.1313989000000002</v>
      </c>
      <c r="L294" s="89">
        <v>4742100000</v>
      </c>
      <c r="M294" s="89">
        <v>-33.843018000000001</v>
      </c>
      <c r="N294" s="89">
        <v>-2.15503</v>
      </c>
      <c r="O294" s="89"/>
      <c r="P294" s="89"/>
    </row>
    <row r="295" spans="2:16" x14ac:dyDescent="0.25">
      <c r="B295" s="89">
        <v>4802000000</v>
      </c>
      <c r="C295" s="89">
        <v>-36.694842999999999</v>
      </c>
      <c r="D295" s="89">
        <v>-2.0993693000000002</v>
      </c>
      <c r="L295" s="89">
        <v>4802000000</v>
      </c>
      <c r="M295" s="89">
        <v>-35.786098000000003</v>
      </c>
      <c r="N295" s="89">
        <v>-2.1063646999999999</v>
      </c>
      <c r="O295" s="89"/>
      <c r="P295" s="89"/>
    </row>
    <row r="296" spans="2:16" x14ac:dyDescent="0.25">
      <c r="B296" s="89">
        <v>4861900000</v>
      </c>
      <c r="C296" s="89">
        <v>-38.985405</v>
      </c>
      <c r="D296" s="89">
        <v>-2.0672001999999998</v>
      </c>
      <c r="L296" s="89">
        <v>4861900000</v>
      </c>
      <c r="M296" s="89">
        <v>-37.96022</v>
      </c>
      <c r="N296" s="89">
        <v>-2.0601628000000001</v>
      </c>
      <c r="O296" s="89"/>
      <c r="P296" s="89"/>
    </row>
    <row r="297" spans="2:16" x14ac:dyDescent="0.25">
      <c r="B297" s="89">
        <v>4921800000</v>
      </c>
      <c r="C297" s="89">
        <v>-41.753494000000003</v>
      </c>
      <c r="D297" s="89">
        <v>-2.0388302999999999</v>
      </c>
      <c r="L297" s="89">
        <v>4921800000</v>
      </c>
      <c r="M297" s="89">
        <v>-40.264350999999998</v>
      </c>
      <c r="N297" s="89">
        <v>-2.0215787999999999</v>
      </c>
      <c r="O297" s="89"/>
      <c r="P297" s="89"/>
    </row>
    <row r="298" spans="2:16" x14ac:dyDescent="0.25">
      <c r="B298" s="89">
        <v>4981700000</v>
      </c>
      <c r="C298" s="89">
        <v>-44.707222000000002</v>
      </c>
      <c r="D298" s="89">
        <v>-2.0171158</v>
      </c>
      <c r="L298" s="89">
        <v>4981700000</v>
      </c>
      <c r="M298" s="89">
        <v>-42.662807000000001</v>
      </c>
      <c r="N298" s="89">
        <v>-1.9862994</v>
      </c>
      <c r="O298" s="89"/>
      <c r="P298" s="89"/>
    </row>
    <row r="299" spans="2:16" x14ac:dyDescent="0.25">
      <c r="B299" s="89">
        <v>5041600000</v>
      </c>
      <c r="C299" s="89">
        <v>-46.787804000000001</v>
      </c>
      <c r="D299" s="89">
        <v>-1.9934078</v>
      </c>
      <c r="L299" s="89">
        <v>5041600000</v>
      </c>
      <c r="M299" s="89">
        <v>-44.259295999999999</v>
      </c>
      <c r="N299" s="89">
        <v>-1.9553699</v>
      </c>
      <c r="O299" s="89"/>
      <c r="P299" s="89"/>
    </row>
    <row r="300" spans="2:16" x14ac:dyDescent="0.25">
      <c r="B300" s="89">
        <v>5101500000</v>
      </c>
      <c r="C300" s="89">
        <v>-47.175209000000002</v>
      </c>
      <c r="D300" s="89">
        <v>-1.9738225</v>
      </c>
      <c r="L300" s="89">
        <v>5101500000</v>
      </c>
      <c r="M300" s="89">
        <v>-44.484039000000003</v>
      </c>
      <c r="N300" s="89">
        <v>-1.9259607000000001</v>
      </c>
      <c r="O300" s="89"/>
      <c r="P300" s="89"/>
    </row>
    <row r="301" spans="2:16" x14ac:dyDescent="0.25">
      <c r="B301" s="89">
        <v>5161400000</v>
      </c>
      <c r="C301" s="89">
        <v>-45.664107999999999</v>
      </c>
      <c r="D301" s="89">
        <v>-1.9573879999999999</v>
      </c>
      <c r="L301" s="89">
        <v>5161400000</v>
      </c>
      <c r="M301" s="89">
        <v>-43.414661000000002</v>
      </c>
      <c r="N301" s="89">
        <v>-1.9056508999999999</v>
      </c>
      <c r="O301" s="89"/>
      <c r="P301" s="89"/>
    </row>
    <row r="302" spans="2:16" x14ac:dyDescent="0.25">
      <c r="B302" s="89">
        <v>5221300000</v>
      </c>
      <c r="C302" s="89">
        <v>-43.556930999999999</v>
      </c>
      <c r="D302" s="89">
        <v>-1.9380549</v>
      </c>
      <c r="L302" s="89">
        <v>5221300000</v>
      </c>
      <c r="M302" s="89">
        <v>-41.935626999999997</v>
      </c>
      <c r="N302" s="89">
        <v>-1.8845898999999999</v>
      </c>
      <c r="O302" s="89"/>
      <c r="P302" s="89"/>
    </row>
    <row r="303" spans="2:16" x14ac:dyDescent="0.25">
      <c r="B303" s="89">
        <v>5281200000</v>
      </c>
      <c r="C303" s="89">
        <v>-41.693871000000001</v>
      </c>
      <c r="D303" s="89">
        <v>-1.9253199999999999</v>
      </c>
      <c r="L303" s="89">
        <v>5281200000</v>
      </c>
      <c r="M303" s="89">
        <v>-40.641632000000001</v>
      </c>
      <c r="N303" s="89">
        <v>-1.8683776999999999</v>
      </c>
      <c r="O303" s="89"/>
      <c r="P303" s="89"/>
    </row>
    <row r="304" spans="2:16" x14ac:dyDescent="0.25">
      <c r="B304" s="89">
        <v>5341100000</v>
      </c>
      <c r="C304" s="89">
        <v>-40.220168999999999</v>
      </c>
      <c r="D304" s="89">
        <v>-1.9152601</v>
      </c>
      <c r="L304" s="89">
        <v>5341100000</v>
      </c>
      <c r="M304" s="89">
        <v>-39.512526999999999</v>
      </c>
      <c r="N304" s="89">
        <v>-1.8584257</v>
      </c>
      <c r="O304" s="89"/>
      <c r="P304" s="89"/>
    </row>
    <row r="305" spans="2:16" x14ac:dyDescent="0.25">
      <c r="B305" s="89">
        <v>5401000000</v>
      </c>
      <c r="C305" s="89">
        <v>-39.049385000000001</v>
      </c>
      <c r="D305" s="89">
        <v>-1.903891</v>
      </c>
      <c r="L305" s="89">
        <v>5401000000</v>
      </c>
      <c r="M305" s="89">
        <v>-38.682560000000002</v>
      </c>
      <c r="N305" s="89">
        <v>-1.853</v>
      </c>
      <c r="O305" s="89"/>
      <c r="P305" s="89"/>
    </row>
    <row r="306" spans="2:16" x14ac:dyDescent="0.25">
      <c r="B306" s="89">
        <v>5460900000</v>
      </c>
      <c r="C306" s="89">
        <v>-37.947223999999999</v>
      </c>
      <c r="D306" s="89">
        <v>-1.9042840999999999</v>
      </c>
      <c r="L306" s="89">
        <v>5460900000</v>
      </c>
      <c r="M306" s="89">
        <v>-38.11018</v>
      </c>
      <c r="N306" s="89">
        <v>-1.8498266000000001</v>
      </c>
      <c r="O306" s="89"/>
      <c r="P306" s="89"/>
    </row>
    <row r="307" spans="2:16" x14ac:dyDescent="0.25">
      <c r="B307" s="89">
        <v>5520800000</v>
      </c>
      <c r="C307" s="89">
        <v>-37.102966000000002</v>
      </c>
      <c r="D307" s="89">
        <v>-1.903405</v>
      </c>
      <c r="L307" s="89">
        <v>5520800000</v>
      </c>
      <c r="M307" s="89">
        <v>-37.714374999999997</v>
      </c>
      <c r="N307" s="89">
        <v>-1.8547764</v>
      </c>
      <c r="O307" s="89"/>
      <c r="P307" s="89"/>
    </row>
    <row r="308" spans="2:16" x14ac:dyDescent="0.25">
      <c r="B308" s="89">
        <v>5580700000</v>
      </c>
      <c r="C308" s="89">
        <v>-36.518082</v>
      </c>
      <c r="D308" s="89">
        <v>-1.9031311</v>
      </c>
      <c r="L308" s="89">
        <v>5580700000</v>
      </c>
      <c r="M308" s="89">
        <v>-37.422806000000001</v>
      </c>
      <c r="N308" s="89">
        <v>-1.8595728</v>
      </c>
      <c r="O308" s="89"/>
      <c r="P308" s="89"/>
    </row>
    <row r="309" spans="2:16" x14ac:dyDescent="0.25">
      <c r="B309" s="89">
        <v>5640600000</v>
      </c>
      <c r="C309" s="89">
        <v>-35.958514999999998</v>
      </c>
      <c r="D309" s="89">
        <v>-1.9053947</v>
      </c>
      <c r="L309" s="89">
        <v>5640600000</v>
      </c>
      <c r="M309" s="89">
        <v>-37.21875</v>
      </c>
      <c r="N309" s="89">
        <v>-1.8701099000000001</v>
      </c>
      <c r="O309" s="89"/>
      <c r="P309" s="89"/>
    </row>
    <row r="310" spans="2:16" x14ac:dyDescent="0.25">
      <c r="B310" s="89">
        <v>5700500000</v>
      </c>
      <c r="C310" s="89">
        <v>-35.435451999999998</v>
      </c>
      <c r="D310" s="89">
        <v>-1.9114435999999999</v>
      </c>
      <c r="L310" s="89">
        <v>5700500000</v>
      </c>
      <c r="M310" s="89">
        <v>-37.114497999999998</v>
      </c>
      <c r="N310" s="89">
        <v>-1.8828479</v>
      </c>
      <c r="O310" s="89"/>
      <c r="P310" s="89"/>
    </row>
    <row r="311" spans="2:16" x14ac:dyDescent="0.25">
      <c r="B311" s="89">
        <v>5760400000</v>
      </c>
      <c r="C311" s="89">
        <v>-35.009701</v>
      </c>
      <c r="D311" s="89">
        <v>-1.9188395</v>
      </c>
      <c r="L311" s="89">
        <v>5760400000</v>
      </c>
      <c r="M311" s="89">
        <v>-37.096896999999998</v>
      </c>
      <c r="N311" s="89">
        <v>-1.9007362999999999</v>
      </c>
      <c r="O311" s="89"/>
      <c r="P311" s="89"/>
    </row>
    <row r="312" spans="2:16" x14ac:dyDescent="0.25">
      <c r="B312" s="89">
        <v>5820300000</v>
      </c>
      <c r="C312" s="89">
        <v>-34.660029999999999</v>
      </c>
      <c r="D312" s="89">
        <v>-1.9327844000000001</v>
      </c>
      <c r="L312" s="89">
        <v>5820300000</v>
      </c>
      <c r="M312" s="89">
        <v>-37.028091000000003</v>
      </c>
      <c r="N312" s="89">
        <v>-1.9197785999999999</v>
      </c>
      <c r="O312" s="89"/>
      <c r="P312" s="89"/>
    </row>
    <row r="313" spans="2:16" x14ac:dyDescent="0.25">
      <c r="B313" s="89">
        <v>5880200000</v>
      </c>
      <c r="C313" s="89">
        <v>-34.593829999999997</v>
      </c>
      <c r="D313" s="89">
        <v>-1.9468002</v>
      </c>
      <c r="L313" s="89">
        <v>5880200000</v>
      </c>
      <c r="M313" s="89">
        <v>-37.108283999999998</v>
      </c>
      <c r="N313" s="89">
        <v>-1.9457077</v>
      </c>
      <c r="O313" s="89"/>
      <c r="P313" s="89"/>
    </row>
    <row r="314" spans="2:16" x14ac:dyDescent="0.25">
      <c r="B314" s="89">
        <v>5940100000</v>
      </c>
      <c r="C314" s="89">
        <v>-34.641570999999999</v>
      </c>
      <c r="D314" s="89">
        <v>-1.9601580000000001</v>
      </c>
      <c r="L314" s="89">
        <v>5940100000</v>
      </c>
      <c r="M314" s="89">
        <v>-37.273735000000002</v>
      </c>
      <c r="N314" s="89">
        <v>-1.9657560999999999</v>
      </c>
      <c r="O314" s="89"/>
      <c r="P314" s="89"/>
    </row>
    <row r="315" spans="2:16" x14ac:dyDescent="0.25">
      <c r="B315" s="89">
        <v>6000000000</v>
      </c>
      <c r="C315" s="89">
        <v>-34.841952999999997</v>
      </c>
      <c r="D315" s="89">
        <v>-1.9723082999999999</v>
      </c>
      <c r="L315" s="89">
        <v>6000000000</v>
      </c>
      <c r="M315" s="89">
        <v>-37.506779000000002</v>
      </c>
      <c r="N315" s="89">
        <v>-1.9834799999999999</v>
      </c>
      <c r="O315" s="89"/>
      <c r="P315" s="89"/>
    </row>
    <row r="316" spans="2:16" x14ac:dyDescent="0.25">
      <c r="B316" s="89" t="s">
        <v>21</v>
      </c>
      <c r="L316" s="89" t="s">
        <v>21</v>
      </c>
      <c r="M316" s="89"/>
      <c r="N316" s="89"/>
      <c r="O316" s="89"/>
      <c r="P316" s="89"/>
    </row>
    <row r="317" spans="2:16" x14ac:dyDescent="0.25">
      <c r="L317" s="89"/>
      <c r="M317" s="89"/>
      <c r="N317" s="89"/>
      <c r="O317" s="89"/>
      <c r="P317" s="89"/>
    </row>
    <row r="318" spans="2:16" x14ac:dyDescent="0.25">
      <c r="L318" s="89"/>
      <c r="M318" s="89"/>
      <c r="N318" s="89"/>
      <c r="O318" s="89"/>
      <c r="P318" s="89"/>
    </row>
    <row r="319" spans="2:16" x14ac:dyDescent="0.25">
      <c r="B319" s="89" t="s">
        <v>22</v>
      </c>
      <c r="L319" s="89" t="s">
        <v>22</v>
      </c>
      <c r="M319" s="89"/>
      <c r="N319" s="89"/>
      <c r="O319" s="89"/>
      <c r="P319" s="89"/>
    </row>
    <row r="320" spans="2:16" x14ac:dyDescent="0.25">
      <c r="B320" s="89" t="s">
        <v>19</v>
      </c>
      <c r="C320" s="89" t="s">
        <v>266</v>
      </c>
      <c r="D320" s="89" t="s">
        <v>267</v>
      </c>
      <c r="L320" s="89" t="s">
        <v>19</v>
      </c>
      <c r="M320" s="89" t="s">
        <v>266</v>
      </c>
      <c r="N320" s="89" t="s">
        <v>267</v>
      </c>
      <c r="O320" s="89"/>
      <c r="P320" s="89"/>
    </row>
    <row r="321" spans="2:16" x14ac:dyDescent="0.25">
      <c r="B321" s="89">
        <v>10000000</v>
      </c>
      <c r="C321" s="89">
        <v>-11.517279</v>
      </c>
      <c r="D321" s="89">
        <v>-14.208558</v>
      </c>
      <c r="L321" s="89">
        <v>10000000</v>
      </c>
      <c r="M321" s="89">
        <v>-10.585519</v>
      </c>
      <c r="N321" s="89">
        <v>-18.265146000000001</v>
      </c>
      <c r="O321" s="89"/>
      <c r="P321" s="89"/>
    </row>
    <row r="322" spans="2:16" x14ac:dyDescent="0.25">
      <c r="B322" s="89">
        <v>69900000</v>
      </c>
      <c r="C322" s="89">
        <v>-11.611458000000001</v>
      </c>
      <c r="D322" s="89">
        <v>-14.203239999999999</v>
      </c>
      <c r="L322" s="89">
        <v>69900000</v>
      </c>
      <c r="M322" s="89">
        <v>-10.615587</v>
      </c>
      <c r="N322" s="89">
        <v>-18.900652000000001</v>
      </c>
      <c r="O322" s="89"/>
      <c r="P322" s="89"/>
    </row>
    <row r="323" spans="2:16" x14ac:dyDescent="0.25">
      <c r="B323" s="89">
        <v>129800000</v>
      </c>
      <c r="C323" s="89">
        <v>-11.683201</v>
      </c>
      <c r="D323" s="89">
        <v>-14.255623999999999</v>
      </c>
      <c r="L323" s="89">
        <v>129800000</v>
      </c>
      <c r="M323" s="89">
        <v>-10.571427</v>
      </c>
      <c r="N323" s="89">
        <v>-19.732005999999998</v>
      </c>
      <c r="O323" s="89"/>
      <c r="P323" s="89"/>
    </row>
    <row r="324" spans="2:16" x14ac:dyDescent="0.25">
      <c r="B324" s="89">
        <v>189700000</v>
      </c>
      <c r="C324" s="89">
        <v>-11.766812</v>
      </c>
      <c r="D324" s="89">
        <v>-14.287793000000001</v>
      </c>
      <c r="L324" s="89">
        <v>189700000</v>
      </c>
      <c r="M324" s="89">
        <v>-10.540846999999999</v>
      </c>
      <c r="N324" s="89">
        <v>-20.512181999999999</v>
      </c>
      <c r="O324" s="89"/>
      <c r="P324" s="89"/>
    </row>
    <row r="325" spans="2:16" x14ac:dyDescent="0.25">
      <c r="B325" s="89">
        <v>249600000</v>
      </c>
      <c r="C325" s="89">
        <v>-11.778464</v>
      </c>
      <c r="D325" s="89">
        <v>-14.536702</v>
      </c>
      <c r="L325" s="89">
        <v>249600000</v>
      </c>
      <c r="M325" s="89">
        <v>-10.456726</v>
      </c>
      <c r="N325" s="89">
        <v>-21.579619999999998</v>
      </c>
      <c r="O325" s="89"/>
      <c r="P325" s="89"/>
    </row>
    <row r="326" spans="2:16" x14ac:dyDescent="0.25">
      <c r="B326" s="89">
        <v>309500000</v>
      </c>
      <c r="C326" s="89">
        <v>-11.777099</v>
      </c>
      <c r="D326" s="89">
        <v>-14.716945000000001</v>
      </c>
      <c r="L326" s="89">
        <v>309500000</v>
      </c>
      <c r="M326" s="89">
        <v>-10.386003000000001</v>
      </c>
      <c r="N326" s="89">
        <v>-22.257878999999999</v>
      </c>
      <c r="O326" s="89"/>
      <c r="P326" s="89"/>
    </row>
    <row r="327" spans="2:16" x14ac:dyDescent="0.25">
      <c r="B327" s="89">
        <v>369400000</v>
      </c>
      <c r="C327" s="89">
        <v>-11.732564</v>
      </c>
      <c r="D327" s="89">
        <v>-14.990482</v>
      </c>
      <c r="L327" s="89">
        <v>369400000</v>
      </c>
      <c r="M327" s="89">
        <v>-10.269251000000001</v>
      </c>
      <c r="N327" s="89">
        <v>-22.430698</v>
      </c>
      <c r="O327" s="89"/>
      <c r="P327" s="89"/>
    </row>
    <row r="328" spans="2:16" x14ac:dyDescent="0.25">
      <c r="B328" s="89">
        <v>429300000</v>
      </c>
      <c r="C328" s="89">
        <v>-11.658931000000001</v>
      </c>
      <c r="D328" s="89">
        <v>-15.194302</v>
      </c>
      <c r="L328" s="89">
        <v>429300000</v>
      </c>
      <c r="M328" s="89">
        <v>-10.132609</v>
      </c>
      <c r="N328" s="89">
        <v>-22.238363</v>
      </c>
      <c r="O328" s="89"/>
      <c r="P328" s="89"/>
    </row>
    <row r="329" spans="2:16" x14ac:dyDescent="0.25">
      <c r="B329" s="89">
        <v>489200000</v>
      </c>
      <c r="C329" s="89">
        <v>-11.536206</v>
      </c>
      <c r="D329" s="89">
        <v>-15.548895999999999</v>
      </c>
      <c r="L329" s="89">
        <v>489200000</v>
      </c>
      <c r="M329" s="89">
        <v>-9.9618091999999994</v>
      </c>
      <c r="N329" s="89">
        <v>-22.026206999999999</v>
      </c>
      <c r="O329" s="89"/>
      <c r="P329" s="89"/>
    </row>
    <row r="330" spans="2:16" x14ac:dyDescent="0.25">
      <c r="B330" s="89">
        <v>549100000</v>
      </c>
      <c r="C330" s="89">
        <v>-11.534696</v>
      </c>
      <c r="D330" s="89">
        <v>-15.720307</v>
      </c>
      <c r="L330" s="89">
        <v>549100000</v>
      </c>
      <c r="M330" s="89">
        <v>-9.9411754999999999</v>
      </c>
      <c r="N330" s="89">
        <v>-21.321196</v>
      </c>
      <c r="O330" s="89"/>
      <c r="P330" s="89"/>
    </row>
    <row r="331" spans="2:16" x14ac:dyDescent="0.25">
      <c r="B331" s="89">
        <v>609000000</v>
      </c>
      <c r="C331" s="89">
        <v>-11.563532</v>
      </c>
      <c r="D331" s="89">
        <v>-15.803758</v>
      </c>
      <c r="L331" s="89">
        <v>609000000</v>
      </c>
      <c r="M331" s="89">
        <v>-9.9432573000000009</v>
      </c>
      <c r="N331" s="89">
        <v>-20.445087000000001</v>
      </c>
      <c r="O331" s="89"/>
      <c r="P331" s="89"/>
    </row>
    <row r="332" spans="2:16" x14ac:dyDescent="0.25">
      <c r="B332" s="89">
        <v>668900000</v>
      </c>
      <c r="C332" s="89">
        <v>-11.666503000000001</v>
      </c>
      <c r="D332" s="89">
        <v>-15.821255000000001</v>
      </c>
      <c r="L332" s="89">
        <v>668900000</v>
      </c>
      <c r="M332" s="89">
        <v>-10.027872</v>
      </c>
      <c r="N332" s="89">
        <v>-19.713799999999999</v>
      </c>
      <c r="O332" s="89"/>
      <c r="P332" s="89"/>
    </row>
    <row r="333" spans="2:16" x14ac:dyDescent="0.25">
      <c r="B333" s="89">
        <v>728800000</v>
      </c>
      <c r="C333" s="89">
        <v>-11.670074</v>
      </c>
      <c r="D333" s="89">
        <v>-16.006019999999999</v>
      </c>
      <c r="L333" s="89">
        <v>728800000</v>
      </c>
      <c r="M333" s="89">
        <v>-10.002132</v>
      </c>
      <c r="N333" s="89">
        <v>-19.117712000000001</v>
      </c>
      <c r="O333" s="89"/>
      <c r="P333" s="89"/>
    </row>
    <row r="334" spans="2:16" x14ac:dyDescent="0.25">
      <c r="B334" s="89">
        <v>788700000</v>
      </c>
      <c r="C334" s="89">
        <v>-11.659304000000001</v>
      </c>
      <c r="D334" s="89">
        <v>-16.164940000000001</v>
      </c>
      <c r="L334" s="89">
        <v>788700000</v>
      </c>
      <c r="M334" s="89">
        <v>-9.9870538999999994</v>
      </c>
      <c r="N334" s="89">
        <v>-18.437135999999999</v>
      </c>
      <c r="O334" s="89"/>
      <c r="P334" s="89"/>
    </row>
    <row r="335" spans="2:16" x14ac:dyDescent="0.25">
      <c r="B335" s="89">
        <v>848600000</v>
      </c>
      <c r="C335" s="89">
        <v>-11.656689999999999</v>
      </c>
      <c r="D335" s="89">
        <v>-16.269162999999999</v>
      </c>
      <c r="L335" s="89">
        <v>848600000</v>
      </c>
      <c r="M335" s="89">
        <v>-9.9889268999999992</v>
      </c>
      <c r="N335" s="89">
        <v>-17.872</v>
      </c>
      <c r="O335" s="89"/>
      <c r="P335" s="89"/>
    </row>
    <row r="336" spans="2:16" x14ac:dyDescent="0.25">
      <c r="B336" s="89">
        <v>908500000</v>
      </c>
      <c r="C336" s="89">
        <v>-11.633533999999999</v>
      </c>
      <c r="D336" s="89">
        <v>-16.398112999999999</v>
      </c>
      <c r="L336" s="89">
        <v>908500000</v>
      </c>
      <c r="M336" s="89">
        <v>-9.9612455000000004</v>
      </c>
      <c r="N336" s="89">
        <v>-17.552762999999999</v>
      </c>
      <c r="O336" s="89"/>
      <c r="P336" s="89"/>
    </row>
    <row r="337" spans="2:16" x14ac:dyDescent="0.25">
      <c r="B337" s="89">
        <v>968400000</v>
      </c>
      <c r="C337" s="89">
        <v>-11.632436</v>
      </c>
      <c r="D337" s="89">
        <v>-16.729762999999998</v>
      </c>
      <c r="L337" s="89">
        <v>968400000</v>
      </c>
      <c r="M337" s="89">
        <v>-9.9360885999999997</v>
      </c>
      <c r="N337" s="89">
        <v>-17.292708999999999</v>
      </c>
      <c r="O337" s="89"/>
      <c r="P337" s="89"/>
    </row>
    <row r="338" spans="2:16" x14ac:dyDescent="0.25">
      <c r="B338" s="89">
        <v>1028300000</v>
      </c>
      <c r="C338" s="89">
        <v>-11.690996</v>
      </c>
      <c r="D338" s="89">
        <v>-17.043202999999998</v>
      </c>
      <c r="L338" s="89">
        <v>1028300000</v>
      </c>
      <c r="M338" s="89">
        <v>-9.9599379999999993</v>
      </c>
      <c r="N338" s="89">
        <v>-16.900417000000001</v>
      </c>
      <c r="O338" s="89"/>
      <c r="P338" s="89"/>
    </row>
    <row r="339" spans="2:16" x14ac:dyDescent="0.25">
      <c r="B339" s="89">
        <v>1088200000</v>
      </c>
      <c r="C339" s="89">
        <v>-11.724828</v>
      </c>
      <c r="D339" s="89">
        <v>-17.086735000000001</v>
      </c>
      <c r="L339" s="89">
        <v>1088200000</v>
      </c>
      <c r="M339" s="89">
        <v>-9.9824686000000007</v>
      </c>
      <c r="N339" s="89">
        <v>-16.521018999999999</v>
      </c>
      <c r="O339" s="89"/>
      <c r="P339" s="89"/>
    </row>
    <row r="340" spans="2:16" x14ac:dyDescent="0.25">
      <c r="B340" s="89">
        <v>1148100000</v>
      </c>
      <c r="C340" s="89">
        <v>-11.784084999999999</v>
      </c>
      <c r="D340" s="89">
        <v>-17.120913999999999</v>
      </c>
      <c r="L340" s="89">
        <v>1148100000</v>
      </c>
      <c r="M340" s="89">
        <v>-10.021850000000001</v>
      </c>
      <c r="N340" s="89">
        <v>-16.204082</v>
      </c>
      <c r="O340" s="89"/>
      <c r="P340" s="89"/>
    </row>
    <row r="341" spans="2:16" x14ac:dyDescent="0.25">
      <c r="B341" s="89">
        <v>1208000000</v>
      </c>
      <c r="C341" s="89">
        <v>-11.822474</v>
      </c>
      <c r="D341" s="89">
        <v>-17.473452000000002</v>
      </c>
      <c r="L341" s="89">
        <v>1208000000</v>
      </c>
      <c r="M341" s="89">
        <v>-10.023519</v>
      </c>
      <c r="N341" s="89">
        <v>-15.846023000000001</v>
      </c>
      <c r="O341" s="89"/>
      <c r="P341" s="89"/>
    </row>
    <row r="342" spans="2:16" x14ac:dyDescent="0.25">
      <c r="B342" s="89">
        <v>1267900000</v>
      </c>
      <c r="C342" s="89">
        <v>-11.909129999999999</v>
      </c>
      <c r="D342" s="89">
        <v>-17.777453999999999</v>
      </c>
      <c r="L342" s="89">
        <v>1267900000</v>
      </c>
      <c r="M342" s="89">
        <v>-10.046709999999999</v>
      </c>
      <c r="N342" s="89">
        <v>-15.186173999999999</v>
      </c>
      <c r="O342" s="89"/>
      <c r="P342" s="89"/>
    </row>
    <row r="343" spans="2:16" x14ac:dyDescent="0.25">
      <c r="B343" s="89">
        <v>1327800000</v>
      </c>
      <c r="C343" s="89">
        <v>-11.921794</v>
      </c>
      <c r="D343" s="89">
        <v>-17.660309000000002</v>
      </c>
      <c r="L343" s="89">
        <v>1327800000</v>
      </c>
      <c r="M343" s="89">
        <v>-10.039358999999999</v>
      </c>
      <c r="N343" s="89">
        <v>-14.595388</v>
      </c>
      <c r="O343" s="89"/>
      <c r="P343" s="89"/>
    </row>
    <row r="344" spans="2:16" x14ac:dyDescent="0.25">
      <c r="B344" s="89">
        <v>1387700000</v>
      </c>
      <c r="C344" s="89">
        <v>-11.936892</v>
      </c>
      <c r="D344" s="89">
        <v>-17.599028000000001</v>
      </c>
      <c r="L344" s="89">
        <v>1387700000</v>
      </c>
      <c r="M344" s="89">
        <v>-10.038862999999999</v>
      </c>
      <c r="N344" s="89">
        <v>-14.127072999999999</v>
      </c>
      <c r="O344" s="89"/>
      <c r="P344" s="89"/>
    </row>
    <row r="345" spans="2:16" x14ac:dyDescent="0.25">
      <c r="B345" s="89">
        <v>1447600000</v>
      </c>
      <c r="C345" s="89">
        <v>-11.925808</v>
      </c>
      <c r="D345" s="89">
        <v>-17.856445000000001</v>
      </c>
      <c r="L345" s="89">
        <v>1447600000</v>
      </c>
      <c r="M345" s="89">
        <v>-10.0123</v>
      </c>
      <c r="N345" s="89">
        <v>-13.655714</v>
      </c>
      <c r="O345" s="89"/>
      <c r="P345" s="89"/>
    </row>
    <row r="346" spans="2:16" x14ac:dyDescent="0.25">
      <c r="B346" s="89">
        <v>1507500000</v>
      </c>
      <c r="C346" s="89">
        <v>-11.985714</v>
      </c>
      <c r="D346" s="89">
        <v>-17.925412999999999</v>
      </c>
      <c r="L346" s="89">
        <v>1507500000</v>
      </c>
      <c r="M346" s="89">
        <v>-10.047276999999999</v>
      </c>
      <c r="N346" s="89">
        <v>-13.110605</v>
      </c>
      <c r="O346" s="89"/>
      <c r="P346" s="89"/>
    </row>
    <row r="347" spans="2:16" x14ac:dyDescent="0.25">
      <c r="B347" s="89">
        <v>1567400000</v>
      </c>
      <c r="C347" s="89">
        <v>-11.976993</v>
      </c>
      <c r="D347" s="89">
        <v>-17.544846</v>
      </c>
      <c r="L347" s="89">
        <v>1567400000</v>
      </c>
      <c r="M347" s="89">
        <v>-10.053006999999999</v>
      </c>
      <c r="N347" s="89">
        <v>-12.77201</v>
      </c>
      <c r="O347" s="89"/>
      <c r="P347" s="89"/>
    </row>
    <row r="348" spans="2:16" x14ac:dyDescent="0.25">
      <c r="B348" s="89">
        <v>1627300000</v>
      </c>
      <c r="C348" s="89">
        <v>-11.949655</v>
      </c>
      <c r="D348" s="89">
        <v>-17.258565999999998</v>
      </c>
      <c r="L348" s="89">
        <v>1627300000</v>
      </c>
      <c r="M348" s="89">
        <v>-10.066601</v>
      </c>
      <c r="N348" s="89">
        <v>-12.609707</v>
      </c>
      <c r="O348" s="89"/>
      <c r="P348" s="89"/>
    </row>
    <row r="349" spans="2:16" x14ac:dyDescent="0.25">
      <c r="B349" s="89">
        <v>1687200000</v>
      </c>
      <c r="C349" s="89">
        <v>-11.988908</v>
      </c>
      <c r="D349" s="89">
        <v>-17.224412999999998</v>
      </c>
      <c r="L349" s="89">
        <v>1687200000</v>
      </c>
      <c r="M349" s="89">
        <v>-10.113338000000001</v>
      </c>
      <c r="N349" s="89">
        <v>-12.496506</v>
      </c>
      <c r="O349" s="89"/>
      <c r="P349" s="89"/>
    </row>
    <row r="350" spans="2:16" x14ac:dyDescent="0.25">
      <c r="B350" s="89">
        <v>1747100000</v>
      </c>
      <c r="C350" s="89">
        <v>-12.046811999999999</v>
      </c>
      <c r="D350" s="89">
        <v>-17.048891000000001</v>
      </c>
      <c r="L350" s="89">
        <v>1747100000</v>
      </c>
      <c r="M350" s="89">
        <v>-10.165034</v>
      </c>
      <c r="N350" s="89">
        <v>-12.363006</v>
      </c>
      <c r="O350" s="89"/>
      <c r="P350" s="89"/>
    </row>
    <row r="351" spans="2:16" x14ac:dyDescent="0.25">
      <c r="B351" s="89">
        <v>1807000000</v>
      </c>
      <c r="C351" s="89">
        <v>-12.089626000000001</v>
      </c>
      <c r="D351" s="89">
        <v>-16.626116</v>
      </c>
      <c r="L351" s="89">
        <v>1807000000</v>
      </c>
      <c r="M351" s="89">
        <v>-10.241529</v>
      </c>
      <c r="N351" s="89">
        <v>-12.337581999999999</v>
      </c>
      <c r="O351" s="89"/>
      <c r="P351" s="89"/>
    </row>
    <row r="352" spans="2:16" x14ac:dyDescent="0.25">
      <c r="B352" s="89">
        <v>1866900000</v>
      </c>
      <c r="C352" s="89">
        <v>-12.065915</v>
      </c>
      <c r="D352" s="89">
        <v>-16.268681000000001</v>
      </c>
      <c r="L352" s="89">
        <v>1866900000</v>
      </c>
      <c r="M352" s="89">
        <v>-10.296411000000001</v>
      </c>
      <c r="N352" s="89">
        <v>-12.446413</v>
      </c>
      <c r="O352" s="89"/>
      <c r="P352" s="89"/>
    </row>
    <row r="353" spans="2:16" x14ac:dyDescent="0.25">
      <c r="B353" s="89">
        <v>1926800000</v>
      </c>
      <c r="C353" s="89">
        <v>-12.088101999999999</v>
      </c>
      <c r="D353" s="89">
        <v>-16.198004000000001</v>
      </c>
      <c r="L353" s="89">
        <v>1926800000</v>
      </c>
      <c r="M353" s="89">
        <v>-10.392628</v>
      </c>
      <c r="N353" s="89">
        <v>-12.58811</v>
      </c>
      <c r="O353" s="89"/>
      <c r="P353" s="89"/>
    </row>
    <row r="354" spans="2:16" x14ac:dyDescent="0.25">
      <c r="B354" s="89">
        <v>1986700000</v>
      </c>
      <c r="C354" s="89">
        <v>-12.190496</v>
      </c>
      <c r="D354" s="89">
        <v>-16.083178</v>
      </c>
      <c r="L354" s="89">
        <v>1986700000</v>
      </c>
      <c r="M354" s="89">
        <v>-10.520975999999999</v>
      </c>
      <c r="N354" s="89">
        <v>-12.641441</v>
      </c>
      <c r="O354" s="89"/>
      <c r="P354" s="89"/>
    </row>
    <row r="355" spans="2:16" x14ac:dyDescent="0.25">
      <c r="B355" s="89">
        <v>2046600000</v>
      </c>
      <c r="C355" s="89">
        <v>-12.251614999999999</v>
      </c>
      <c r="D355" s="89">
        <v>-15.714370000000001</v>
      </c>
      <c r="L355" s="89">
        <v>2046600000</v>
      </c>
      <c r="M355" s="89">
        <v>-10.638004</v>
      </c>
      <c r="N355" s="89">
        <v>-12.686598</v>
      </c>
      <c r="O355" s="89"/>
      <c r="P355" s="89"/>
    </row>
    <row r="356" spans="2:16" x14ac:dyDescent="0.25">
      <c r="B356" s="89">
        <v>2106500000</v>
      </c>
      <c r="C356" s="89">
        <v>-12.271065999999999</v>
      </c>
      <c r="D356" s="89">
        <v>-15.366910000000001</v>
      </c>
      <c r="L356" s="89">
        <v>2106500000</v>
      </c>
      <c r="M356" s="89">
        <v>-10.749411</v>
      </c>
      <c r="N356" s="89">
        <v>-12.755432000000001</v>
      </c>
      <c r="O356" s="89"/>
      <c r="P356" s="89"/>
    </row>
    <row r="357" spans="2:16" x14ac:dyDescent="0.25">
      <c r="B357" s="89">
        <v>2166400000</v>
      </c>
      <c r="C357" s="89">
        <v>-12.291843999999999</v>
      </c>
      <c r="D357" s="89">
        <v>-15.244182</v>
      </c>
      <c r="L357" s="89">
        <v>2166400000</v>
      </c>
      <c r="M357" s="89">
        <v>-10.869922000000001</v>
      </c>
      <c r="N357" s="89">
        <v>-12.800428</v>
      </c>
      <c r="O357" s="89"/>
      <c r="P357" s="89"/>
    </row>
    <row r="358" spans="2:16" x14ac:dyDescent="0.25">
      <c r="B358" s="89">
        <v>2226300000</v>
      </c>
      <c r="C358" s="89">
        <v>-12.370103</v>
      </c>
      <c r="D358" s="89">
        <v>-15.228325999999999</v>
      </c>
      <c r="L358" s="89">
        <v>2226300000</v>
      </c>
      <c r="M358" s="89">
        <v>-10.989658</v>
      </c>
      <c r="N358" s="89">
        <v>-12.601357</v>
      </c>
      <c r="O358" s="89"/>
      <c r="P358" s="89"/>
    </row>
    <row r="359" spans="2:16" x14ac:dyDescent="0.25">
      <c r="B359" s="89">
        <v>2286200000</v>
      </c>
      <c r="C359" s="89">
        <v>-12.399857000000001</v>
      </c>
      <c r="D359" s="89">
        <v>-14.868216</v>
      </c>
      <c r="L359" s="89">
        <v>2286200000</v>
      </c>
      <c r="M359" s="89">
        <v>-11.079036</v>
      </c>
      <c r="N359" s="89">
        <v>-12.285485</v>
      </c>
      <c r="O359" s="89"/>
      <c r="P359" s="89"/>
    </row>
    <row r="360" spans="2:16" x14ac:dyDescent="0.25">
      <c r="B360" s="89">
        <v>2346100000</v>
      </c>
      <c r="C360" s="89">
        <v>-12.392536</v>
      </c>
      <c r="D360" s="89">
        <v>-14.459764</v>
      </c>
      <c r="L360" s="89">
        <v>2346100000</v>
      </c>
      <c r="M360" s="89">
        <v>-11.188618</v>
      </c>
      <c r="N360" s="89">
        <v>-12.050989</v>
      </c>
      <c r="O360" s="89"/>
      <c r="P360" s="89"/>
    </row>
    <row r="361" spans="2:16" x14ac:dyDescent="0.25">
      <c r="B361" s="89">
        <v>2406000000</v>
      </c>
      <c r="C361" s="89">
        <v>-12.431213</v>
      </c>
      <c r="D361" s="89">
        <v>-14.195456</v>
      </c>
      <c r="L361" s="89">
        <v>2406000000</v>
      </c>
      <c r="M361" s="89">
        <v>-11.341635</v>
      </c>
      <c r="N361" s="89">
        <v>-11.770923</v>
      </c>
      <c r="O361" s="89"/>
      <c r="P361" s="89"/>
    </row>
    <row r="362" spans="2:16" x14ac:dyDescent="0.25">
      <c r="B362" s="89">
        <v>2465900000</v>
      </c>
      <c r="C362" s="89">
        <v>-12.589636</v>
      </c>
      <c r="D362" s="89">
        <v>-13.87879</v>
      </c>
      <c r="L362" s="89">
        <v>2465900000</v>
      </c>
      <c r="M362" s="89">
        <v>-11.53124</v>
      </c>
      <c r="N362" s="89">
        <v>-11.265771000000001</v>
      </c>
      <c r="O362" s="89"/>
      <c r="P362" s="89"/>
    </row>
    <row r="363" spans="2:16" x14ac:dyDescent="0.25">
      <c r="B363" s="89">
        <v>2525800000</v>
      </c>
      <c r="C363" s="89">
        <v>-12.714836999999999</v>
      </c>
      <c r="D363" s="89">
        <v>-13.098139</v>
      </c>
      <c r="L363" s="89">
        <v>2525800000</v>
      </c>
      <c r="M363" s="89">
        <v>-11.693261</v>
      </c>
      <c r="N363" s="89">
        <v>-10.768314</v>
      </c>
      <c r="O363" s="89"/>
      <c r="P363" s="89"/>
    </row>
    <row r="364" spans="2:16" x14ac:dyDescent="0.25">
      <c r="B364" s="89">
        <v>2585700000</v>
      </c>
      <c r="C364" s="89">
        <v>-12.815576</v>
      </c>
      <c r="D364" s="89">
        <v>-12.361837</v>
      </c>
      <c r="L364" s="89">
        <v>2585700000</v>
      </c>
      <c r="M364" s="89">
        <v>-11.883333</v>
      </c>
      <c r="N364" s="89">
        <v>-10.409113</v>
      </c>
      <c r="O364" s="89"/>
      <c r="P364" s="89"/>
    </row>
    <row r="365" spans="2:16" x14ac:dyDescent="0.25">
      <c r="B365" s="89">
        <v>2645600000</v>
      </c>
      <c r="C365" s="89">
        <v>-12.918355</v>
      </c>
      <c r="D365" s="89">
        <v>-11.792196000000001</v>
      </c>
      <c r="L365" s="89">
        <v>2645600000</v>
      </c>
      <c r="M365" s="89">
        <v>-12.106738</v>
      </c>
      <c r="N365" s="89">
        <v>-10.026714999999999</v>
      </c>
      <c r="O365" s="89"/>
      <c r="P365" s="89"/>
    </row>
    <row r="366" spans="2:16" x14ac:dyDescent="0.25">
      <c r="B366" s="89">
        <v>2705500000</v>
      </c>
      <c r="C366" s="89">
        <v>-13.131256</v>
      </c>
      <c r="D366" s="89">
        <v>-11.230823000000001</v>
      </c>
      <c r="L366" s="89">
        <v>2705500000</v>
      </c>
      <c r="M366" s="89">
        <v>-12.337956999999999</v>
      </c>
      <c r="N366" s="89">
        <v>-9.4965209999999995</v>
      </c>
      <c r="O366" s="89"/>
      <c r="P366" s="89"/>
    </row>
    <row r="367" spans="2:16" x14ac:dyDescent="0.25">
      <c r="B367" s="89">
        <v>2765400000</v>
      </c>
      <c r="C367" s="89">
        <v>-13.267556000000001</v>
      </c>
      <c r="D367" s="89">
        <v>-10.499829</v>
      </c>
      <c r="L367" s="89">
        <v>2765400000</v>
      </c>
      <c r="M367" s="89">
        <v>-12.523952</v>
      </c>
      <c r="N367" s="89">
        <v>-9.0771875000000009</v>
      </c>
      <c r="O367" s="89"/>
      <c r="P367" s="89"/>
    </row>
    <row r="368" spans="2:16" x14ac:dyDescent="0.25">
      <c r="B368" s="89">
        <v>2825300000</v>
      </c>
      <c r="C368" s="89">
        <v>-13.456130999999999</v>
      </c>
      <c r="D368" s="89">
        <v>-9.9184655999999993</v>
      </c>
      <c r="L368" s="89">
        <v>2825300000</v>
      </c>
      <c r="M368" s="89">
        <v>-12.758626</v>
      </c>
      <c r="N368" s="89">
        <v>-8.7350101000000002</v>
      </c>
      <c r="O368" s="89"/>
      <c r="P368" s="89"/>
    </row>
    <row r="369" spans="2:16" x14ac:dyDescent="0.25">
      <c r="B369" s="89">
        <v>2885200000</v>
      </c>
      <c r="C369" s="89">
        <v>-13.608314999999999</v>
      </c>
      <c r="D369" s="89">
        <v>-9.5198069000000007</v>
      </c>
      <c r="L369" s="89">
        <v>2885200000</v>
      </c>
      <c r="M369" s="89">
        <v>-12.975796000000001</v>
      </c>
      <c r="N369" s="89">
        <v>-8.3421143999999998</v>
      </c>
      <c r="O369" s="89"/>
      <c r="P369" s="89"/>
    </row>
    <row r="370" spans="2:16" x14ac:dyDescent="0.25">
      <c r="B370" s="89">
        <v>2945100000</v>
      </c>
      <c r="C370" s="89">
        <v>-13.849589999999999</v>
      </c>
      <c r="D370" s="89">
        <v>-9.1040896999999994</v>
      </c>
      <c r="L370" s="89">
        <v>2945100000</v>
      </c>
      <c r="M370" s="89">
        <v>-13.22428</v>
      </c>
      <c r="N370" s="89">
        <v>-7.8734598</v>
      </c>
      <c r="O370" s="89"/>
      <c r="P370" s="89"/>
    </row>
    <row r="371" spans="2:16" x14ac:dyDescent="0.25">
      <c r="B371" s="89">
        <v>3005000000</v>
      </c>
      <c r="C371" s="89">
        <v>-14.028406</v>
      </c>
      <c r="D371" s="89">
        <v>-8.5757504000000004</v>
      </c>
      <c r="L371" s="89">
        <v>3005000000</v>
      </c>
      <c r="M371" s="89">
        <v>-13.454041</v>
      </c>
      <c r="N371" s="89">
        <v>-7.4998870000000002</v>
      </c>
      <c r="O371" s="89"/>
      <c r="P371" s="89"/>
    </row>
    <row r="372" spans="2:16" x14ac:dyDescent="0.25">
      <c r="B372" s="89">
        <v>3064900000</v>
      </c>
      <c r="C372" s="89">
        <v>-14.224603999999999</v>
      </c>
      <c r="D372" s="89">
        <v>-8.1513852999999994</v>
      </c>
      <c r="L372" s="89">
        <v>3064900000</v>
      </c>
      <c r="M372" s="89">
        <v>-13.738498</v>
      </c>
      <c r="N372" s="89">
        <v>-7.1389469999999999</v>
      </c>
      <c r="O372" s="89"/>
      <c r="P372" s="89"/>
    </row>
    <row r="373" spans="2:16" x14ac:dyDescent="0.25">
      <c r="B373" s="89">
        <v>3124800000</v>
      </c>
      <c r="C373" s="89">
        <v>-14.461183</v>
      </c>
      <c r="D373" s="89">
        <v>-7.7811003000000003</v>
      </c>
      <c r="L373" s="89">
        <v>3124800000</v>
      </c>
      <c r="M373" s="89">
        <v>-14.052087999999999</v>
      </c>
      <c r="N373" s="89">
        <v>-6.7358631999999998</v>
      </c>
      <c r="O373" s="89"/>
      <c r="P373" s="89"/>
    </row>
    <row r="374" spans="2:16" x14ac:dyDescent="0.25">
      <c r="B374" s="89">
        <v>3184700000</v>
      </c>
      <c r="C374" s="89">
        <v>-14.731002</v>
      </c>
      <c r="D374" s="89">
        <v>-7.3335552000000002</v>
      </c>
      <c r="L374" s="89">
        <v>3184700000</v>
      </c>
      <c r="M374" s="89">
        <v>-14.394513999999999</v>
      </c>
      <c r="N374" s="89">
        <v>-6.3588433000000002</v>
      </c>
      <c r="O374" s="89"/>
      <c r="P374" s="89"/>
    </row>
    <row r="375" spans="2:16" x14ac:dyDescent="0.25">
      <c r="B375" s="89">
        <v>3244600000</v>
      </c>
      <c r="C375" s="89">
        <v>-15.039761</v>
      </c>
      <c r="D375" s="89">
        <v>-6.8382392000000003</v>
      </c>
      <c r="L375" s="89">
        <v>3244600000</v>
      </c>
      <c r="M375" s="89">
        <v>-14.790956</v>
      </c>
      <c r="N375" s="89">
        <v>-6.0235685999999999</v>
      </c>
      <c r="O375" s="89"/>
      <c r="P375" s="89"/>
    </row>
    <row r="376" spans="2:16" x14ac:dyDescent="0.25">
      <c r="B376" s="89">
        <v>3304500000</v>
      </c>
      <c r="C376" s="89">
        <v>-15.400983999999999</v>
      </c>
      <c r="D376" s="89">
        <v>-6.4139843000000001</v>
      </c>
      <c r="L376" s="89">
        <v>3304500000</v>
      </c>
      <c r="M376" s="89">
        <v>-15.198119999999999</v>
      </c>
      <c r="N376" s="89">
        <v>-5.7074223000000002</v>
      </c>
      <c r="O376" s="89"/>
      <c r="P376" s="89"/>
    </row>
    <row r="377" spans="2:16" x14ac:dyDescent="0.25">
      <c r="B377" s="89">
        <v>3364400000</v>
      </c>
      <c r="C377" s="89">
        <v>-15.795035</v>
      </c>
      <c r="D377" s="89">
        <v>-6.0088572999999998</v>
      </c>
      <c r="L377" s="89">
        <v>3364400000</v>
      </c>
      <c r="M377" s="89">
        <v>-15.622514000000001</v>
      </c>
      <c r="N377" s="89">
        <v>-5.3909392</v>
      </c>
      <c r="O377" s="89"/>
      <c r="P377" s="89"/>
    </row>
    <row r="378" spans="2:16" x14ac:dyDescent="0.25">
      <c r="B378" s="89">
        <v>3424300000</v>
      </c>
      <c r="C378" s="89">
        <v>-16.218067000000001</v>
      </c>
      <c r="D378" s="89">
        <v>-5.5785159999999996</v>
      </c>
      <c r="L378" s="89">
        <v>3424300000</v>
      </c>
      <c r="M378" s="89">
        <v>-16.047573</v>
      </c>
      <c r="N378" s="89">
        <v>-5.1256107999999996</v>
      </c>
      <c r="O378" s="89"/>
      <c r="P378" s="89"/>
    </row>
    <row r="379" spans="2:16" x14ac:dyDescent="0.25">
      <c r="B379" s="89">
        <v>3484200000</v>
      </c>
      <c r="C379" s="89">
        <v>-16.686602000000001</v>
      </c>
      <c r="D379" s="89">
        <v>-5.1675763000000003</v>
      </c>
      <c r="L379" s="89">
        <v>3484200000</v>
      </c>
      <c r="M379" s="89">
        <v>-16.50741</v>
      </c>
      <c r="N379" s="89">
        <v>-4.8849296999999998</v>
      </c>
      <c r="O379" s="89"/>
      <c r="P379" s="89"/>
    </row>
    <row r="380" spans="2:16" x14ac:dyDescent="0.25">
      <c r="B380" s="89">
        <v>3544100000</v>
      </c>
      <c r="C380" s="89">
        <v>-17.191931</v>
      </c>
      <c r="D380" s="89">
        <v>-4.8297024000000004</v>
      </c>
      <c r="L380" s="89">
        <v>3544100000</v>
      </c>
      <c r="M380" s="89">
        <v>-16.963730000000002</v>
      </c>
      <c r="N380" s="89">
        <v>-4.6513257000000001</v>
      </c>
      <c r="O380" s="89"/>
      <c r="P380" s="89"/>
    </row>
    <row r="381" spans="2:16" x14ac:dyDescent="0.25">
      <c r="B381" s="89">
        <v>3604000000</v>
      </c>
      <c r="C381" s="89">
        <v>-17.762798</v>
      </c>
      <c r="D381" s="89">
        <v>-4.5205922000000003</v>
      </c>
      <c r="L381" s="89">
        <v>3604000000</v>
      </c>
      <c r="M381" s="89">
        <v>-17.445844999999998</v>
      </c>
      <c r="N381" s="89">
        <v>-4.4415411999999996</v>
      </c>
      <c r="O381" s="89"/>
      <c r="P381" s="89"/>
    </row>
    <row r="382" spans="2:16" x14ac:dyDescent="0.25">
      <c r="B382" s="89">
        <v>3663900000</v>
      </c>
      <c r="C382" s="89">
        <v>-18.333701999999999</v>
      </c>
      <c r="D382" s="89">
        <v>-4.2173476000000001</v>
      </c>
      <c r="L382" s="89">
        <v>3663900000</v>
      </c>
      <c r="M382" s="89">
        <v>-17.976299000000001</v>
      </c>
      <c r="N382" s="89">
        <v>-4.2500296000000004</v>
      </c>
      <c r="O382" s="89"/>
      <c r="P382" s="89"/>
    </row>
    <row r="383" spans="2:16" x14ac:dyDescent="0.25">
      <c r="B383" s="89">
        <v>3723800000</v>
      </c>
      <c r="C383" s="89">
        <v>-18.959337000000001</v>
      </c>
      <c r="D383" s="89">
        <v>-3.9575360000000002</v>
      </c>
      <c r="L383" s="89">
        <v>3723800000</v>
      </c>
      <c r="M383" s="89">
        <v>-18.507442000000001</v>
      </c>
      <c r="N383" s="89">
        <v>-4.0670957999999997</v>
      </c>
      <c r="O383" s="89"/>
      <c r="P383" s="89"/>
    </row>
    <row r="384" spans="2:16" x14ac:dyDescent="0.25">
      <c r="B384" s="89">
        <v>3783700000</v>
      </c>
      <c r="C384" s="89">
        <v>-19.596530999999999</v>
      </c>
      <c r="D384" s="89">
        <v>-3.7427866000000001</v>
      </c>
      <c r="L384" s="89">
        <v>3783700000</v>
      </c>
      <c r="M384" s="89">
        <v>-19.082989000000001</v>
      </c>
      <c r="N384" s="89">
        <v>-3.8896358000000002</v>
      </c>
      <c r="O384" s="89"/>
      <c r="P384" s="89"/>
    </row>
    <row r="385" spans="2:16" x14ac:dyDescent="0.25">
      <c r="B385" s="89">
        <v>3843600000</v>
      </c>
      <c r="C385" s="89">
        <v>-20.237297000000002</v>
      </c>
      <c r="D385" s="89">
        <v>-3.5509740999999999</v>
      </c>
      <c r="L385" s="89">
        <v>3843600000</v>
      </c>
      <c r="M385" s="89">
        <v>-19.685589</v>
      </c>
      <c r="N385" s="89">
        <v>-3.7251403000000001</v>
      </c>
      <c r="O385" s="89"/>
      <c r="P385" s="89"/>
    </row>
    <row r="386" spans="2:16" x14ac:dyDescent="0.25">
      <c r="B386" s="89">
        <v>3903500000</v>
      </c>
      <c r="C386" s="89">
        <v>-20.908194999999999</v>
      </c>
      <c r="D386" s="89">
        <v>-3.3657007000000001</v>
      </c>
      <c r="L386" s="89">
        <v>3903500000</v>
      </c>
      <c r="M386" s="89">
        <v>-20.366282999999999</v>
      </c>
      <c r="N386" s="89">
        <v>-3.5669596000000001</v>
      </c>
      <c r="O386" s="89"/>
      <c r="P386" s="89"/>
    </row>
    <row r="387" spans="2:16" x14ac:dyDescent="0.25">
      <c r="B387" s="89">
        <v>3963400000</v>
      </c>
      <c r="C387" s="89">
        <v>-21.635179999999998</v>
      </c>
      <c r="D387" s="89">
        <v>-3.2082313999999998</v>
      </c>
      <c r="L387" s="89">
        <v>3963400000</v>
      </c>
      <c r="M387" s="89">
        <v>-21.104523</v>
      </c>
      <c r="N387" s="89">
        <v>-3.4185430999999999</v>
      </c>
      <c r="O387" s="89"/>
      <c r="P387" s="89"/>
    </row>
    <row r="388" spans="2:16" x14ac:dyDescent="0.25">
      <c r="B388" s="89">
        <v>4023300000</v>
      </c>
      <c r="C388" s="89">
        <v>-22.388577999999999</v>
      </c>
      <c r="D388" s="89">
        <v>-3.0626674</v>
      </c>
      <c r="L388" s="89">
        <v>4023300000</v>
      </c>
      <c r="M388" s="89">
        <v>-21.902391000000001</v>
      </c>
      <c r="N388" s="89">
        <v>-3.2672284</v>
      </c>
      <c r="O388" s="89"/>
      <c r="P388" s="89"/>
    </row>
    <row r="389" spans="2:16" x14ac:dyDescent="0.25">
      <c r="B389" s="89">
        <v>4083200000</v>
      </c>
      <c r="C389" s="89">
        <v>-23.190401000000001</v>
      </c>
      <c r="D389" s="89">
        <v>-2.9296891999999999</v>
      </c>
      <c r="L389" s="89">
        <v>4083200000</v>
      </c>
      <c r="M389" s="89">
        <v>-22.771834999999999</v>
      </c>
      <c r="N389" s="89">
        <v>-3.1250442999999999</v>
      </c>
      <c r="O389" s="89"/>
      <c r="P389" s="89"/>
    </row>
    <row r="390" spans="2:16" x14ac:dyDescent="0.25">
      <c r="B390" s="89">
        <v>4143100000</v>
      </c>
      <c r="C390" s="89">
        <v>-24.089115</v>
      </c>
      <c r="D390" s="89">
        <v>-2.8127007000000002</v>
      </c>
      <c r="L390" s="89">
        <v>4143100000</v>
      </c>
      <c r="M390" s="89">
        <v>-23.663349</v>
      </c>
      <c r="N390" s="89">
        <v>-2.9934177000000002</v>
      </c>
      <c r="O390" s="89"/>
      <c r="P390" s="89"/>
    </row>
    <row r="391" spans="2:16" x14ac:dyDescent="0.25">
      <c r="B391" s="89">
        <v>4203000000</v>
      </c>
      <c r="C391" s="89">
        <v>-25.052810999999998</v>
      </c>
      <c r="D391" s="89">
        <v>-2.7064970000000002</v>
      </c>
      <c r="L391" s="89">
        <v>4203000000</v>
      </c>
      <c r="M391" s="89">
        <v>-24.594190999999999</v>
      </c>
      <c r="N391" s="89">
        <v>-2.8698649000000001</v>
      </c>
      <c r="O391" s="89"/>
      <c r="P391" s="89"/>
    </row>
    <row r="392" spans="2:16" x14ac:dyDescent="0.25">
      <c r="B392" s="89">
        <v>4262900000</v>
      </c>
      <c r="C392" s="89">
        <v>-26.020793999999999</v>
      </c>
      <c r="D392" s="89">
        <v>-2.6120679</v>
      </c>
      <c r="L392" s="89">
        <v>4262900000</v>
      </c>
      <c r="M392" s="89">
        <v>-25.662120999999999</v>
      </c>
      <c r="N392" s="89">
        <v>-2.7515833000000001</v>
      </c>
      <c r="O392" s="89"/>
      <c r="P392" s="89"/>
    </row>
    <row r="393" spans="2:16" x14ac:dyDescent="0.25">
      <c r="B393" s="89">
        <v>4322800000</v>
      </c>
      <c r="C393" s="89">
        <v>-27.044277000000001</v>
      </c>
      <c r="D393" s="89">
        <v>-2.5295174</v>
      </c>
      <c r="L393" s="89">
        <v>4322800000</v>
      </c>
      <c r="M393" s="89">
        <v>-26.841633000000002</v>
      </c>
      <c r="N393" s="89">
        <v>-2.6488730999999999</v>
      </c>
      <c r="O393" s="89"/>
      <c r="P393" s="89"/>
    </row>
    <row r="394" spans="2:16" x14ac:dyDescent="0.25">
      <c r="B394" s="89">
        <v>4382700000</v>
      </c>
      <c r="C394" s="89">
        <v>-28.117084999999999</v>
      </c>
      <c r="D394" s="89">
        <v>-2.4553210999999999</v>
      </c>
      <c r="L394" s="89">
        <v>4382700000</v>
      </c>
      <c r="M394" s="89">
        <v>-28.146076000000001</v>
      </c>
      <c r="N394" s="89">
        <v>-2.5524087</v>
      </c>
      <c r="O394" s="89"/>
      <c r="P394" s="89"/>
    </row>
    <row r="395" spans="2:16" x14ac:dyDescent="0.25">
      <c r="B395" s="89">
        <v>4442600000</v>
      </c>
      <c r="C395" s="89">
        <v>-29.306217</v>
      </c>
      <c r="D395" s="89">
        <v>-2.3851702000000001</v>
      </c>
      <c r="L395" s="89">
        <v>4442600000</v>
      </c>
      <c r="M395" s="89">
        <v>-29.464659000000001</v>
      </c>
      <c r="N395" s="89">
        <v>-2.4612758000000001</v>
      </c>
      <c r="O395" s="89"/>
      <c r="P395" s="89"/>
    </row>
    <row r="396" spans="2:16" x14ac:dyDescent="0.25">
      <c r="B396" s="89">
        <v>4502500000</v>
      </c>
      <c r="C396" s="89">
        <v>-30.503487</v>
      </c>
      <c r="D396" s="89">
        <v>-2.3244169000000001</v>
      </c>
      <c r="L396" s="89">
        <v>4502500000</v>
      </c>
      <c r="M396" s="89">
        <v>-30.984618999999999</v>
      </c>
      <c r="N396" s="89">
        <v>-2.3813941000000001</v>
      </c>
      <c r="O396" s="89"/>
      <c r="P396" s="89"/>
    </row>
    <row r="397" spans="2:16" x14ac:dyDescent="0.25">
      <c r="B397" s="89">
        <v>4562400000</v>
      </c>
      <c r="C397" s="89">
        <v>-31.973019000000001</v>
      </c>
      <c r="D397" s="89">
        <v>-2.2689303999999999</v>
      </c>
      <c r="L397" s="89">
        <v>4562400000</v>
      </c>
      <c r="M397" s="89">
        <v>-32.555275000000002</v>
      </c>
      <c r="N397" s="89">
        <v>-2.3097800999999998</v>
      </c>
      <c r="O397" s="89"/>
      <c r="P397" s="89"/>
    </row>
    <row r="398" spans="2:16" x14ac:dyDescent="0.25">
      <c r="B398" s="89">
        <v>4622300000</v>
      </c>
      <c r="C398" s="89">
        <v>-33.534804999999999</v>
      </c>
      <c r="D398" s="89">
        <v>-2.2231801</v>
      </c>
      <c r="L398" s="89">
        <v>4622300000</v>
      </c>
      <c r="M398" s="89">
        <v>-34.335738999999997</v>
      </c>
      <c r="N398" s="89">
        <v>-2.2439084</v>
      </c>
      <c r="O398" s="89"/>
      <c r="P398" s="89"/>
    </row>
    <row r="399" spans="2:16" x14ac:dyDescent="0.25">
      <c r="B399" s="89">
        <v>4682200000</v>
      </c>
      <c r="C399" s="89">
        <v>-35.258983999999998</v>
      </c>
      <c r="D399" s="89">
        <v>-2.1783214000000002</v>
      </c>
      <c r="L399" s="89">
        <v>4682200000</v>
      </c>
      <c r="M399" s="89">
        <v>-36.230151999999997</v>
      </c>
      <c r="N399" s="89">
        <v>-2.1879065</v>
      </c>
      <c r="O399" s="89"/>
      <c r="P399" s="89"/>
    </row>
    <row r="400" spans="2:16" x14ac:dyDescent="0.25">
      <c r="B400" s="89">
        <v>4742100000</v>
      </c>
      <c r="C400" s="89">
        <v>-37.074162000000001</v>
      </c>
      <c r="D400" s="89">
        <v>-2.1412665999999998</v>
      </c>
      <c r="L400" s="89">
        <v>4742100000</v>
      </c>
      <c r="M400" s="89">
        <v>-38.492615000000001</v>
      </c>
      <c r="N400" s="89">
        <v>-2.1370958999999998</v>
      </c>
      <c r="O400" s="89"/>
      <c r="P400" s="89"/>
    </row>
    <row r="401" spans="2:16" x14ac:dyDescent="0.25">
      <c r="B401" s="89">
        <v>4802000000</v>
      </c>
      <c r="C401" s="89">
        <v>-39.432811999999998</v>
      </c>
      <c r="D401" s="89">
        <v>-2.1078136000000001</v>
      </c>
      <c r="L401" s="89">
        <v>4802000000</v>
      </c>
      <c r="M401" s="89">
        <v>-40.949038999999999</v>
      </c>
      <c r="N401" s="89">
        <v>-2.0921680999999999</v>
      </c>
      <c r="O401" s="89"/>
      <c r="P401" s="89"/>
    </row>
    <row r="402" spans="2:16" x14ac:dyDescent="0.25">
      <c r="B402" s="89">
        <v>4861900000</v>
      </c>
      <c r="C402" s="89">
        <v>-42.117840000000001</v>
      </c>
      <c r="D402" s="89">
        <v>-2.0727386000000001</v>
      </c>
      <c r="L402" s="89">
        <v>4861900000</v>
      </c>
      <c r="M402" s="89">
        <v>-43.600594000000001</v>
      </c>
      <c r="N402" s="89">
        <v>-2.0495062000000002</v>
      </c>
      <c r="O402" s="89"/>
      <c r="P402" s="89"/>
    </row>
    <row r="403" spans="2:16" x14ac:dyDescent="0.25">
      <c r="B403" s="89">
        <v>4921800000</v>
      </c>
      <c r="C403" s="89">
        <v>-45.450091999999998</v>
      </c>
      <c r="D403" s="89">
        <v>-2.0444144999999998</v>
      </c>
      <c r="L403" s="89">
        <v>4921800000</v>
      </c>
      <c r="M403" s="89">
        <v>-46.277991999999998</v>
      </c>
      <c r="N403" s="89">
        <v>-2.0143002999999999</v>
      </c>
      <c r="O403" s="89"/>
      <c r="P403" s="89"/>
    </row>
    <row r="404" spans="2:16" x14ac:dyDescent="0.25">
      <c r="B404" s="89">
        <v>4981700000</v>
      </c>
      <c r="C404" s="89">
        <v>-48.867367000000002</v>
      </c>
      <c r="D404" s="89">
        <v>-2.0212900999999999</v>
      </c>
      <c r="L404" s="89">
        <v>4981700000</v>
      </c>
      <c r="M404" s="89">
        <v>-47.981650999999999</v>
      </c>
      <c r="N404" s="89">
        <v>-1.9826792</v>
      </c>
      <c r="O404" s="89"/>
      <c r="P404" s="89"/>
    </row>
    <row r="405" spans="2:16" x14ac:dyDescent="0.25">
      <c r="B405" s="89">
        <v>5041600000</v>
      </c>
      <c r="C405" s="89">
        <v>-52.464827999999997</v>
      </c>
      <c r="D405" s="89">
        <v>-1.9977598000000001</v>
      </c>
      <c r="L405" s="89">
        <v>5041600000</v>
      </c>
      <c r="M405" s="89">
        <v>-48.258972</v>
      </c>
      <c r="N405" s="89">
        <v>-1.9542894</v>
      </c>
      <c r="O405" s="89"/>
      <c r="P405" s="89"/>
    </row>
    <row r="406" spans="2:16" x14ac:dyDescent="0.25">
      <c r="B406" s="89">
        <v>5101500000</v>
      </c>
      <c r="C406" s="89">
        <v>-54.130935999999998</v>
      </c>
      <c r="D406" s="89">
        <v>-1.9774932999999999</v>
      </c>
      <c r="L406" s="89">
        <v>5101500000</v>
      </c>
      <c r="M406" s="89">
        <v>-47.092930000000003</v>
      </c>
      <c r="N406" s="89">
        <v>-1.9284446</v>
      </c>
      <c r="O406" s="89"/>
      <c r="P406" s="89"/>
    </row>
    <row r="407" spans="2:16" x14ac:dyDescent="0.25">
      <c r="B407" s="89">
        <v>5161400000</v>
      </c>
      <c r="C407" s="89">
        <v>-54.117725</v>
      </c>
      <c r="D407" s="89">
        <v>-1.9645193999999999</v>
      </c>
      <c r="L407" s="89">
        <v>5161400000</v>
      </c>
      <c r="M407" s="89">
        <v>-45.448627000000002</v>
      </c>
      <c r="N407" s="89">
        <v>-1.9096264999999999</v>
      </c>
      <c r="O407" s="89"/>
      <c r="P407" s="89"/>
    </row>
    <row r="408" spans="2:16" x14ac:dyDescent="0.25">
      <c r="B408" s="89">
        <v>5221300000</v>
      </c>
      <c r="C408" s="89">
        <v>-51.914042999999999</v>
      </c>
      <c r="D408" s="89">
        <v>-1.9443029999999999</v>
      </c>
      <c r="L408" s="89">
        <v>5221300000</v>
      </c>
      <c r="M408" s="89">
        <v>-43.89772</v>
      </c>
      <c r="N408" s="89">
        <v>-1.8909990000000001</v>
      </c>
      <c r="O408" s="89"/>
      <c r="P408" s="89"/>
    </row>
    <row r="409" spans="2:16" x14ac:dyDescent="0.25">
      <c r="B409" s="89">
        <v>5281200000</v>
      </c>
      <c r="C409" s="89">
        <v>-49.564579000000002</v>
      </c>
      <c r="D409" s="89">
        <v>-1.9322208000000001</v>
      </c>
      <c r="L409" s="89">
        <v>5281200000</v>
      </c>
      <c r="M409" s="89">
        <v>-42.653599</v>
      </c>
      <c r="N409" s="89">
        <v>-1.876568</v>
      </c>
      <c r="O409" s="89"/>
      <c r="P409" s="89"/>
    </row>
    <row r="410" spans="2:16" x14ac:dyDescent="0.25">
      <c r="B410" s="89">
        <v>5341100000</v>
      </c>
      <c r="C410" s="89">
        <v>-47.303134999999997</v>
      </c>
      <c r="D410" s="89">
        <v>-1.9233145</v>
      </c>
      <c r="L410" s="89">
        <v>5341100000</v>
      </c>
      <c r="M410" s="89">
        <v>-41.657921000000002</v>
      </c>
      <c r="N410" s="89">
        <v>-1.8685204</v>
      </c>
      <c r="O410" s="89"/>
      <c r="P410" s="89"/>
    </row>
    <row r="411" spans="2:16" x14ac:dyDescent="0.25">
      <c r="B411" s="89">
        <v>5401000000</v>
      </c>
      <c r="C411" s="89">
        <v>-45.628345000000003</v>
      </c>
      <c r="D411" s="89">
        <v>-1.9147495999999999</v>
      </c>
      <c r="L411" s="89">
        <v>5401000000</v>
      </c>
      <c r="M411" s="89">
        <v>-40.822037000000002</v>
      </c>
      <c r="N411" s="89">
        <v>-1.8631009000000001</v>
      </c>
      <c r="O411" s="89"/>
      <c r="P411" s="89"/>
    </row>
    <row r="412" spans="2:16" x14ac:dyDescent="0.25">
      <c r="B412" s="89">
        <v>5460900000</v>
      </c>
      <c r="C412" s="89">
        <v>-44.359237999999998</v>
      </c>
      <c r="D412" s="89">
        <v>-1.9162424</v>
      </c>
      <c r="L412" s="89">
        <v>5460900000</v>
      </c>
      <c r="M412" s="89">
        <v>-39.945456999999998</v>
      </c>
      <c r="N412" s="89">
        <v>-1.8616432999999999</v>
      </c>
      <c r="O412" s="89"/>
      <c r="P412" s="89"/>
    </row>
    <row r="413" spans="2:16" x14ac:dyDescent="0.25">
      <c r="B413" s="89">
        <v>5520800000</v>
      </c>
      <c r="C413" s="89">
        <v>-43.206038999999997</v>
      </c>
      <c r="D413" s="89">
        <v>-1.9177841</v>
      </c>
      <c r="L413" s="89">
        <v>5520800000</v>
      </c>
      <c r="M413" s="89">
        <v>-39.335644000000002</v>
      </c>
      <c r="N413" s="89">
        <v>-1.8676269999999999</v>
      </c>
      <c r="O413" s="89"/>
      <c r="P413" s="89"/>
    </row>
    <row r="414" spans="2:16" x14ac:dyDescent="0.25">
      <c r="B414" s="89">
        <v>5580700000</v>
      </c>
      <c r="C414" s="89">
        <v>-42.341670999999998</v>
      </c>
      <c r="D414" s="89">
        <v>-1.918364</v>
      </c>
      <c r="L414" s="89">
        <v>5580700000</v>
      </c>
      <c r="M414" s="89">
        <v>-38.825043000000001</v>
      </c>
      <c r="N414" s="89">
        <v>-1.8741747</v>
      </c>
      <c r="O414" s="89"/>
      <c r="P414" s="89"/>
    </row>
    <row r="415" spans="2:16" x14ac:dyDescent="0.25">
      <c r="B415" s="89">
        <v>5640600000</v>
      </c>
      <c r="C415" s="89">
        <v>-41.665847999999997</v>
      </c>
      <c r="D415" s="89">
        <v>-1.9231341</v>
      </c>
      <c r="L415" s="89">
        <v>5640600000</v>
      </c>
      <c r="M415" s="89">
        <v>-38.401797999999999</v>
      </c>
      <c r="N415" s="89">
        <v>-1.8849939</v>
      </c>
      <c r="O415" s="89"/>
      <c r="P415" s="89"/>
    </row>
    <row r="416" spans="2:16" x14ac:dyDescent="0.25">
      <c r="B416" s="89">
        <v>5700500000</v>
      </c>
      <c r="C416" s="89">
        <v>-41.210704999999997</v>
      </c>
      <c r="D416" s="89">
        <v>-1.9284755</v>
      </c>
      <c r="L416" s="89">
        <v>5700500000</v>
      </c>
      <c r="M416" s="89">
        <v>-37.988770000000002</v>
      </c>
      <c r="N416" s="89">
        <v>-1.8995214</v>
      </c>
      <c r="O416" s="89"/>
      <c r="P416" s="89"/>
    </row>
    <row r="417" spans="2:16" x14ac:dyDescent="0.25">
      <c r="B417" s="89">
        <v>5760400000</v>
      </c>
      <c r="C417" s="89">
        <v>-40.842018000000003</v>
      </c>
      <c r="D417" s="89">
        <v>-1.9367837000000001</v>
      </c>
      <c r="L417" s="89">
        <v>5760400000</v>
      </c>
      <c r="M417" s="89">
        <v>-37.739562999999997</v>
      </c>
      <c r="N417" s="89">
        <v>-1.9201980000000001</v>
      </c>
      <c r="O417" s="89"/>
      <c r="P417" s="89"/>
    </row>
    <row r="418" spans="2:16" x14ac:dyDescent="0.25">
      <c r="B418" s="89">
        <v>5820300000</v>
      </c>
      <c r="C418" s="89">
        <v>-40.580379000000001</v>
      </c>
      <c r="D418" s="89">
        <v>-1.9511687</v>
      </c>
      <c r="L418" s="89">
        <v>5820300000</v>
      </c>
      <c r="M418" s="89">
        <v>-37.601672999999998</v>
      </c>
      <c r="N418" s="89">
        <v>-1.9401804</v>
      </c>
      <c r="O418" s="89"/>
      <c r="P418" s="89"/>
    </row>
    <row r="419" spans="2:16" x14ac:dyDescent="0.25">
      <c r="B419" s="89">
        <v>5880200000</v>
      </c>
      <c r="C419" s="89">
        <v>-40.359299</v>
      </c>
      <c r="D419" s="89">
        <v>0.36123228000000002</v>
      </c>
      <c r="L419" s="89">
        <v>5880200000</v>
      </c>
      <c r="M419" s="89">
        <v>-37.507052999999999</v>
      </c>
      <c r="N419" s="89">
        <v>-1.4592301999999999</v>
      </c>
      <c r="O419" s="89"/>
      <c r="P419" s="89"/>
    </row>
    <row r="420" spans="2:16" x14ac:dyDescent="0.25">
      <c r="B420" s="89">
        <v>5940100000</v>
      </c>
      <c r="C420" s="89">
        <v>-23.884640000000001</v>
      </c>
      <c r="D420" s="89">
        <v>2.6759927000000001</v>
      </c>
      <c r="L420" s="89">
        <v>5940100000</v>
      </c>
      <c r="M420" s="89">
        <v>-28.739588000000001</v>
      </c>
      <c r="N420" s="89">
        <v>-0.97378622999999997</v>
      </c>
      <c r="O420" s="89"/>
      <c r="P420" s="89"/>
    </row>
    <row r="421" spans="2:16" x14ac:dyDescent="0.25">
      <c r="B421" s="89">
        <v>6000000000</v>
      </c>
      <c r="C421" s="89">
        <v>-7.4240003000000003</v>
      </c>
      <c r="D421" s="89">
        <v>4.9899091999999996</v>
      </c>
      <c r="L421" s="89">
        <v>6000000000</v>
      </c>
      <c r="M421" s="89">
        <v>-20.045227000000001</v>
      </c>
      <c r="N421" s="89">
        <v>-0.48490250000000001</v>
      </c>
      <c r="O421" s="89"/>
      <c r="P421" s="89"/>
    </row>
    <row r="422" spans="2:16" x14ac:dyDescent="0.25">
      <c r="B422" s="89" t="s">
        <v>21</v>
      </c>
      <c r="L422" s="89" t="s">
        <v>21</v>
      </c>
      <c r="M422" s="89"/>
      <c r="N422" s="89"/>
      <c r="O422" s="89"/>
      <c r="P422" s="89"/>
    </row>
    <row r="423" spans="2:16" x14ac:dyDescent="0.25">
      <c r="L423" s="89"/>
      <c r="M423" s="89"/>
      <c r="N423" s="89"/>
      <c r="O423" s="89"/>
      <c r="P423" s="89"/>
    </row>
    <row r="424" spans="2:16" x14ac:dyDescent="0.25">
      <c r="L424" s="89"/>
      <c r="M424" s="89"/>
      <c r="N424" s="89"/>
      <c r="O424" s="89"/>
      <c r="P424" s="89"/>
    </row>
    <row r="425" spans="2:16" x14ac:dyDescent="0.25">
      <c r="B425" s="89" t="s">
        <v>23</v>
      </c>
      <c r="L425" s="89" t="s">
        <v>23</v>
      </c>
      <c r="M425" s="89"/>
      <c r="N425" s="89"/>
      <c r="O425" s="89"/>
      <c r="P425" s="89"/>
    </row>
    <row r="426" spans="2:16" x14ac:dyDescent="0.25">
      <c r="B426" s="89" t="s">
        <v>19</v>
      </c>
      <c r="C426" s="89" t="s">
        <v>101</v>
      </c>
      <c r="D426" s="89" t="s">
        <v>102</v>
      </c>
      <c r="E426" s="89" t="s">
        <v>103</v>
      </c>
      <c r="F426" s="89" t="s">
        <v>104</v>
      </c>
      <c r="L426" s="89" t="s">
        <v>19</v>
      </c>
      <c r="M426" s="89" t="s">
        <v>101</v>
      </c>
      <c r="N426" s="89" t="s">
        <v>102</v>
      </c>
      <c r="O426" s="89" t="s">
        <v>103</v>
      </c>
      <c r="P426" s="89" t="s">
        <v>104</v>
      </c>
    </row>
    <row r="427" spans="2:16" x14ac:dyDescent="0.25">
      <c r="B427" s="89">
        <v>10000000</v>
      </c>
      <c r="C427" s="89">
        <v>-3.0037267000000001</v>
      </c>
      <c r="D427" s="89">
        <v>-88.462967000000006</v>
      </c>
      <c r="E427" s="89">
        <v>-68.348686000000001</v>
      </c>
      <c r="F427" s="89">
        <v>-71.940055999999998</v>
      </c>
      <c r="L427" s="89">
        <v>10000000</v>
      </c>
      <c r="M427" s="89">
        <v>-0.67841344999999997</v>
      </c>
      <c r="N427" s="89">
        <v>-87.502837999999997</v>
      </c>
      <c r="O427" s="89">
        <v>-81.377517999999995</v>
      </c>
      <c r="P427" s="89">
        <v>-61.623604</v>
      </c>
    </row>
    <row r="428" spans="2:16" x14ac:dyDescent="0.25">
      <c r="B428" s="89">
        <v>89950000</v>
      </c>
      <c r="C428" s="89">
        <v>-3.1775639</v>
      </c>
      <c r="D428" s="89">
        <v>-91.507277999999999</v>
      </c>
      <c r="E428" s="89">
        <v>-61.205967000000001</v>
      </c>
      <c r="F428" s="89">
        <v>-74.063102999999998</v>
      </c>
      <c r="L428" s="89">
        <v>89950000</v>
      </c>
      <c r="M428" s="89">
        <v>-1.2092499999999999</v>
      </c>
      <c r="N428" s="89">
        <v>-91.910117999999997</v>
      </c>
      <c r="O428" s="89">
        <v>-79.600196999999994</v>
      </c>
      <c r="P428" s="89">
        <v>-56.789226999999997</v>
      </c>
    </row>
    <row r="429" spans="2:16" x14ac:dyDescent="0.25">
      <c r="B429" s="89">
        <v>169900000</v>
      </c>
      <c r="C429" s="89">
        <v>-3.3693852</v>
      </c>
      <c r="D429" s="89">
        <v>-95.387703000000002</v>
      </c>
      <c r="E429" s="89">
        <v>-53.045814999999997</v>
      </c>
      <c r="F429" s="89">
        <v>-75.405906999999999</v>
      </c>
      <c r="L429" s="89">
        <v>169900000</v>
      </c>
      <c r="M429" s="89">
        <v>-1.3419831</v>
      </c>
      <c r="N429" s="89">
        <v>-95.553657999999999</v>
      </c>
      <c r="O429" s="89">
        <v>-77.129547000000002</v>
      </c>
      <c r="P429" s="89">
        <v>-50.914279999999998</v>
      </c>
    </row>
    <row r="430" spans="2:16" x14ac:dyDescent="0.25">
      <c r="B430" s="89">
        <v>249850000</v>
      </c>
      <c r="C430" s="89">
        <v>-3.5659410999999999</v>
      </c>
      <c r="D430" s="89">
        <v>-97.839584000000002</v>
      </c>
      <c r="E430" s="89">
        <v>-43.652576000000003</v>
      </c>
      <c r="F430" s="89">
        <v>-75.566695999999993</v>
      </c>
      <c r="L430" s="89">
        <v>249850000</v>
      </c>
      <c r="M430" s="89">
        <v>-1.4074751999999999</v>
      </c>
      <c r="N430" s="89">
        <v>-102.18749</v>
      </c>
      <c r="O430" s="89">
        <v>-73.594825999999998</v>
      </c>
      <c r="P430" s="89">
        <v>-43.811382000000002</v>
      </c>
    </row>
    <row r="431" spans="2:16" x14ac:dyDescent="0.25">
      <c r="B431" s="89">
        <v>329800000</v>
      </c>
      <c r="C431" s="89">
        <v>-3.6770113000000002</v>
      </c>
      <c r="D431" s="89">
        <v>-96.957451000000006</v>
      </c>
      <c r="E431" s="89">
        <v>-40.242598999999998</v>
      </c>
      <c r="F431" s="89">
        <v>-71.838820999999996</v>
      </c>
      <c r="L431" s="89">
        <v>329800000</v>
      </c>
      <c r="M431" s="89">
        <v>-1.4818100000000001</v>
      </c>
      <c r="N431" s="89">
        <v>-101.77443</v>
      </c>
      <c r="O431" s="89">
        <v>-71.365516999999997</v>
      </c>
      <c r="P431" s="89">
        <v>-40.399096999999998</v>
      </c>
    </row>
    <row r="432" spans="2:16" x14ac:dyDescent="0.25">
      <c r="B432" s="89">
        <v>409750000</v>
      </c>
      <c r="C432" s="89">
        <v>-3.8503319999999999</v>
      </c>
      <c r="D432" s="89">
        <v>-96.755629999999996</v>
      </c>
      <c r="E432" s="89">
        <v>-38.353282999999998</v>
      </c>
      <c r="F432" s="89">
        <v>-70.219207999999995</v>
      </c>
      <c r="L432" s="89">
        <v>409750000</v>
      </c>
      <c r="M432" s="89">
        <v>-1.581656</v>
      </c>
      <c r="N432" s="89">
        <v>-104.76102</v>
      </c>
      <c r="O432" s="89">
        <v>-70.000709999999998</v>
      </c>
      <c r="P432" s="89">
        <v>-38.541527000000002</v>
      </c>
    </row>
    <row r="433" spans="2:16" x14ac:dyDescent="0.25">
      <c r="B433" s="89">
        <v>489700000</v>
      </c>
      <c r="C433" s="89">
        <v>-3.9094354999999998</v>
      </c>
      <c r="D433" s="89">
        <v>-95.225525000000005</v>
      </c>
      <c r="E433" s="89">
        <v>-35.365882999999997</v>
      </c>
      <c r="F433" s="89">
        <v>-67.388785999999996</v>
      </c>
      <c r="L433" s="89">
        <v>489700000</v>
      </c>
      <c r="M433" s="89">
        <v>-1.0781437</v>
      </c>
      <c r="N433" s="89">
        <v>-104.1949</v>
      </c>
      <c r="O433" s="89">
        <v>-67.387450999999999</v>
      </c>
      <c r="P433" s="89">
        <v>-35.526501000000003</v>
      </c>
    </row>
    <row r="434" spans="2:16" x14ac:dyDescent="0.25">
      <c r="B434" s="89">
        <v>569650000</v>
      </c>
      <c r="C434" s="89">
        <v>-3.9050422</v>
      </c>
      <c r="D434" s="89">
        <v>-93.706458999999995</v>
      </c>
      <c r="E434" s="89">
        <v>-34.048904</v>
      </c>
      <c r="F434" s="89">
        <v>-65.836738999999994</v>
      </c>
      <c r="L434" s="89">
        <v>569650000</v>
      </c>
      <c r="M434" s="89">
        <v>-1.0450714000000001</v>
      </c>
      <c r="N434" s="89">
        <v>-101.13545999999999</v>
      </c>
      <c r="O434" s="89">
        <v>-64.870514</v>
      </c>
      <c r="P434" s="89">
        <v>-34.191074</v>
      </c>
    </row>
    <row r="435" spans="2:16" x14ac:dyDescent="0.25">
      <c r="B435" s="89">
        <v>649600000</v>
      </c>
      <c r="C435" s="89">
        <v>-3.8962319000000001</v>
      </c>
      <c r="D435" s="89">
        <v>-92.982071000000005</v>
      </c>
      <c r="E435" s="89">
        <v>-33.737679</v>
      </c>
      <c r="F435" s="89">
        <v>-64.987151999999995</v>
      </c>
      <c r="L435" s="89">
        <v>649600000</v>
      </c>
      <c r="M435" s="89">
        <v>-1.1053989</v>
      </c>
      <c r="N435" s="89">
        <v>-98.042702000000006</v>
      </c>
      <c r="O435" s="89">
        <v>-63.894119000000003</v>
      </c>
      <c r="P435" s="89">
        <v>-33.822020999999999</v>
      </c>
    </row>
    <row r="436" spans="2:16" x14ac:dyDescent="0.25">
      <c r="B436" s="89">
        <v>729550000</v>
      </c>
      <c r="C436" s="89">
        <v>-3.7682907999999999</v>
      </c>
      <c r="D436" s="89">
        <v>-88.595817999999994</v>
      </c>
      <c r="E436" s="89">
        <v>-32.334023000000002</v>
      </c>
      <c r="F436" s="89">
        <v>-62.649569999999997</v>
      </c>
      <c r="L436" s="89">
        <v>729550000</v>
      </c>
      <c r="M436" s="89">
        <v>-0.94601816000000005</v>
      </c>
      <c r="N436" s="89">
        <v>-93.648124999999993</v>
      </c>
      <c r="O436" s="89">
        <v>-61.271568000000002</v>
      </c>
      <c r="P436" s="89">
        <v>-32.110728999999999</v>
      </c>
    </row>
    <row r="437" spans="2:16" x14ac:dyDescent="0.25">
      <c r="B437" s="89">
        <v>809500000</v>
      </c>
      <c r="C437" s="89">
        <v>-3.4587595000000002</v>
      </c>
      <c r="D437" s="89">
        <v>-83.715500000000006</v>
      </c>
      <c r="E437" s="89">
        <v>-31.784628000000001</v>
      </c>
      <c r="F437" s="89">
        <v>-60.722800999999997</v>
      </c>
      <c r="L437" s="89">
        <v>809500000</v>
      </c>
      <c r="M437" s="89">
        <v>-0.61326480000000005</v>
      </c>
      <c r="N437" s="89">
        <v>-87.615723000000003</v>
      </c>
      <c r="O437" s="89">
        <v>-59.195019000000002</v>
      </c>
      <c r="P437" s="89">
        <v>-31.245688999999999</v>
      </c>
    </row>
    <row r="438" spans="2:16" x14ac:dyDescent="0.25">
      <c r="B438" s="89">
        <v>889450000</v>
      </c>
      <c r="C438" s="89">
        <v>-3.1966255000000001</v>
      </c>
      <c r="D438" s="89">
        <v>-80.637405000000001</v>
      </c>
      <c r="E438" s="89">
        <v>-32.226424999999999</v>
      </c>
      <c r="F438" s="89">
        <v>-59.527121999999999</v>
      </c>
      <c r="L438" s="89">
        <v>889450000</v>
      </c>
      <c r="M438" s="89">
        <v>-0.53615296000000001</v>
      </c>
      <c r="N438" s="89">
        <v>-84.127128999999996</v>
      </c>
      <c r="O438" s="89">
        <v>-57.576210000000003</v>
      </c>
      <c r="P438" s="89">
        <v>-31.248363000000001</v>
      </c>
    </row>
    <row r="439" spans="2:16" x14ac:dyDescent="0.25">
      <c r="B439" s="89">
        <v>969400000</v>
      </c>
      <c r="C439" s="89">
        <v>-2.8906177999999998</v>
      </c>
      <c r="D439" s="89">
        <v>-75.921135000000007</v>
      </c>
      <c r="E439" s="89">
        <v>-31.600821</v>
      </c>
      <c r="F439" s="89">
        <v>-56.957808999999997</v>
      </c>
      <c r="L439" s="89">
        <v>969400000</v>
      </c>
      <c r="M439" s="89">
        <v>-0.55589299999999997</v>
      </c>
      <c r="N439" s="89">
        <v>-82.925292999999996</v>
      </c>
      <c r="O439" s="89">
        <v>-55.725594000000001</v>
      </c>
      <c r="P439" s="89">
        <v>-30.021509000000002</v>
      </c>
    </row>
    <row r="440" spans="2:16" x14ac:dyDescent="0.25">
      <c r="B440" s="89">
        <v>1049350000</v>
      </c>
      <c r="C440" s="89">
        <v>-2.6338346000000001</v>
      </c>
      <c r="D440" s="89">
        <v>-71.951401000000004</v>
      </c>
      <c r="E440" s="89">
        <v>-31.439357999999999</v>
      </c>
      <c r="F440" s="89">
        <v>-55.095435999999999</v>
      </c>
      <c r="L440" s="89">
        <v>1049350000</v>
      </c>
      <c r="M440" s="89">
        <v>-0.66178703000000005</v>
      </c>
      <c r="N440" s="89">
        <v>-77.872275999999999</v>
      </c>
      <c r="O440" s="89">
        <v>-53.219700000000003</v>
      </c>
      <c r="P440" s="89">
        <v>-29.552005999999999</v>
      </c>
    </row>
    <row r="441" spans="2:16" x14ac:dyDescent="0.25">
      <c r="B441" s="89">
        <v>1129300000</v>
      </c>
      <c r="C441" s="89">
        <v>-2.5302744000000001</v>
      </c>
      <c r="D441" s="89">
        <v>-70.159156999999993</v>
      </c>
      <c r="E441" s="89">
        <v>-31.528241999999999</v>
      </c>
      <c r="F441" s="89">
        <v>-53.659008</v>
      </c>
      <c r="L441" s="89">
        <v>1129300000</v>
      </c>
      <c r="M441" s="89">
        <v>-0.72015828000000004</v>
      </c>
      <c r="N441" s="89">
        <v>-74.126801</v>
      </c>
      <c r="O441" s="89">
        <v>-50.971344000000002</v>
      </c>
      <c r="P441" s="89">
        <v>-29.517315</v>
      </c>
    </row>
    <row r="442" spans="2:16" x14ac:dyDescent="0.25">
      <c r="B442" s="89">
        <v>1209250000</v>
      </c>
      <c r="C442" s="89">
        <v>-2.5525467000000002</v>
      </c>
      <c r="D442" s="89">
        <v>-67.636962999999994</v>
      </c>
      <c r="E442" s="89">
        <v>-31.635504000000001</v>
      </c>
      <c r="F442" s="89">
        <v>-51.438476999999999</v>
      </c>
      <c r="L442" s="89">
        <v>1209250000</v>
      </c>
      <c r="M442" s="89">
        <v>-0.73551290999999996</v>
      </c>
      <c r="N442" s="89">
        <v>-70.133223999999998</v>
      </c>
      <c r="O442" s="89">
        <v>-47.551299999999998</v>
      </c>
      <c r="P442" s="89">
        <v>-28.696947000000002</v>
      </c>
    </row>
    <row r="443" spans="2:16" x14ac:dyDescent="0.25">
      <c r="B443" s="89">
        <v>1289200000</v>
      </c>
      <c r="C443" s="89">
        <v>-2.7186922999999998</v>
      </c>
      <c r="D443" s="89">
        <v>-65.970177000000007</v>
      </c>
      <c r="E443" s="89">
        <v>-32.678925</v>
      </c>
      <c r="F443" s="89">
        <v>-49.747729999999997</v>
      </c>
      <c r="L443" s="89">
        <v>1289200000</v>
      </c>
      <c r="M443" s="89">
        <v>-0.76455247000000004</v>
      </c>
      <c r="N443" s="89">
        <v>-66.380188000000004</v>
      </c>
      <c r="O443" s="89">
        <v>-44.986243999999999</v>
      </c>
      <c r="P443" s="89">
        <v>-28.410651999999999</v>
      </c>
    </row>
    <row r="444" spans="2:16" x14ac:dyDescent="0.25">
      <c r="B444" s="89">
        <v>1369150000</v>
      </c>
      <c r="C444" s="89">
        <v>-2.9918854000000001</v>
      </c>
      <c r="D444" s="89">
        <v>-64.726050999999998</v>
      </c>
      <c r="E444" s="89">
        <v>-34.314484</v>
      </c>
      <c r="F444" s="89">
        <v>-48.550972000000002</v>
      </c>
      <c r="L444" s="89">
        <v>1369150000</v>
      </c>
      <c r="M444" s="89">
        <v>-0.74276012000000002</v>
      </c>
      <c r="N444" s="89">
        <v>-63.790028</v>
      </c>
      <c r="O444" s="89">
        <v>-42.592914999999998</v>
      </c>
      <c r="P444" s="89">
        <v>-28.608093</v>
      </c>
    </row>
    <row r="445" spans="2:16" x14ac:dyDescent="0.25">
      <c r="B445" s="89">
        <v>1449100000</v>
      </c>
      <c r="C445" s="89">
        <v>-3.3099253000000002</v>
      </c>
      <c r="D445" s="89">
        <v>-63.039555</v>
      </c>
      <c r="E445" s="89">
        <v>-35.965065000000003</v>
      </c>
      <c r="F445" s="89">
        <v>-46.561081000000001</v>
      </c>
      <c r="L445" s="89">
        <v>1449100000</v>
      </c>
      <c r="M445" s="89">
        <v>-0.69185036</v>
      </c>
      <c r="N445" s="89">
        <v>-61.929768000000003</v>
      </c>
      <c r="O445" s="89">
        <v>-40.058258000000002</v>
      </c>
      <c r="P445" s="89">
        <v>-28.022214999999999</v>
      </c>
    </row>
    <row r="446" spans="2:16" x14ac:dyDescent="0.25">
      <c r="B446" s="89">
        <v>1529050000</v>
      </c>
      <c r="C446" s="89">
        <v>-3.5727498999999998</v>
      </c>
      <c r="D446" s="89">
        <v>-61.662098</v>
      </c>
      <c r="E446" s="89">
        <v>-37.547981</v>
      </c>
      <c r="F446" s="89">
        <v>-44.789627000000003</v>
      </c>
      <c r="L446" s="89">
        <v>1529050000</v>
      </c>
      <c r="M446" s="89">
        <v>-0.96199292000000003</v>
      </c>
      <c r="N446" s="89">
        <v>-60.932774000000002</v>
      </c>
      <c r="O446" s="89">
        <v>-37.976627000000001</v>
      </c>
      <c r="P446" s="89">
        <v>-28.020707999999999</v>
      </c>
    </row>
    <row r="447" spans="2:16" x14ac:dyDescent="0.25">
      <c r="B447" s="89">
        <v>1609000000</v>
      </c>
      <c r="C447" s="89">
        <v>-3.7983074000000001</v>
      </c>
      <c r="D447" s="89">
        <v>-60.678466999999998</v>
      </c>
      <c r="E447" s="89">
        <v>-38.437140999999997</v>
      </c>
      <c r="F447" s="89">
        <v>-42.723090999999997</v>
      </c>
      <c r="L447" s="89">
        <v>1609000000</v>
      </c>
      <c r="M447" s="89">
        <v>-1.5286514</v>
      </c>
      <c r="N447" s="89">
        <v>-60.353748000000003</v>
      </c>
      <c r="O447" s="89">
        <v>-36.901237000000002</v>
      </c>
      <c r="P447" s="89">
        <v>-28.141117000000001</v>
      </c>
    </row>
    <row r="448" spans="2:16" x14ac:dyDescent="0.25">
      <c r="B448" s="89">
        <v>1688950000</v>
      </c>
      <c r="C448" s="89">
        <v>-3.9845362</v>
      </c>
      <c r="D448" s="89">
        <v>-59.103428000000001</v>
      </c>
      <c r="E448" s="89">
        <v>-39.201526999999999</v>
      </c>
      <c r="F448" s="89">
        <v>-40.245266000000001</v>
      </c>
      <c r="L448" s="89">
        <v>1688950000</v>
      </c>
      <c r="M448" s="89">
        <v>-2.1117214999999998</v>
      </c>
      <c r="N448" s="89">
        <v>-59.998745</v>
      </c>
      <c r="O448" s="89">
        <v>-35.463448</v>
      </c>
      <c r="P448" s="89">
        <v>-27.592625000000002</v>
      </c>
    </row>
    <row r="449" spans="2:16" x14ac:dyDescent="0.25">
      <c r="B449" s="89">
        <v>1768900000</v>
      </c>
      <c r="C449" s="89">
        <v>-4.1877642000000002</v>
      </c>
      <c r="D449" s="89">
        <v>-57.460438000000003</v>
      </c>
      <c r="E449" s="89">
        <v>-39.962874999999997</v>
      </c>
      <c r="F449" s="89">
        <v>-38.051636000000002</v>
      </c>
      <c r="L449" s="89">
        <v>1768900000</v>
      </c>
      <c r="M449" s="89">
        <v>-2.6646907</v>
      </c>
      <c r="N449" s="89">
        <v>-59.64761</v>
      </c>
      <c r="O449" s="89">
        <v>-34.660117999999997</v>
      </c>
      <c r="P449" s="89">
        <v>-27.363817000000001</v>
      </c>
    </row>
    <row r="450" spans="2:16" x14ac:dyDescent="0.25">
      <c r="B450" s="89">
        <v>1848850000</v>
      </c>
      <c r="C450" s="89">
        <v>-4.3323597999999999</v>
      </c>
      <c r="D450" s="89">
        <v>-55.643391000000001</v>
      </c>
      <c r="E450" s="89">
        <v>-40.155613000000002</v>
      </c>
      <c r="F450" s="89">
        <v>-36.414073999999999</v>
      </c>
      <c r="L450" s="89">
        <v>1848850000</v>
      </c>
      <c r="M450" s="89">
        <v>-3.2208977000000001</v>
      </c>
      <c r="N450" s="89">
        <v>-59.450859000000001</v>
      </c>
      <c r="O450" s="89">
        <v>-34.223948999999998</v>
      </c>
      <c r="P450" s="89">
        <v>-28.504656000000001</v>
      </c>
    </row>
    <row r="451" spans="2:16" x14ac:dyDescent="0.25">
      <c r="B451" s="89">
        <v>1928800000</v>
      </c>
      <c r="C451" s="89">
        <v>-4.5455103000000001</v>
      </c>
      <c r="D451" s="89">
        <v>-53.778255000000001</v>
      </c>
      <c r="E451" s="89">
        <v>-40.039116</v>
      </c>
      <c r="F451" s="89">
        <v>-34.929634</v>
      </c>
      <c r="L451" s="89">
        <v>1928800000</v>
      </c>
      <c r="M451" s="89">
        <v>-3.7905633000000001</v>
      </c>
      <c r="N451" s="89">
        <v>-59.072975</v>
      </c>
      <c r="O451" s="89">
        <v>-33.82394</v>
      </c>
      <c r="P451" s="89">
        <v>-29.312172</v>
      </c>
    </row>
    <row r="452" spans="2:16" x14ac:dyDescent="0.25">
      <c r="B452" s="89">
        <v>2008750000</v>
      </c>
      <c r="C452" s="89">
        <v>-4.7860931999999998</v>
      </c>
      <c r="D452" s="89">
        <v>-52.052914000000001</v>
      </c>
      <c r="E452" s="89">
        <v>-40.202506999999997</v>
      </c>
      <c r="F452" s="89">
        <v>-34.484707</v>
      </c>
      <c r="L452" s="89">
        <v>2008750000</v>
      </c>
      <c r="M452" s="89">
        <v>-4.2814025999999998</v>
      </c>
      <c r="N452" s="89">
        <v>-58.696564000000002</v>
      </c>
      <c r="O452" s="89">
        <v>-33.606482999999997</v>
      </c>
      <c r="P452" s="89">
        <v>-30.280975000000002</v>
      </c>
    </row>
    <row r="453" spans="2:16" x14ac:dyDescent="0.25">
      <c r="B453" s="89">
        <v>2088700000</v>
      </c>
      <c r="C453" s="89">
        <v>-5.0389318000000003</v>
      </c>
      <c r="D453" s="89">
        <v>-50.483531999999997</v>
      </c>
      <c r="E453" s="89">
        <v>-39.524310999999997</v>
      </c>
      <c r="F453" s="89">
        <v>-34.414332999999999</v>
      </c>
      <c r="L453" s="89">
        <v>2088700000</v>
      </c>
      <c r="M453" s="89">
        <v>-4.7759900000000002</v>
      </c>
      <c r="N453" s="89">
        <v>-58.308436999999998</v>
      </c>
      <c r="O453" s="89">
        <v>-33.600265999999998</v>
      </c>
      <c r="P453" s="89">
        <v>-31.252848</v>
      </c>
    </row>
    <row r="454" spans="2:16" x14ac:dyDescent="0.25">
      <c r="B454" s="89">
        <v>2168650000</v>
      </c>
      <c r="C454" s="89">
        <v>-5.2925829999999996</v>
      </c>
      <c r="D454" s="89">
        <v>-49.435253000000003</v>
      </c>
      <c r="E454" s="89">
        <v>-38.712524000000002</v>
      </c>
      <c r="F454" s="89">
        <v>-34.425499000000002</v>
      </c>
      <c r="L454" s="89">
        <v>2168650000</v>
      </c>
      <c r="M454" s="89">
        <v>-5.2183504000000003</v>
      </c>
      <c r="N454" s="89">
        <v>-57.968822000000003</v>
      </c>
      <c r="O454" s="89">
        <v>-33.547421</v>
      </c>
      <c r="P454" s="89">
        <v>-31.814133000000002</v>
      </c>
    </row>
    <row r="455" spans="2:16" x14ac:dyDescent="0.25">
      <c r="B455" s="89">
        <v>2248600000</v>
      </c>
      <c r="C455" s="89">
        <v>-5.5793400000000002</v>
      </c>
      <c r="D455" s="89">
        <v>-48.855637000000002</v>
      </c>
      <c r="E455" s="89">
        <v>-38.045924999999997</v>
      </c>
      <c r="F455" s="89">
        <v>-34.569037999999999</v>
      </c>
      <c r="L455" s="89">
        <v>2248600000</v>
      </c>
      <c r="M455" s="89">
        <v>-5.6187782000000004</v>
      </c>
      <c r="N455" s="89">
        <v>-57.83596</v>
      </c>
      <c r="O455" s="89">
        <v>-33.420459999999999</v>
      </c>
      <c r="P455" s="89">
        <v>-31.184086000000001</v>
      </c>
    </row>
    <row r="456" spans="2:16" x14ac:dyDescent="0.25">
      <c r="B456" s="89">
        <v>2328550000</v>
      </c>
      <c r="C456" s="89">
        <v>-5.8666901999999999</v>
      </c>
      <c r="D456" s="89">
        <v>-48.668998999999999</v>
      </c>
      <c r="E456" s="89">
        <v>-37.661212999999996</v>
      </c>
      <c r="F456" s="89">
        <v>-35.177525000000003</v>
      </c>
      <c r="L456" s="89">
        <v>2328550000</v>
      </c>
      <c r="M456" s="89">
        <v>-5.9734464000000003</v>
      </c>
      <c r="N456" s="89">
        <v>-57.975788000000001</v>
      </c>
      <c r="O456" s="89">
        <v>-33.513657000000002</v>
      </c>
      <c r="P456" s="89">
        <v>-30.234850000000002</v>
      </c>
    </row>
    <row r="457" spans="2:16" x14ac:dyDescent="0.25">
      <c r="B457" s="89">
        <v>2408500000</v>
      </c>
      <c r="C457" s="89">
        <v>-6.1629886999999997</v>
      </c>
      <c r="D457" s="89">
        <v>-48.833075999999998</v>
      </c>
      <c r="E457" s="89">
        <v>-36.950412999999998</v>
      </c>
      <c r="F457" s="89">
        <v>-35.815246999999999</v>
      </c>
      <c r="L457" s="89">
        <v>2408500000</v>
      </c>
      <c r="M457" s="89">
        <v>-6.2400884999999997</v>
      </c>
      <c r="N457" s="89">
        <v>-58.326926999999998</v>
      </c>
      <c r="O457" s="89">
        <v>-33.481602000000002</v>
      </c>
      <c r="P457" s="89">
        <v>-29.110465999999999</v>
      </c>
    </row>
    <row r="458" spans="2:16" x14ac:dyDescent="0.25">
      <c r="B458" s="89">
        <v>2488450000</v>
      </c>
      <c r="C458" s="89">
        <v>-6.4475616999999996</v>
      </c>
      <c r="D458" s="89">
        <v>-49.203372999999999</v>
      </c>
      <c r="E458" s="89">
        <v>-36.035015000000001</v>
      </c>
      <c r="F458" s="89">
        <v>-36.747481999999998</v>
      </c>
      <c r="L458" s="89">
        <v>2488450000</v>
      </c>
      <c r="M458" s="89">
        <v>-6.4797381999999999</v>
      </c>
      <c r="N458" s="89">
        <v>-59.328167000000001</v>
      </c>
      <c r="O458" s="89">
        <v>-33.489829999999998</v>
      </c>
      <c r="P458" s="89">
        <v>-28.226385000000001</v>
      </c>
    </row>
    <row r="459" spans="2:16" x14ac:dyDescent="0.25">
      <c r="B459" s="89">
        <v>2568400000</v>
      </c>
      <c r="C459" s="89">
        <v>-6.7306676000000003</v>
      </c>
      <c r="D459" s="89">
        <v>-49.749966000000001</v>
      </c>
      <c r="E459" s="89">
        <v>-35.058585999999998</v>
      </c>
      <c r="F459" s="89">
        <v>-38.017929000000002</v>
      </c>
      <c r="L459" s="89">
        <v>2568400000</v>
      </c>
      <c r="M459" s="89">
        <v>-6.6959391000000004</v>
      </c>
      <c r="N459" s="89">
        <v>-60.098849999999999</v>
      </c>
      <c r="O459" s="89">
        <v>-33.736877</v>
      </c>
      <c r="P459" s="89">
        <v>-27.268613999999999</v>
      </c>
    </row>
    <row r="460" spans="2:16" x14ac:dyDescent="0.25">
      <c r="B460" s="89">
        <v>2648350000</v>
      </c>
      <c r="C460" s="89">
        <v>-6.9764990999999998</v>
      </c>
      <c r="D460" s="89">
        <v>-50.454121000000001</v>
      </c>
      <c r="E460" s="89">
        <v>-34.153632999999999</v>
      </c>
      <c r="F460" s="89">
        <v>-39.253746</v>
      </c>
      <c r="L460" s="89">
        <v>2648350000</v>
      </c>
      <c r="M460" s="89">
        <v>-6.9315939000000002</v>
      </c>
      <c r="N460" s="89">
        <v>-61.683315</v>
      </c>
      <c r="O460" s="89">
        <v>-33.826698</v>
      </c>
      <c r="P460" s="89">
        <v>-26.366865000000001</v>
      </c>
    </row>
    <row r="461" spans="2:16" x14ac:dyDescent="0.25">
      <c r="B461" s="89">
        <v>2728300000</v>
      </c>
      <c r="C461" s="89">
        <v>-7.2705330999999997</v>
      </c>
      <c r="D461" s="89">
        <v>-51.213352</v>
      </c>
      <c r="E461" s="89">
        <v>-33.141747000000002</v>
      </c>
      <c r="F461" s="89">
        <v>-40.121848999999997</v>
      </c>
      <c r="L461" s="89">
        <v>2728300000</v>
      </c>
      <c r="M461" s="89">
        <v>-7.1596146000000003</v>
      </c>
      <c r="N461" s="89">
        <v>-63.291069</v>
      </c>
      <c r="O461" s="89">
        <v>-33.870235000000001</v>
      </c>
      <c r="P461" s="89">
        <v>-25.743604999999999</v>
      </c>
    </row>
    <row r="462" spans="2:16" x14ac:dyDescent="0.25">
      <c r="B462" s="89">
        <v>2808250000</v>
      </c>
      <c r="C462" s="89">
        <v>-7.5027938000000001</v>
      </c>
      <c r="D462" s="89">
        <v>-51.968204</v>
      </c>
      <c r="E462" s="89">
        <v>-32.408149999999999</v>
      </c>
      <c r="F462" s="89">
        <v>-40.706370999999997</v>
      </c>
      <c r="L462" s="89">
        <v>2808250000</v>
      </c>
      <c r="M462" s="89">
        <v>-7.4373155000000004</v>
      </c>
      <c r="N462" s="89">
        <v>-64.507835</v>
      </c>
      <c r="O462" s="89">
        <v>-34.157722</v>
      </c>
      <c r="P462" s="89">
        <v>-25.221495000000001</v>
      </c>
    </row>
    <row r="463" spans="2:16" x14ac:dyDescent="0.25">
      <c r="B463" s="89">
        <v>2888200000</v>
      </c>
      <c r="C463" s="89">
        <v>-7.6906767</v>
      </c>
      <c r="D463" s="89">
        <v>-52.737685999999997</v>
      </c>
      <c r="E463" s="89">
        <v>-31.682789</v>
      </c>
      <c r="F463" s="89">
        <v>-40.612259000000002</v>
      </c>
      <c r="L463" s="89">
        <v>2888200000</v>
      </c>
      <c r="M463" s="89">
        <v>-7.6913400000000003</v>
      </c>
      <c r="N463" s="89">
        <v>-65.478378000000006</v>
      </c>
      <c r="O463" s="89">
        <v>-34.412258000000001</v>
      </c>
      <c r="P463" s="89">
        <v>-24.581537000000001</v>
      </c>
    </row>
    <row r="464" spans="2:16" x14ac:dyDescent="0.25">
      <c r="B464" s="89">
        <v>2968150000</v>
      </c>
      <c r="C464" s="89">
        <v>-7.9518747000000003</v>
      </c>
      <c r="D464" s="89">
        <v>-53.356524999999998</v>
      </c>
      <c r="E464" s="89">
        <v>-30.689688</v>
      </c>
      <c r="F464" s="89">
        <v>-39.703212999999998</v>
      </c>
      <c r="L464" s="89">
        <v>2968150000</v>
      </c>
      <c r="M464" s="89">
        <v>-7.9788537000000002</v>
      </c>
      <c r="N464" s="89">
        <v>-67.492446999999999</v>
      </c>
      <c r="O464" s="89">
        <v>-34.689205000000001</v>
      </c>
      <c r="P464" s="89">
        <v>-24.020575999999998</v>
      </c>
    </row>
    <row r="465" spans="2:16" x14ac:dyDescent="0.25">
      <c r="B465" s="89">
        <v>3048100000</v>
      </c>
      <c r="C465" s="89">
        <v>-8.0886697999999999</v>
      </c>
      <c r="D465" s="89">
        <v>-54.165543</v>
      </c>
      <c r="E465" s="89">
        <v>-29.802128</v>
      </c>
      <c r="F465" s="89">
        <v>-38.656165999999999</v>
      </c>
      <c r="L465" s="89">
        <v>3048100000</v>
      </c>
      <c r="M465" s="89">
        <v>-8.3212509000000008</v>
      </c>
      <c r="N465" s="89">
        <v>-68.852654000000001</v>
      </c>
      <c r="O465" s="89">
        <v>-35.031951999999997</v>
      </c>
      <c r="P465" s="89">
        <v>-24.457675999999999</v>
      </c>
    </row>
    <row r="466" spans="2:16" x14ac:dyDescent="0.25">
      <c r="B466" s="89">
        <v>3128050000</v>
      </c>
      <c r="C466" s="89">
        <v>-8.1616850000000003</v>
      </c>
      <c r="D466" s="89">
        <v>-55.005538999999999</v>
      </c>
      <c r="E466" s="89">
        <v>-29.150030000000001</v>
      </c>
      <c r="F466" s="89">
        <v>-37.776088999999999</v>
      </c>
      <c r="L466" s="89">
        <v>3128050000</v>
      </c>
      <c r="M466" s="89">
        <v>-8.6383209000000001</v>
      </c>
      <c r="N466" s="89">
        <v>-69.285827999999995</v>
      </c>
      <c r="O466" s="89">
        <v>-35.434016999999997</v>
      </c>
      <c r="P466" s="89">
        <v>-24.750067000000001</v>
      </c>
    </row>
    <row r="467" spans="2:16" x14ac:dyDescent="0.25">
      <c r="B467" s="89">
        <v>3208000000</v>
      </c>
      <c r="C467" s="89">
        <v>-8.3698893000000005</v>
      </c>
      <c r="D467" s="89">
        <v>-55.977668999999999</v>
      </c>
      <c r="E467" s="89">
        <v>-28.311717999999999</v>
      </c>
      <c r="F467" s="89">
        <v>-37.225245999999999</v>
      </c>
      <c r="L467" s="89">
        <v>3208000000</v>
      </c>
      <c r="M467" s="89">
        <v>-8.9967451000000001</v>
      </c>
      <c r="N467" s="89">
        <v>-69.756209999999996</v>
      </c>
      <c r="O467" s="89">
        <v>-35.746882999999997</v>
      </c>
      <c r="P467" s="89">
        <v>-25.038958000000001</v>
      </c>
    </row>
    <row r="468" spans="2:16" x14ac:dyDescent="0.25">
      <c r="B468" s="89">
        <v>3287950000</v>
      </c>
      <c r="C468" s="89">
        <v>-8.4810543000000003</v>
      </c>
      <c r="D468" s="89">
        <v>-56.770358999999999</v>
      </c>
      <c r="E468" s="89">
        <v>-27.693317</v>
      </c>
      <c r="F468" s="89">
        <v>-37.002968000000003</v>
      </c>
      <c r="L468" s="89">
        <v>3287950000</v>
      </c>
      <c r="M468" s="89">
        <v>-9.3419790000000003</v>
      </c>
      <c r="N468" s="89">
        <v>-69.715980999999999</v>
      </c>
      <c r="O468" s="89">
        <v>-36.037441000000001</v>
      </c>
      <c r="P468" s="89">
        <v>-25.491793000000001</v>
      </c>
    </row>
    <row r="469" spans="2:16" x14ac:dyDescent="0.25">
      <c r="B469" s="89">
        <v>3367900000</v>
      </c>
      <c r="C469" s="89">
        <v>-8.5592184000000007</v>
      </c>
      <c r="D469" s="89">
        <v>-57.481811999999998</v>
      </c>
      <c r="E469" s="89">
        <v>-27.216196</v>
      </c>
      <c r="F469" s="89">
        <v>-37.286544999999997</v>
      </c>
      <c r="L469" s="89">
        <v>3367900000</v>
      </c>
      <c r="M469" s="89">
        <v>-9.7901477999999997</v>
      </c>
      <c r="N469" s="89">
        <v>-68.219688000000005</v>
      </c>
      <c r="O469" s="89">
        <v>-36.267009999999999</v>
      </c>
      <c r="P469" s="89">
        <v>-26.131968000000001</v>
      </c>
    </row>
    <row r="470" spans="2:16" x14ac:dyDescent="0.25">
      <c r="B470" s="89">
        <v>3447850000</v>
      </c>
      <c r="C470" s="89">
        <v>-8.7388352999999999</v>
      </c>
      <c r="D470" s="89">
        <v>-57.963200000000001</v>
      </c>
      <c r="E470" s="89">
        <v>-26.692333000000001</v>
      </c>
      <c r="F470" s="89">
        <v>-37.555644999999998</v>
      </c>
      <c r="L470" s="89">
        <v>3447850000</v>
      </c>
      <c r="M470" s="89">
        <v>-10.060521</v>
      </c>
      <c r="N470" s="89">
        <v>-67.343886999999995</v>
      </c>
      <c r="O470" s="89">
        <v>-36.709324000000002</v>
      </c>
      <c r="P470" s="89">
        <v>-25.814501</v>
      </c>
    </row>
    <row r="471" spans="2:16" x14ac:dyDescent="0.25">
      <c r="B471" s="89">
        <v>3527800000</v>
      </c>
      <c r="C471" s="89">
        <v>-8.8767166</v>
      </c>
      <c r="D471" s="89">
        <v>-58.434364000000002</v>
      </c>
      <c r="E471" s="89">
        <v>-26.196950999999999</v>
      </c>
      <c r="F471" s="89">
        <v>-37.783096</v>
      </c>
      <c r="L471" s="89">
        <v>3527800000</v>
      </c>
      <c r="M471" s="89">
        <v>-10.467074</v>
      </c>
      <c r="N471" s="89">
        <v>-66.505202999999995</v>
      </c>
      <c r="O471" s="89">
        <v>-37.065249999999999</v>
      </c>
      <c r="P471" s="89">
        <v>-25.536034000000001</v>
      </c>
    </row>
    <row r="472" spans="2:16" x14ac:dyDescent="0.25">
      <c r="B472" s="89">
        <v>3607750000</v>
      </c>
      <c r="C472" s="89">
        <v>-8.9700289000000009</v>
      </c>
      <c r="D472" s="89">
        <v>-58.468330000000002</v>
      </c>
      <c r="E472" s="89">
        <v>-25.877662999999998</v>
      </c>
      <c r="F472" s="89">
        <v>-37.892966999999999</v>
      </c>
      <c r="L472" s="89">
        <v>3607750000</v>
      </c>
      <c r="M472" s="89">
        <v>-10.794889</v>
      </c>
      <c r="N472" s="89">
        <v>-66.395477</v>
      </c>
      <c r="O472" s="89">
        <v>-37.440688999999999</v>
      </c>
      <c r="P472" s="89">
        <v>-25.409063</v>
      </c>
    </row>
    <row r="473" spans="2:16" x14ac:dyDescent="0.25">
      <c r="B473" s="89">
        <v>3687700000</v>
      </c>
      <c r="C473" s="89">
        <v>-9.1061344000000002</v>
      </c>
      <c r="D473" s="89">
        <v>-58.815165999999998</v>
      </c>
      <c r="E473" s="89">
        <v>-25.516521000000001</v>
      </c>
      <c r="F473" s="89">
        <v>-38.113166999999997</v>
      </c>
      <c r="L473" s="89">
        <v>3687700000</v>
      </c>
      <c r="M473" s="89">
        <v>-11.174167000000001</v>
      </c>
      <c r="N473" s="89">
        <v>-66.841674999999995</v>
      </c>
      <c r="O473" s="89">
        <v>-37.89526</v>
      </c>
      <c r="P473" s="89">
        <v>-25.228881999999999</v>
      </c>
    </row>
    <row r="474" spans="2:16" x14ac:dyDescent="0.25">
      <c r="B474" s="89">
        <v>3767650000</v>
      </c>
      <c r="C474" s="89">
        <v>-9.1988801999999996</v>
      </c>
      <c r="D474" s="89">
        <v>-58.984183999999999</v>
      </c>
      <c r="E474" s="89">
        <v>-25.27807</v>
      </c>
      <c r="F474" s="89">
        <v>-38.404045000000004</v>
      </c>
      <c r="L474" s="89">
        <v>3767650000</v>
      </c>
      <c r="M474" s="89">
        <v>-11.486997000000001</v>
      </c>
      <c r="N474" s="89">
        <v>-67.346312999999995</v>
      </c>
      <c r="O474" s="89">
        <v>-38.274093999999998</v>
      </c>
      <c r="P474" s="89">
        <v>-25.056234</v>
      </c>
    </row>
    <row r="475" spans="2:16" x14ac:dyDescent="0.25">
      <c r="B475" s="89">
        <v>3847600000</v>
      </c>
      <c r="C475" s="89">
        <v>-9.3109912999999995</v>
      </c>
      <c r="D475" s="89">
        <v>-58.912663000000002</v>
      </c>
      <c r="E475" s="89">
        <v>-25.047750000000001</v>
      </c>
      <c r="F475" s="89">
        <v>-38.844585000000002</v>
      </c>
      <c r="L475" s="89">
        <v>3847600000</v>
      </c>
      <c r="M475" s="89">
        <v>-11.856055</v>
      </c>
      <c r="N475" s="89">
        <v>-67.023819000000003</v>
      </c>
      <c r="O475" s="89">
        <v>-38.717193999999999</v>
      </c>
      <c r="P475" s="89">
        <v>-24.879135000000002</v>
      </c>
    </row>
    <row r="476" spans="2:16" x14ac:dyDescent="0.25">
      <c r="B476" s="89">
        <v>3927550000</v>
      </c>
      <c r="C476" s="89">
        <v>-9.3326483000000007</v>
      </c>
      <c r="D476" s="89">
        <v>-58.722473000000001</v>
      </c>
      <c r="E476" s="89">
        <v>-24.931259000000001</v>
      </c>
      <c r="F476" s="89">
        <v>-39.309829999999998</v>
      </c>
      <c r="L476" s="89">
        <v>3927550000</v>
      </c>
      <c r="M476" s="89">
        <v>-12.148832000000001</v>
      </c>
      <c r="N476" s="89">
        <v>-67.561667999999997</v>
      </c>
      <c r="O476" s="89">
        <v>-39.243881000000002</v>
      </c>
      <c r="P476" s="89">
        <v>-24.802734000000001</v>
      </c>
    </row>
    <row r="477" spans="2:16" x14ac:dyDescent="0.25">
      <c r="B477" s="89">
        <v>4007500000</v>
      </c>
      <c r="C477" s="89">
        <v>-9.3450860999999996</v>
      </c>
      <c r="D477" s="89">
        <v>-58.625205999999999</v>
      </c>
      <c r="E477" s="89">
        <v>-24.833335999999999</v>
      </c>
      <c r="F477" s="89">
        <v>-39.833176000000002</v>
      </c>
      <c r="L477" s="89">
        <v>4007500000</v>
      </c>
      <c r="M477" s="89">
        <v>-12.473393</v>
      </c>
      <c r="N477" s="89">
        <v>-66.770904999999999</v>
      </c>
      <c r="O477" s="89">
        <v>-39.749538000000001</v>
      </c>
      <c r="P477" s="89">
        <v>-24.711386000000001</v>
      </c>
    </row>
    <row r="478" spans="2:16" x14ac:dyDescent="0.25">
      <c r="B478" s="89">
        <v>4087450000</v>
      </c>
      <c r="C478" s="89">
        <v>-9.3629722999999991</v>
      </c>
      <c r="D478" s="89">
        <v>-58.084797000000002</v>
      </c>
      <c r="E478" s="89">
        <v>-24.748139999999999</v>
      </c>
      <c r="F478" s="89">
        <v>-40.288826</v>
      </c>
      <c r="L478" s="89">
        <v>4087450000</v>
      </c>
      <c r="M478" s="89">
        <v>-12.742519</v>
      </c>
      <c r="N478" s="89">
        <v>-65.906234999999995</v>
      </c>
      <c r="O478" s="89">
        <v>-40.242699000000002</v>
      </c>
      <c r="P478" s="89">
        <v>-24.678267999999999</v>
      </c>
    </row>
    <row r="479" spans="2:16" x14ac:dyDescent="0.25">
      <c r="B479" s="89">
        <v>4167400000</v>
      </c>
      <c r="C479" s="89">
        <v>-9.2915030000000005</v>
      </c>
      <c r="D479" s="89">
        <v>-57.706963000000002</v>
      </c>
      <c r="E479" s="89">
        <v>-24.684256000000001</v>
      </c>
      <c r="F479" s="89">
        <v>-40.772396000000001</v>
      </c>
      <c r="L479" s="89">
        <v>4167400000</v>
      </c>
      <c r="M479" s="89">
        <v>-13.071692000000001</v>
      </c>
      <c r="N479" s="89">
        <v>-65.059073999999995</v>
      </c>
      <c r="O479" s="89">
        <v>-40.783206999999997</v>
      </c>
      <c r="P479" s="89">
        <v>-24.622388999999998</v>
      </c>
    </row>
    <row r="480" spans="2:16" x14ac:dyDescent="0.25">
      <c r="B480" s="89">
        <v>4247350000</v>
      </c>
      <c r="C480" s="89">
        <v>-9.2288712999999998</v>
      </c>
      <c r="D480" s="89">
        <v>-57.318747999999999</v>
      </c>
      <c r="E480" s="89">
        <v>-24.649906000000001</v>
      </c>
      <c r="F480" s="89">
        <v>-41.253112999999999</v>
      </c>
      <c r="L480" s="89">
        <v>4247350000</v>
      </c>
      <c r="M480" s="89">
        <v>-13.511759</v>
      </c>
      <c r="N480" s="89">
        <v>-63.839989000000003</v>
      </c>
      <c r="O480" s="89">
        <v>-41.25705</v>
      </c>
      <c r="P480" s="89">
        <v>-24.600657999999999</v>
      </c>
    </row>
    <row r="481" spans="2:16" x14ac:dyDescent="0.25">
      <c r="B481" s="89">
        <v>4327300000</v>
      </c>
      <c r="C481" s="89">
        <v>-9.2571858999999996</v>
      </c>
      <c r="D481" s="89">
        <v>-56.859413000000004</v>
      </c>
      <c r="E481" s="89">
        <v>-24.540098</v>
      </c>
      <c r="F481" s="89">
        <v>-41.676727</v>
      </c>
      <c r="L481" s="89">
        <v>4327300000</v>
      </c>
      <c r="M481" s="89">
        <v>-13.85688</v>
      </c>
      <c r="N481" s="89">
        <v>-62.674560999999997</v>
      </c>
      <c r="O481" s="89">
        <v>-41.685088999999998</v>
      </c>
      <c r="P481" s="89">
        <v>-24.526249</v>
      </c>
    </row>
    <row r="482" spans="2:16" x14ac:dyDescent="0.25">
      <c r="B482" s="89">
        <v>4407250000</v>
      </c>
      <c r="C482" s="89">
        <v>-9.2087716999999998</v>
      </c>
      <c r="D482" s="89">
        <v>-56.317534999999999</v>
      </c>
      <c r="E482" s="89">
        <v>-24.468078999999999</v>
      </c>
      <c r="F482" s="89">
        <v>-42.060032</v>
      </c>
      <c r="L482" s="89">
        <v>4407250000</v>
      </c>
      <c r="M482" s="89">
        <v>-14.237543000000001</v>
      </c>
      <c r="N482" s="89">
        <v>-62.097991999999998</v>
      </c>
      <c r="O482" s="89">
        <v>-42.110664</v>
      </c>
      <c r="P482" s="89">
        <v>-24.526926</v>
      </c>
    </row>
    <row r="483" spans="2:16" x14ac:dyDescent="0.25">
      <c r="B483" s="89">
        <v>4487200000</v>
      </c>
      <c r="C483" s="89">
        <v>-9.1755276000000006</v>
      </c>
      <c r="D483" s="89">
        <v>-55.704517000000003</v>
      </c>
      <c r="E483" s="89">
        <v>-24.443370999999999</v>
      </c>
      <c r="F483" s="89">
        <v>-42.44558</v>
      </c>
      <c r="L483" s="89">
        <v>4487200000</v>
      </c>
      <c r="M483" s="89">
        <v>-14.706367999999999</v>
      </c>
      <c r="N483" s="89">
        <v>-61.372379000000002</v>
      </c>
      <c r="O483" s="89">
        <v>-42.549770000000002</v>
      </c>
      <c r="P483" s="89">
        <v>-24.549412</v>
      </c>
    </row>
    <row r="484" spans="2:16" x14ac:dyDescent="0.25">
      <c r="B484" s="89">
        <v>4567150000</v>
      </c>
      <c r="C484" s="89">
        <v>-9.2195500999999993</v>
      </c>
      <c r="D484" s="89">
        <v>-55.064556000000003</v>
      </c>
      <c r="E484" s="89">
        <v>-24.388836000000001</v>
      </c>
      <c r="F484" s="89">
        <v>-42.794998</v>
      </c>
      <c r="L484" s="89">
        <v>4567150000</v>
      </c>
      <c r="M484" s="89">
        <v>-15.17296</v>
      </c>
      <c r="N484" s="89">
        <v>-61.307727999999997</v>
      </c>
      <c r="O484" s="89">
        <v>-43.007106999999998</v>
      </c>
      <c r="P484" s="89">
        <v>-24.656012</v>
      </c>
    </row>
    <row r="485" spans="2:16" x14ac:dyDescent="0.25">
      <c r="B485" s="89">
        <v>4647100000</v>
      </c>
      <c r="C485" s="89">
        <v>-9.1922569000000003</v>
      </c>
      <c r="D485" s="89">
        <v>-54.462944</v>
      </c>
      <c r="E485" s="89">
        <v>-24.356677999999999</v>
      </c>
      <c r="F485" s="89">
        <v>-43.143593000000003</v>
      </c>
      <c r="L485" s="89">
        <v>4647100000</v>
      </c>
      <c r="M485" s="89">
        <v>-15.653297999999999</v>
      </c>
      <c r="N485" s="89">
        <v>-61.729503999999999</v>
      </c>
      <c r="O485" s="89">
        <v>-43.423622000000002</v>
      </c>
      <c r="P485" s="89">
        <v>-24.715176</v>
      </c>
    </row>
    <row r="486" spans="2:16" x14ac:dyDescent="0.25">
      <c r="B486" s="89">
        <v>4727050000</v>
      </c>
      <c r="C486" s="89">
        <v>-9.1668786999999998</v>
      </c>
      <c r="D486" s="89">
        <v>-53.917392999999997</v>
      </c>
      <c r="E486" s="89">
        <v>-24.386505</v>
      </c>
      <c r="F486" s="89">
        <v>-43.575665000000001</v>
      </c>
      <c r="L486" s="89">
        <v>4727050000</v>
      </c>
      <c r="M486" s="89">
        <v>-16.351343</v>
      </c>
      <c r="N486" s="89">
        <v>-62.703887999999999</v>
      </c>
      <c r="O486" s="89">
        <v>-43.922634000000002</v>
      </c>
      <c r="P486" s="89">
        <v>-24.826283</v>
      </c>
    </row>
    <row r="487" spans="2:16" x14ac:dyDescent="0.25">
      <c r="B487" s="89">
        <v>4807000000</v>
      </c>
      <c r="C487" s="89">
        <v>-9.1533116999999997</v>
      </c>
      <c r="D487" s="89">
        <v>-53.411403999999997</v>
      </c>
      <c r="E487" s="89">
        <v>-24.411261</v>
      </c>
      <c r="F487" s="89">
        <v>-44.051651</v>
      </c>
      <c r="L487" s="89">
        <v>4807000000</v>
      </c>
      <c r="M487" s="89">
        <v>-17.248170999999999</v>
      </c>
      <c r="N487" s="89">
        <v>-63.988667</v>
      </c>
      <c r="O487" s="89">
        <v>-44.431350999999999</v>
      </c>
      <c r="P487" s="89">
        <v>-24.908037</v>
      </c>
    </row>
    <row r="488" spans="2:16" x14ac:dyDescent="0.25">
      <c r="B488" s="89">
        <v>4886950000</v>
      </c>
      <c r="C488" s="89">
        <v>-9.0602225999999995</v>
      </c>
      <c r="D488" s="89">
        <v>-52.743645000000001</v>
      </c>
      <c r="E488" s="89">
        <v>-24.508638000000001</v>
      </c>
      <c r="F488" s="89">
        <v>-44.539467000000002</v>
      </c>
      <c r="L488" s="89">
        <v>4886950000</v>
      </c>
      <c r="M488" s="89">
        <v>-18.350275</v>
      </c>
      <c r="N488" s="89">
        <v>-64.235129999999998</v>
      </c>
      <c r="O488" s="89">
        <v>-44.901539</v>
      </c>
      <c r="P488" s="89">
        <v>-24.983564000000001</v>
      </c>
    </row>
    <row r="489" spans="2:16" x14ac:dyDescent="0.25">
      <c r="B489" s="89">
        <v>4966900000</v>
      </c>
      <c r="C489" s="89">
        <v>-9.0058679999999995</v>
      </c>
      <c r="D489" s="89">
        <v>-51.957290999999998</v>
      </c>
      <c r="E489" s="89">
        <v>-24.609916999999999</v>
      </c>
      <c r="F489" s="89">
        <v>-44.993237000000001</v>
      </c>
      <c r="L489" s="89">
        <v>4966900000</v>
      </c>
      <c r="M489" s="89">
        <v>-19.409416</v>
      </c>
      <c r="N489" s="89">
        <v>-63.713695999999999</v>
      </c>
      <c r="O489" s="89">
        <v>-45.365963000000001</v>
      </c>
      <c r="P489" s="89">
        <v>-25.072855000000001</v>
      </c>
    </row>
    <row r="490" spans="2:16" x14ac:dyDescent="0.25">
      <c r="B490" s="89">
        <v>5046850000</v>
      </c>
      <c r="C490" s="89">
        <v>-9.0255183999999993</v>
      </c>
      <c r="D490" s="89">
        <v>-51.08202</v>
      </c>
      <c r="E490" s="89">
        <v>-24.661204999999999</v>
      </c>
      <c r="F490" s="89">
        <v>-45.324966000000003</v>
      </c>
      <c r="L490" s="89">
        <v>5046850000</v>
      </c>
      <c r="M490" s="89">
        <v>-20.187671999999999</v>
      </c>
      <c r="N490" s="89">
        <v>-62.721310000000003</v>
      </c>
      <c r="O490" s="89">
        <v>-45.780346000000002</v>
      </c>
      <c r="P490" s="89">
        <v>-25.309887</v>
      </c>
    </row>
    <row r="491" spans="2:16" x14ac:dyDescent="0.25">
      <c r="B491" s="89">
        <v>5126800000</v>
      </c>
      <c r="C491" s="89">
        <v>-9.0954455999999997</v>
      </c>
      <c r="D491" s="89">
        <v>-50.026893999999999</v>
      </c>
      <c r="E491" s="89">
        <v>-24.670480999999999</v>
      </c>
      <c r="F491" s="89">
        <v>-45.467125000000003</v>
      </c>
      <c r="L491" s="89">
        <v>5126800000</v>
      </c>
      <c r="M491" s="89">
        <v>-20.384226000000002</v>
      </c>
      <c r="N491" s="89">
        <v>-61.012058000000003</v>
      </c>
      <c r="O491" s="89">
        <v>-46.119796999999998</v>
      </c>
      <c r="P491" s="89">
        <v>-25.618172000000001</v>
      </c>
    </row>
    <row r="492" spans="2:16" x14ac:dyDescent="0.25">
      <c r="B492" s="89">
        <v>5206750000</v>
      </c>
      <c r="C492" s="89">
        <v>-9.2014283999999993</v>
      </c>
      <c r="D492" s="89">
        <v>-49.077540999999997</v>
      </c>
      <c r="E492" s="89">
        <v>-24.709198000000001</v>
      </c>
      <c r="F492" s="89">
        <v>-45.735518999999996</v>
      </c>
      <c r="L492" s="89">
        <v>5206750000</v>
      </c>
      <c r="M492" s="89">
        <v>-20.089655</v>
      </c>
      <c r="N492" s="89">
        <v>-58.822201</v>
      </c>
      <c r="O492" s="89">
        <v>-46.343356999999997</v>
      </c>
      <c r="P492" s="89">
        <v>-25.576180999999998</v>
      </c>
    </row>
    <row r="493" spans="2:16" x14ac:dyDescent="0.25">
      <c r="B493" s="89">
        <v>5286700000</v>
      </c>
      <c r="C493" s="89">
        <v>-9.5228442999999992</v>
      </c>
      <c r="D493" s="89">
        <v>-48.484005000000003</v>
      </c>
      <c r="E493" s="89">
        <v>-24.542950000000001</v>
      </c>
      <c r="F493" s="89">
        <v>-45.931792999999999</v>
      </c>
      <c r="L493" s="89">
        <v>5286700000</v>
      </c>
      <c r="M493" s="89">
        <v>-19.262058</v>
      </c>
      <c r="N493" s="89">
        <v>-57.780974999999998</v>
      </c>
      <c r="O493" s="89">
        <v>-46.456913</v>
      </c>
      <c r="P493" s="89">
        <v>-25.437687</v>
      </c>
    </row>
    <row r="494" spans="2:16" x14ac:dyDescent="0.25">
      <c r="B494" s="89">
        <v>5366650000</v>
      </c>
      <c r="C494" s="89">
        <v>-9.9664268000000007</v>
      </c>
      <c r="D494" s="89">
        <v>-48.063170999999997</v>
      </c>
      <c r="E494" s="89">
        <v>-24.31127</v>
      </c>
      <c r="F494" s="89">
        <v>-46.096699000000001</v>
      </c>
      <c r="L494" s="89">
        <v>5366650000</v>
      </c>
      <c r="M494" s="89">
        <v>-18.152987</v>
      </c>
      <c r="N494" s="89">
        <v>-57.172336999999999</v>
      </c>
      <c r="O494" s="89">
        <v>-46.530197000000001</v>
      </c>
      <c r="P494" s="89">
        <v>-25.203044999999999</v>
      </c>
    </row>
    <row r="495" spans="2:16" x14ac:dyDescent="0.25">
      <c r="B495" s="89">
        <v>5446600000</v>
      </c>
      <c r="C495" s="89">
        <v>-10.29738</v>
      </c>
      <c r="D495" s="89">
        <v>-47.991314000000003</v>
      </c>
      <c r="E495" s="89">
        <v>-24.247919</v>
      </c>
      <c r="F495" s="89">
        <v>-46.331059000000003</v>
      </c>
      <c r="L495" s="89">
        <v>5446600000</v>
      </c>
      <c r="M495" s="89">
        <v>-17.068805999999999</v>
      </c>
      <c r="N495" s="89">
        <v>-56.587502000000001</v>
      </c>
      <c r="O495" s="89">
        <v>-46.532772000000001</v>
      </c>
      <c r="P495" s="89">
        <v>-24.864626000000001</v>
      </c>
    </row>
    <row r="496" spans="2:16" x14ac:dyDescent="0.25">
      <c r="B496" s="89">
        <v>5526550000</v>
      </c>
      <c r="C496" s="89">
        <v>-10.831041000000001</v>
      </c>
      <c r="D496" s="89">
        <v>-48.180092000000002</v>
      </c>
      <c r="E496" s="89">
        <v>-24.069583999999999</v>
      </c>
      <c r="F496" s="89">
        <v>-46.587612</v>
      </c>
      <c r="L496" s="89">
        <v>5526550000</v>
      </c>
      <c r="M496" s="89">
        <v>-16.250612</v>
      </c>
      <c r="N496" s="89">
        <v>-56.140141</v>
      </c>
      <c r="O496" s="89">
        <v>-46.563999000000003</v>
      </c>
      <c r="P496" s="89">
        <v>-24.430416000000001</v>
      </c>
    </row>
    <row r="497" spans="2:16" x14ac:dyDescent="0.25">
      <c r="B497" s="89">
        <v>5606500000</v>
      </c>
      <c r="C497" s="89">
        <v>-11.418879</v>
      </c>
      <c r="D497" s="89">
        <v>-48.542800999999997</v>
      </c>
      <c r="E497" s="89">
        <v>-23.867246999999999</v>
      </c>
      <c r="F497" s="89">
        <v>-46.613373000000003</v>
      </c>
      <c r="L497" s="89">
        <v>5606500000</v>
      </c>
      <c r="M497" s="89">
        <v>-15.492438</v>
      </c>
      <c r="N497" s="89">
        <v>-56.132103000000001</v>
      </c>
      <c r="O497" s="89">
        <v>-46.638179999999998</v>
      </c>
      <c r="P497" s="89">
        <v>-24.342499</v>
      </c>
    </row>
    <row r="498" spans="2:16" x14ac:dyDescent="0.25">
      <c r="B498" s="89">
        <v>5686450000</v>
      </c>
      <c r="C498" s="89">
        <v>-11.992098</v>
      </c>
      <c r="D498" s="89">
        <v>-48.947670000000002</v>
      </c>
      <c r="E498" s="89">
        <v>-23.765255</v>
      </c>
      <c r="F498" s="89">
        <v>-46.639617999999999</v>
      </c>
      <c r="L498" s="89">
        <v>5686450000</v>
      </c>
      <c r="M498" s="89">
        <v>-14.842644999999999</v>
      </c>
      <c r="N498" s="89">
        <v>-56.114204000000001</v>
      </c>
      <c r="O498" s="89">
        <v>-46.691665999999998</v>
      </c>
      <c r="P498" s="89">
        <v>-24.327770000000001</v>
      </c>
    </row>
    <row r="499" spans="2:16" x14ac:dyDescent="0.25">
      <c r="B499" s="89">
        <v>5766400000</v>
      </c>
      <c r="C499" s="89">
        <v>-12.601136</v>
      </c>
      <c r="D499" s="89">
        <v>-49.323753000000004</v>
      </c>
      <c r="E499" s="89">
        <v>-23.667349000000002</v>
      </c>
      <c r="F499" s="89">
        <v>-46.568812999999999</v>
      </c>
      <c r="L499" s="89">
        <v>5766400000</v>
      </c>
      <c r="M499" s="89">
        <v>-14.251594000000001</v>
      </c>
      <c r="N499" s="89">
        <v>-56.276088999999999</v>
      </c>
      <c r="O499" s="89">
        <v>-46.643517000000003</v>
      </c>
      <c r="P499" s="89">
        <v>-24.234629000000002</v>
      </c>
    </row>
    <row r="500" spans="2:16" x14ac:dyDescent="0.25">
      <c r="B500" s="89">
        <v>5846350000</v>
      </c>
      <c r="C500" s="89">
        <v>-13.277246</v>
      </c>
      <c r="D500" s="89">
        <v>-49.525996999999997</v>
      </c>
      <c r="E500" s="89">
        <v>-23.468672000000002</v>
      </c>
      <c r="F500" s="89">
        <v>-46.444538000000001</v>
      </c>
      <c r="L500" s="89">
        <v>5846350000</v>
      </c>
      <c r="M500" s="89">
        <v>-13.685534000000001</v>
      </c>
      <c r="N500" s="89">
        <v>-56.767498000000003</v>
      </c>
      <c r="O500" s="89">
        <v>-46.634613000000002</v>
      </c>
      <c r="P500" s="89">
        <v>-24.110661</v>
      </c>
    </row>
    <row r="501" spans="2:16" x14ac:dyDescent="0.25">
      <c r="B501" s="89">
        <v>5926300000</v>
      </c>
      <c r="C501" s="89">
        <v>-13.834273</v>
      </c>
      <c r="D501" s="89">
        <v>-49.674090999999997</v>
      </c>
      <c r="E501" s="89">
        <v>-23.355346999999998</v>
      </c>
      <c r="F501" s="89">
        <v>-46.343837999999998</v>
      </c>
      <c r="L501" s="89">
        <v>5926300000</v>
      </c>
      <c r="M501" s="89">
        <v>-13.091251</v>
      </c>
      <c r="N501" s="89">
        <v>-56.932170999999997</v>
      </c>
      <c r="O501" s="89">
        <v>-46.538879000000001</v>
      </c>
      <c r="P501" s="89">
        <v>-24.037514000000002</v>
      </c>
    </row>
    <row r="502" spans="2:16" x14ac:dyDescent="0.25">
      <c r="B502" s="89">
        <v>6006250000</v>
      </c>
      <c r="C502" s="89">
        <v>-14.320105</v>
      </c>
      <c r="D502" s="89">
        <v>-49.695236000000001</v>
      </c>
      <c r="E502" s="89">
        <v>-23.252327000000001</v>
      </c>
      <c r="F502" s="89">
        <v>-46.195521999999997</v>
      </c>
      <c r="L502" s="89">
        <v>6006250000</v>
      </c>
      <c r="M502" s="89">
        <v>-12.530735999999999</v>
      </c>
      <c r="N502" s="89">
        <v>-56.882420000000003</v>
      </c>
      <c r="O502" s="89">
        <v>-46.433284999999998</v>
      </c>
      <c r="P502" s="89">
        <v>-24.008526</v>
      </c>
    </row>
    <row r="503" spans="2:16" x14ac:dyDescent="0.25">
      <c r="B503" s="89">
        <v>6086200000</v>
      </c>
      <c r="C503" s="89">
        <v>-14.681020999999999</v>
      </c>
      <c r="D503" s="89">
        <v>-49.668213000000002</v>
      </c>
      <c r="E503" s="89">
        <v>-23.126657000000002</v>
      </c>
      <c r="F503" s="89">
        <v>-46.024749999999997</v>
      </c>
      <c r="L503" s="89">
        <v>6086200000</v>
      </c>
      <c r="M503" s="89">
        <v>-12.002995</v>
      </c>
      <c r="N503" s="89">
        <v>-56.428375000000003</v>
      </c>
      <c r="O503" s="89">
        <v>-46.367137999999997</v>
      </c>
      <c r="P503" s="89">
        <v>-23.997388999999998</v>
      </c>
    </row>
    <row r="504" spans="2:16" x14ac:dyDescent="0.25">
      <c r="B504" s="89">
        <v>6166150000</v>
      </c>
      <c r="C504" s="89">
        <v>-14.835538</v>
      </c>
      <c r="D504" s="89">
        <v>-49.675719999999998</v>
      </c>
      <c r="E504" s="89">
        <v>-23.064496999999999</v>
      </c>
      <c r="F504" s="89">
        <v>-45.900649999999999</v>
      </c>
      <c r="L504" s="89">
        <v>6166150000</v>
      </c>
      <c r="M504" s="89">
        <v>-11.537755000000001</v>
      </c>
      <c r="N504" s="89">
        <v>-55.499851</v>
      </c>
      <c r="O504" s="89">
        <v>-46.306358000000003</v>
      </c>
      <c r="P504" s="89">
        <v>-24.096073000000001</v>
      </c>
    </row>
    <row r="505" spans="2:16" x14ac:dyDescent="0.25">
      <c r="B505" s="89">
        <v>6246100000</v>
      </c>
      <c r="C505" s="89">
        <v>-14.817826</v>
      </c>
      <c r="D505" s="89">
        <v>-49.590381999999998</v>
      </c>
      <c r="E505" s="89">
        <v>-23.002348000000001</v>
      </c>
      <c r="F505" s="89">
        <v>-45.680084000000001</v>
      </c>
      <c r="L505" s="89">
        <v>6246100000</v>
      </c>
      <c r="M505" s="89">
        <v>-11.151217000000001</v>
      </c>
      <c r="N505" s="89">
        <v>-54.429020000000001</v>
      </c>
      <c r="O505" s="89">
        <v>-46.219078000000003</v>
      </c>
      <c r="P505" s="89">
        <v>-24.238731000000001</v>
      </c>
    </row>
    <row r="506" spans="2:16" x14ac:dyDescent="0.25">
      <c r="B506" s="89">
        <v>6326050000</v>
      </c>
      <c r="C506" s="89">
        <v>-14.6089</v>
      </c>
      <c r="D506" s="89">
        <v>-49.485782999999998</v>
      </c>
      <c r="E506" s="89">
        <v>-22.952017000000001</v>
      </c>
      <c r="F506" s="89">
        <v>-45.425671000000001</v>
      </c>
      <c r="L506" s="89">
        <v>6326050000</v>
      </c>
      <c r="M506" s="89">
        <v>-10.855684</v>
      </c>
      <c r="N506" s="89">
        <v>-53.499310000000001</v>
      </c>
      <c r="O506" s="89">
        <v>-46.081673000000002</v>
      </c>
      <c r="P506" s="89">
        <v>-24.236575999999999</v>
      </c>
    </row>
    <row r="507" spans="2:16" x14ac:dyDescent="0.25">
      <c r="B507" s="89">
        <v>6406000000</v>
      </c>
      <c r="C507" s="89">
        <v>-14.325742</v>
      </c>
      <c r="D507" s="89">
        <v>-49.478518999999999</v>
      </c>
      <c r="E507" s="89">
        <v>-22.887906999999998</v>
      </c>
      <c r="F507" s="89">
        <v>-45.219673</v>
      </c>
      <c r="L507" s="89">
        <v>6406000000</v>
      </c>
      <c r="M507" s="89">
        <v>-10.618898</v>
      </c>
      <c r="N507" s="89">
        <v>-52.757095</v>
      </c>
      <c r="O507" s="89">
        <v>-45.965885</v>
      </c>
      <c r="P507" s="89">
        <v>-24.211119</v>
      </c>
    </row>
    <row r="508" spans="2:16" x14ac:dyDescent="0.25">
      <c r="B508" s="89">
        <v>6485950000</v>
      </c>
      <c r="C508" s="89">
        <v>-13.753508</v>
      </c>
      <c r="D508" s="89">
        <v>-49.282744999999998</v>
      </c>
      <c r="E508" s="89">
        <v>-22.935707000000001</v>
      </c>
      <c r="F508" s="89">
        <v>-44.986687000000003</v>
      </c>
      <c r="L508" s="89">
        <v>6485950000</v>
      </c>
      <c r="M508" s="89">
        <v>-10.413221</v>
      </c>
      <c r="N508" s="89">
        <v>-52.721496999999999</v>
      </c>
      <c r="O508" s="89">
        <v>-45.777797999999997</v>
      </c>
      <c r="P508" s="89">
        <v>-24.203142</v>
      </c>
    </row>
    <row r="509" spans="2:16" x14ac:dyDescent="0.25">
      <c r="B509" s="89">
        <v>6565900000</v>
      </c>
      <c r="C509" s="89">
        <v>-13.210425000000001</v>
      </c>
      <c r="D509" s="89">
        <v>-49.244106000000002</v>
      </c>
      <c r="E509" s="89">
        <v>-22.926974999999999</v>
      </c>
      <c r="F509" s="89">
        <v>-44.688586999999998</v>
      </c>
      <c r="L509" s="89">
        <v>6565900000</v>
      </c>
      <c r="M509" s="89">
        <v>-10.214467000000001</v>
      </c>
      <c r="N509" s="89">
        <v>-53.232052000000003</v>
      </c>
      <c r="O509" s="89">
        <v>-45.504058999999998</v>
      </c>
      <c r="P509" s="89">
        <v>-24.19651</v>
      </c>
    </row>
    <row r="510" spans="2:16" x14ac:dyDescent="0.25">
      <c r="B510" s="89">
        <v>6645850000</v>
      </c>
      <c r="C510" s="89">
        <v>-12.796188000000001</v>
      </c>
      <c r="D510" s="89">
        <v>-49.371192999999998</v>
      </c>
      <c r="E510" s="89">
        <v>-22.854185000000001</v>
      </c>
      <c r="F510" s="89">
        <v>-44.453071999999999</v>
      </c>
      <c r="L510" s="89">
        <v>6645850000</v>
      </c>
      <c r="M510" s="89">
        <v>-10.024013999999999</v>
      </c>
      <c r="N510" s="89">
        <v>-53.909702000000003</v>
      </c>
      <c r="O510" s="89">
        <v>-45.255828999999999</v>
      </c>
      <c r="P510" s="89">
        <v>-24.124749999999999</v>
      </c>
    </row>
    <row r="511" spans="2:16" x14ac:dyDescent="0.25">
      <c r="B511" s="89">
        <v>6725800000</v>
      </c>
      <c r="C511" s="89">
        <v>-12.314207</v>
      </c>
      <c r="D511" s="89">
        <v>-49.222251999999997</v>
      </c>
      <c r="E511" s="89">
        <v>-22.849900999999999</v>
      </c>
      <c r="F511" s="89">
        <v>-44.158442999999998</v>
      </c>
      <c r="L511" s="89">
        <v>6725800000</v>
      </c>
      <c r="M511" s="89">
        <v>-9.8501186000000001</v>
      </c>
      <c r="N511" s="89">
        <v>-55.106921999999997</v>
      </c>
      <c r="O511" s="89">
        <v>-44.990321999999999</v>
      </c>
      <c r="P511" s="89">
        <v>-24.127865</v>
      </c>
    </row>
    <row r="512" spans="2:16" x14ac:dyDescent="0.25">
      <c r="B512" s="89">
        <v>6805750000</v>
      </c>
      <c r="C512" s="89">
        <v>-11.825789</v>
      </c>
      <c r="D512" s="89">
        <v>-49.186610999999999</v>
      </c>
      <c r="E512" s="89">
        <v>-22.861644999999999</v>
      </c>
      <c r="F512" s="89">
        <v>-43.816288</v>
      </c>
      <c r="L512" s="89">
        <v>6805750000</v>
      </c>
      <c r="M512" s="89">
        <v>-9.6688623000000007</v>
      </c>
      <c r="N512" s="89">
        <v>-56.301670000000001</v>
      </c>
      <c r="O512" s="89">
        <v>-44.621943999999999</v>
      </c>
      <c r="P512" s="89">
        <v>-24.072285000000001</v>
      </c>
    </row>
    <row r="513" spans="2:16" x14ac:dyDescent="0.25">
      <c r="B513" s="89">
        <v>6885700000</v>
      </c>
      <c r="C513" s="89">
        <v>-11.604946</v>
      </c>
      <c r="D513" s="89">
        <v>-49.393363999999998</v>
      </c>
      <c r="E513" s="89">
        <v>-22.770686999999999</v>
      </c>
      <c r="F513" s="89">
        <v>-43.555835999999999</v>
      </c>
      <c r="L513" s="89">
        <v>6885700000</v>
      </c>
      <c r="M513" s="89">
        <v>-9.5267525000000006</v>
      </c>
      <c r="N513" s="89">
        <v>-57.329262</v>
      </c>
      <c r="O513" s="89">
        <v>-44.351643000000003</v>
      </c>
      <c r="P513" s="89">
        <v>-23.943714</v>
      </c>
    </row>
    <row r="514" spans="2:16" x14ac:dyDescent="0.25">
      <c r="B514" s="89">
        <v>6965650000</v>
      </c>
      <c r="C514" s="89">
        <v>-11.273159</v>
      </c>
      <c r="D514" s="89">
        <v>-49.378239000000001</v>
      </c>
      <c r="E514" s="89">
        <v>-22.788729</v>
      </c>
      <c r="F514" s="89">
        <v>-43.350436999999999</v>
      </c>
      <c r="L514" s="89">
        <v>6965650000</v>
      </c>
      <c r="M514" s="89">
        <v>-9.4012671000000001</v>
      </c>
      <c r="N514" s="89">
        <v>-57.746143000000004</v>
      </c>
      <c r="O514" s="89">
        <v>-44.161732000000001</v>
      </c>
      <c r="P514" s="89">
        <v>-23.845773999999999</v>
      </c>
    </row>
    <row r="515" spans="2:16" x14ac:dyDescent="0.25">
      <c r="B515" s="89">
        <v>7045600000</v>
      </c>
      <c r="C515" s="89">
        <v>-10.944938</v>
      </c>
      <c r="D515" s="89">
        <v>-49.555183</v>
      </c>
      <c r="E515" s="89">
        <v>-22.832455</v>
      </c>
      <c r="F515" s="89">
        <v>-43.136791000000002</v>
      </c>
      <c r="L515" s="89">
        <v>7045600000</v>
      </c>
      <c r="M515" s="89">
        <v>-9.2392415999999997</v>
      </c>
      <c r="N515" s="89">
        <v>-57.655247000000003</v>
      </c>
      <c r="O515" s="89">
        <v>-43.934586000000003</v>
      </c>
      <c r="P515" s="89">
        <v>-23.784237000000001</v>
      </c>
    </row>
    <row r="516" spans="2:16" x14ac:dyDescent="0.25">
      <c r="B516" s="89">
        <v>7125550000</v>
      </c>
      <c r="C516" s="89">
        <v>-10.781015999999999</v>
      </c>
      <c r="D516" s="89">
        <v>-50.168498999999997</v>
      </c>
      <c r="E516" s="89">
        <v>-22.819635000000002</v>
      </c>
      <c r="F516" s="89">
        <v>-42.914000999999999</v>
      </c>
      <c r="L516" s="89">
        <v>7125550000</v>
      </c>
      <c r="M516" s="89">
        <v>-9.1216421000000008</v>
      </c>
      <c r="N516" s="89">
        <v>-56.971367000000001</v>
      </c>
      <c r="O516" s="89">
        <v>-43.810619000000003</v>
      </c>
      <c r="P516" s="89">
        <v>-23.731207000000001</v>
      </c>
    </row>
    <row r="517" spans="2:16" x14ac:dyDescent="0.25">
      <c r="B517" s="89">
        <v>7205500000</v>
      </c>
      <c r="C517" s="89">
        <v>-10.641753</v>
      </c>
      <c r="D517" s="89">
        <v>-51.123375000000003</v>
      </c>
      <c r="E517" s="89">
        <v>-22.819365000000001</v>
      </c>
      <c r="F517" s="89">
        <v>-42.699120000000001</v>
      </c>
      <c r="L517" s="89">
        <v>7205500000</v>
      </c>
      <c r="M517" s="89">
        <v>-9.0763549999999995</v>
      </c>
      <c r="N517" s="89">
        <v>-56.247115999999998</v>
      </c>
      <c r="O517" s="89">
        <v>-43.776020000000003</v>
      </c>
      <c r="P517" s="89">
        <v>-23.694561</v>
      </c>
    </row>
    <row r="518" spans="2:16" x14ac:dyDescent="0.25">
      <c r="B518" s="89">
        <v>7285450000</v>
      </c>
      <c r="C518" s="89">
        <v>-10.392867000000001</v>
      </c>
      <c r="D518" s="89">
        <v>-52.335022000000002</v>
      </c>
      <c r="E518" s="89">
        <v>-22.874949999999998</v>
      </c>
      <c r="F518" s="89">
        <v>-42.512546999999998</v>
      </c>
      <c r="L518" s="89">
        <v>7285450000</v>
      </c>
      <c r="M518" s="89">
        <v>-8.9439191999999998</v>
      </c>
      <c r="N518" s="89">
        <v>-55.274146999999999</v>
      </c>
      <c r="O518" s="89">
        <v>-43.670231000000001</v>
      </c>
      <c r="P518" s="89">
        <v>-23.673468</v>
      </c>
    </row>
    <row r="519" spans="2:16" x14ac:dyDescent="0.25">
      <c r="B519" s="89">
        <v>7365400000</v>
      </c>
      <c r="C519" s="89">
        <v>-10.224570999999999</v>
      </c>
      <c r="D519" s="89">
        <v>-53.737869000000003</v>
      </c>
      <c r="E519" s="89">
        <v>-22.909839999999999</v>
      </c>
      <c r="F519" s="89">
        <v>-42.372298999999998</v>
      </c>
      <c r="L519" s="89">
        <v>7365400000</v>
      </c>
      <c r="M519" s="89">
        <v>-8.8509121000000004</v>
      </c>
      <c r="N519" s="89">
        <v>-54.692616000000001</v>
      </c>
      <c r="O519" s="89">
        <v>-43.611946000000003</v>
      </c>
      <c r="P519" s="89">
        <v>-23.615051000000001</v>
      </c>
    </row>
    <row r="520" spans="2:16" x14ac:dyDescent="0.25">
      <c r="B520" s="89">
        <v>7445350000</v>
      </c>
      <c r="C520" s="89">
        <v>-10.066395</v>
      </c>
      <c r="D520" s="89">
        <v>-54.789352000000001</v>
      </c>
      <c r="E520" s="89">
        <v>-22.986156000000001</v>
      </c>
      <c r="F520" s="89">
        <v>-42.344279999999998</v>
      </c>
      <c r="L520" s="89">
        <v>7445350000</v>
      </c>
      <c r="M520" s="89">
        <v>-8.788043</v>
      </c>
      <c r="N520" s="89">
        <v>-54.414444000000003</v>
      </c>
      <c r="O520" s="89">
        <v>-43.600540000000002</v>
      </c>
      <c r="P520" s="89">
        <v>-23.561751999999998</v>
      </c>
    </row>
    <row r="521" spans="2:16" x14ac:dyDescent="0.25">
      <c r="B521" s="89">
        <v>7525300000</v>
      </c>
      <c r="C521" s="89">
        <v>-9.9076108999999999</v>
      </c>
      <c r="D521" s="89">
        <v>-55.945171000000002</v>
      </c>
      <c r="E521" s="89">
        <v>-23.088191999999999</v>
      </c>
      <c r="F521" s="89">
        <v>-42.355823999999998</v>
      </c>
      <c r="L521" s="89">
        <v>7525300000</v>
      </c>
      <c r="M521" s="89">
        <v>-8.7248506999999993</v>
      </c>
      <c r="N521" s="89">
        <v>-54.315703999999997</v>
      </c>
      <c r="O521" s="89">
        <v>-43.582332999999998</v>
      </c>
      <c r="P521" s="89">
        <v>-23.543882</v>
      </c>
    </row>
    <row r="522" spans="2:16" x14ac:dyDescent="0.25">
      <c r="B522" s="89">
        <v>7605250000</v>
      </c>
      <c r="C522" s="89">
        <v>-9.8088207000000001</v>
      </c>
      <c r="D522" s="89">
        <v>-56.390148000000003</v>
      </c>
      <c r="E522" s="89">
        <v>-23.214462000000001</v>
      </c>
      <c r="F522" s="89">
        <v>-42.328285000000001</v>
      </c>
      <c r="L522" s="89">
        <v>7605250000</v>
      </c>
      <c r="M522" s="89">
        <v>-8.6685181</v>
      </c>
      <c r="N522" s="89">
        <v>-54.437793999999997</v>
      </c>
      <c r="O522" s="89">
        <v>-43.579224000000004</v>
      </c>
      <c r="P522" s="89">
        <v>-23.562017000000001</v>
      </c>
    </row>
    <row r="523" spans="2:16" x14ac:dyDescent="0.25">
      <c r="B523" s="89">
        <v>7685200000</v>
      </c>
      <c r="C523" s="89">
        <v>-9.5712966999999995</v>
      </c>
      <c r="D523" s="89">
        <v>-56.082802000000001</v>
      </c>
      <c r="E523" s="89">
        <v>-23.360638000000002</v>
      </c>
      <c r="F523" s="89">
        <v>-42.290951</v>
      </c>
      <c r="L523" s="89">
        <v>7685200000</v>
      </c>
      <c r="M523" s="89">
        <v>-8.5583363000000006</v>
      </c>
      <c r="N523" s="89">
        <v>-54.543582999999998</v>
      </c>
      <c r="O523" s="89">
        <v>-43.566302999999998</v>
      </c>
      <c r="P523" s="89">
        <v>-23.622931000000001</v>
      </c>
    </row>
    <row r="524" spans="2:16" x14ac:dyDescent="0.25">
      <c r="B524" s="89">
        <v>7765150000</v>
      </c>
      <c r="C524" s="89">
        <v>-9.3563509000000007</v>
      </c>
      <c r="D524" s="89">
        <v>-55.693072999999998</v>
      </c>
      <c r="E524" s="89">
        <v>-23.529181999999999</v>
      </c>
      <c r="F524" s="89">
        <v>-42.297145999999998</v>
      </c>
      <c r="L524" s="89">
        <v>7765150000</v>
      </c>
      <c r="M524" s="89">
        <v>-8.5169324999999994</v>
      </c>
      <c r="N524" s="89">
        <v>-55.172584999999998</v>
      </c>
      <c r="O524" s="89">
        <v>-43.584643999999997</v>
      </c>
      <c r="P524" s="89">
        <v>-23.705048000000001</v>
      </c>
    </row>
    <row r="525" spans="2:16" x14ac:dyDescent="0.25">
      <c r="B525" s="89">
        <v>7845100000</v>
      </c>
      <c r="C525" s="89">
        <v>-9.0608834999999992</v>
      </c>
      <c r="D525" s="89">
        <v>-55.283821000000003</v>
      </c>
      <c r="E525" s="89">
        <v>-23.701419999999999</v>
      </c>
      <c r="F525" s="89">
        <v>-42.327128999999999</v>
      </c>
      <c r="L525" s="89">
        <v>7845100000</v>
      </c>
      <c r="M525" s="89">
        <v>-8.4377565000000008</v>
      </c>
      <c r="N525" s="89">
        <v>-56.149273000000001</v>
      </c>
      <c r="O525" s="89">
        <v>-43.607430000000001</v>
      </c>
      <c r="P525" s="89">
        <v>-23.816790000000001</v>
      </c>
    </row>
    <row r="526" spans="2:16" x14ac:dyDescent="0.25">
      <c r="B526" s="89">
        <v>7925050000</v>
      </c>
      <c r="C526" s="89">
        <v>-8.7300339000000005</v>
      </c>
      <c r="D526" s="89">
        <v>-54.667102999999997</v>
      </c>
      <c r="E526" s="89">
        <v>-23.901938999999999</v>
      </c>
      <c r="F526" s="89">
        <v>-42.440227999999998</v>
      </c>
      <c r="L526" s="89">
        <v>7925050000</v>
      </c>
      <c r="M526" s="89">
        <v>-8.3039503000000003</v>
      </c>
      <c r="N526" s="89">
        <v>-56.983749000000003</v>
      </c>
      <c r="O526" s="89">
        <v>-43.601104999999997</v>
      </c>
      <c r="P526" s="89">
        <v>-23.945796999999999</v>
      </c>
    </row>
    <row r="527" spans="2:16" x14ac:dyDescent="0.25">
      <c r="B527" s="89">
        <v>8005000000</v>
      </c>
      <c r="C527" s="89">
        <v>-8.4067258999999996</v>
      </c>
      <c r="D527" s="89">
        <v>-54.317172999999997</v>
      </c>
      <c r="E527" s="89">
        <v>-24.105433999999999</v>
      </c>
      <c r="F527" s="89">
        <v>-42.675674000000001</v>
      </c>
      <c r="L527" s="89">
        <v>8005000000</v>
      </c>
      <c r="M527" s="89">
        <v>-8.2552471000000001</v>
      </c>
      <c r="N527" s="89">
        <v>-58.956749000000002</v>
      </c>
      <c r="O527" s="89">
        <v>-43.605564000000001</v>
      </c>
      <c r="P527" s="89">
        <v>-24.097954000000001</v>
      </c>
    </row>
    <row r="528" spans="2:16" x14ac:dyDescent="0.25">
      <c r="B528" s="89">
        <v>8084950000</v>
      </c>
      <c r="C528" s="89">
        <v>-8.1724862999999992</v>
      </c>
      <c r="D528" s="89">
        <v>-54.125712999999998</v>
      </c>
      <c r="E528" s="89">
        <v>-24.282398000000001</v>
      </c>
      <c r="F528" s="89">
        <v>-42.905396000000003</v>
      </c>
      <c r="L528" s="89">
        <v>8084950000</v>
      </c>
      <c r="M528" s="89">
        <v>-8.2549591000000007</v>
      </c>
      <c r="N528" s="89">
        <v>-60.919609000000001</v>
      </c>
      <c r="O528" s="89">
        <v>-43.684021000000001</v>
      </c>
      <c r="P528" s="89">
        <v>-24.267444999999999</v>
      </c>
    </row>
    <row r="529" spans="2:16" x14ac:dyDescent="0.25">
      <c r="B529" s="89">
        <v>8164900000</v>
      </c>
      <c r="C529" s="89">
        <v>-7.8894520000000004</v>
      </c>
      <c r="D529" s="89">
        <v>-53.803016999999997</v>
      </c>
      <c r="E529" s="89">
        <v>-24.462918999999999</v>
      </c>
      <c r="F529" s="89">
        <v>-43.161189999999998</v>
      </c>
      <c r="L529" s="89">
        <v>8164900000</v>
      </c>
      <c r="M529" s="89">
        <v>-8.2203064000000001</v>
      </c>
      <c r="N529" s="89">
        <v>-61.710456999999998</v>
      </c>
      <c r="O529" s="89">
        <v>-43.735947000000003</v>
      </c>
      <c r="P529" s="89">
        <v>-24.444251999999999</v>
      </c>
    </row>
    <row r="530" spans="2:16" x14ac:dyDescent="0.25">
      <c r="B530" s="89">
        <v>8244850000</v>
      </c>
      <c r="C530" s="89">
        <v>-7.6185780000000003</v>
      </c>
      <c r="D530" s="89">
        <v>-53.467860999999999</v>
      </c>
      <c r="E530" s="89">
        <v>-24.627082999999999</v>
      </c>
      <c r="F530" s="89">
        <v>-43.426327000000001</v>
      </c>
      <c r="L530" s="89">
        <v>8244850000</v>
      </c>
      <c r="M530" s="89">
        <v>-8.1662587999999996</v>
      </c>
      <c r="N530" s="89">
        <v>-62.021183000000001</v>
      </c>
      <c r="O530" s="89">
        <v>-43.806519000000002</v>
      </c>
      <c r="P530" s="89">
        <v>-24.626940000000001</v>
      </c>
    </row>
    <row r="531" spans="2:16" x14ac:dyDescent="0.25">
      <c r="B531" s="89">
        <v>8324800000</v>
      </c>
      <c r="C531" s="89">
        <v>-7.3375788000000002</v>
      </c>
      <c r="D531" s="89">
        <v>-53.007182999999998</v>
      </c>
      <c r="E531" s="89">
        <v>-24.787405</v>
      </c>
      <c r="F531" s="89">
        <v>-43.731144</v>
      </c>
      <c r="L531" s="89">
        <v>8324800000</v>
      </c>
      <c r="M531" s="89">
        <v>-8.1583947999999999</v>
      </c>
      <c r="N531" s="89">
        <v>-62.245995000000001</v>
      </c>
      <c r="O531" s="89">
        <v>-43.908256999999999</v>
      </c>
      <c r="P531" s="89">
        <v>-24.807053</v>
      </c>
    </row>
    <row r="532" spans="2:16" x14ac:dyDescent="0.25">
      <c r="B532" s="89">
        <v>8404750000</v>
      </c>
      <c r="C532" s="89">
        <v>-7.0006065</v>
      </c>
      <c r="D532" s="89">
        <v>-52.388756000000001</v>
      </c>
      <c r="E532" s="89">
        <v>-24.939530999999999</v>
      </c>
      <c r="F532" s="89">
        <v>-44.036513999999997</v>
      </c>
      <c r="L532" s="89">
        <v>8404750000</v>
      </c>
      <c r="M532" s="89">
        <v>-8.0183286999999996</v>
      </c>
      <c r="N532" s="89">
        <v>-60.121006000000001</v>
      </c>
      <c r="O532" s="89">
        <v>-43.942036000000002</v>
      </c>
      <c r="P532" s="89">
        <v>-24.973227000000001</v>
      </c>
    </row>
    <row r="533" spans="2:16" x14ac:dyDescent="0.25">
      <c r="B533" s="89">
        <v>8484700000</v>
      </c>
      <c r="C533" s="89">
        <v>-6.8289714000000004</v>
      </c>
      <c r="D533" s="89">
        <v>-52.133743000000003</v>
      </c>
      <c r="E533" s="89">
        <v>-25.087204</v>
      </c>
      <c r="F533" s="89">
        <v>-44.359763999999998</v>
      </c>
      <c r="L533" s="89">
        <v>8484700000</v>
      </c>
      <c r="M533" s="89">
        <v>-8.0223426999999994</v>
      </c>
      <c r="N533" s="89">
        <v>-59.242085000000003</v>
      </c>
      <c r="O533" s="89">
        <v>-44.063622000000002</v>
      </c>
      <c r="P533" s="89">
        <v>-25.128326000000001</v>
      </c>
    </row>
    <row r="534" spans="2:16" x14ac:dyDescent="0.25">
      <c r="B534" s="89">
        <v>8564650000</v>
      </c>
      <c r="C534" s="89">
        <v>-6.5791668999999997</v>
      </c>
      <c r="D534" s="89">
        <v>-51.913338000000003</v>
      </c>
      <c r="E534" s="89">
        <v>-25.208743999999999</v>
      </c>
      <c r="F534" s="89">
        <v>-44.609982000000002</v>
      </c>
      <c r="L534" s="89">
        <v>8564650000</v>
      </c>
      <c r="M534" s="89">
        <v>-7.8322124000000004</v>
      </c>
      <c r="N534" s="89">
        <v>-61.401535000000003</v>
      </c>
      <c r="O534" s="89">
        <v>-44.221825000000003</v>
      </c>
      <c r="P534" s="89">
        <v>-25.268554999999999</v>
      </c>
    </row>
    <row r="535" spans="2:16" x14ac:dyDescent="0.25">
      <c r="B535" s="89">
        <v>8644600000</v>
      </c>
      <c r="C535" s="89">
        <v>-6.4195203999999997</v>
      </c>
      <c r="D535" s="89">
        <v>-51.878554999999999</v>
      </c>
      <c r="E535" s="89">
        <v>-25.315092</v>
      </c>
      <c r="F535" s="89">
        <v>-44.871468</v>
      </c>
      <c r="L535" s="89">
        <v>8644600000</v>
      </c>
      <c r="M535" s="89">
        <v>-7.7200289</v>
      </c>
      <c r="N535" s="89">
        <v>-61.612639999999999</v>
      </c>
      <c r="O535" s="89">
        <v>-44.357204000000003</v>
      </c>
      <c r="P535" s="89">
        <v>-25.378406999999999</v>
      </c>
    </row>
    <row r="536" spans="2:16" x14ac:dyDescent="0.25">
      <c r="B536" s="89">
        <v>8724550000</v>
      </c>
      <c r="C536" s="89">
        <v>-6.2815913999999999</v>
      </c>
      <c r="D536" s="89">
        <v>-52.020606999999998</v>
      </c>
      <c r="E536" s="89">
        <v>-25.403704000000001</v>
      </c>
      <c r="F536" s="89">
        <v>-45.099201000000001</v>
      </c>
      <c r="L536" s="89">
        <v>8724550000</v>
      </c>
      <c r="M536" s="89">
        <v>-7.6588463999999998</v>
      </c>
      <c r="N536" s="89">
        <v>-63.789164999999997</v>
      </c>
      <c r="O536" s="89">
        <v>-44.456097</v>
      </c>
      <c r="P536" s="89">
        <v>-25.469021000000001</v>
      </c>
    </row>
    <row r="537" spans="2:16" x14ac:dyDescent="0.25">
      <c r="B537" s="89">
        <v>8804500000</v>
      </c>
      <c r="C537" s="89">
        <v>-6.2222805000000001</v>
      </c>
      <c r="D537" s="89">
        <v>-52.390213000000003</v>
      </c>
      <c r="E537" s="89">
        <v>-25.485431999999999</v>
      </c>
      <c r="F537" s="89">
        <v>-45.237194000000002</v>
      </c>
      <c r="L537" s="89">
        <v>8804500000</v>
      </c>
      <c r="M537" s="89">
        <v>-7.6911630999999998</v>
      </c>
      <c r="N537" s="89">
        <v>-65.477455000000006</v>
      </c>
      <c r="O537" s="89">
        <v>-44.530548000000003</v>
      </c>
      <c r="P537" s="89">
        <v>-25.539787</v>
      </c>
    </row>
    <row r="538" spans="2:16" x14ac:dyDescent="0.25">
      <c r="B538" s="89">
        <v>8884450000</v>
      </c>
      <c r="C538" s="89">
        <v>-6.2616614999999998</v>
      </c>
      <c r="D538" s="89">
        <v>-52.881675999999999</v>
      </c>
      <c r="E538" s="89">
        <v>-25.560091</v>
      </c>
      <c r="F538" s="89">
        <v>-45.354323999999998</v>
      </c>
      <c r="L538" s="89">
        <v>8884450000</v>
      </c>
      <c r="M538" s="89">
        <v>-7.8154130000000004</v>
      </c>
      <c r="N538" s="89">
        <v>-65.379149999999996</v>
      </c>
      <c r="O538" s="89">
        <v>-44.413848999999999</v>
      </c>
      <c r="P538" s="89">
        <v>-25.57321</v>
      </c>
    </row>
    <row r="539" spans="2:16" x14ac:dyDescent="0.25">
      <c r="B539" s="89">
        <v>8964400000</v>
      </c>
      <c r="C539" s="89">
        <v>-6.3540478</v>
      </c>
      <c r="D539" s="89">
        <v>-53.413189000000003</v>
      </c>
      <c r="E539" s="89">
        <v>-25.619011</v>
      </c>
      <c r="F539" s="89">
        <v>-45.464123000000001</v>
      </c>
      <c r="L539" s="89">
        <v>8964400000</v>
      </c>
      <c r="M539" s="89">
        <v>-8.0691004</v>
      </c>
      <c r="N539" s="89">
        <v>-63.869827000000001</v>
      </c>
      <c r="O539" s="89">
        <v>-44.267238999999996</v>
      </c>
      <c r="P539" s="89">
        <v>-25.578251000000002</v>
      </c>
    </row>
    <row r="540" spans="2:16" x14ac:dyDescent="0.25">
      <c r="B540" s="89">
        <v>9044350000</v>
      </c>
      <c r="C540" s="89">
        <v>-6.4100275</v>
      </c>
      <c r="D540" s="89">
        <v>-53.684981999999998</v>
      </c>
      <c r="E540" s="89">
        <v>-25.627728999999999</v>
      </c>
      <c r="F540" s="89">
        <v>-45.410300999999997</v>
      </c>
      <c r="L540" s="89">
        <v>9044350000</v>
      </c>
      <c r="M540" s="89">
        <v>-8.1775617999999994</v>
      </c>
      <c r="N540" s="89">
        <v>-63.600493999999998</v>
      </c>
      <c r="O540" s="89">
        <v>-44.200333000000001</v>
      </c>
      <c r="P540" s="89">
        <v>-25.565360999999999</v>
      </c>
    </row>
    <row r="541" spans="2:16" x14ac:dyDescent="0.25">
      <c r="B541" s="89">
        <v>9124300000</v>
      </c>
      <c r="C541" s="89">
        <v>-6.4791970000000001</v>
      </c>
      <c r="D541" s="89">
        <v>-53.765182000000003</v>
      </c>
      <c r="E541" s="89">
        <v>-25.610461999999998</v>
      </c>
      <c r="F541" s="89">
        <v>-45.223906999999997</v>
      </c>
      <c r="L541" s="89">
        <v>9124300000</v>
      </c>
      <c r="M541" s="89">
        <v>-8.2132796999999993</v>
      </c>
      <c r="N541" s="89">
        <v>-61.362777999999999</v>
      </c>
      <c r="O541" s="89">
        <v>-44.088818000000003</v>
      </c>
      <c r="P541" s="89">
        <v>-25.535758999999999</v>
      </c>
    </row>
    <row r="542" spans="2:16" x14ac:dyDescent="0.25">
      <c r="B542" s="89">
        <v>9204250000</v>
      </c>
      <c r="C542" s="89">
        <v>-6.5293488999999996</v>
      </c>
      <c r="D542" s="89">
        <v>-53.605953</v>
      </c>
      <c r="E542" s="89">
        <v>-25.573408000000001</v>
      </c>
      <c r="F542" s="89">
        <v>-44.888306</v>
      </c>
      <c r="L542" s="89">
        <v>9204250000</v>
      </c>
      <c r="M542" s="89">
        <v>-8.1790590000000005</v>
      </c>
      <c r="N542" s="89">
        <v>-60.264473000000002</v>
      </c>
      <c r="O542" s="89">
        <v>-43.964877999999999</v>
      </c>
      <c r="P542" s="89">
        <v>-25.529329000000001</v>
      </c>
    </row>
    <row r="543" spans="2:16" x14ac:dyDescent="0.25">
      <c r="B543" s="89">
        <v>9284200000</v>
      </c>
      <c r="C543" s="89">
        <v>-6.5862993999999997</v>
      </c>
      <c r="D543" s="89">
        <v>-53.337409999999998</v>
      </c>
      <c r="E543" s="89">
        <v>-25.525738</v>
      </c>
      <c r="F543" s="89">
        <v>-44.396118000000001</v>
      </c>
      <c r="L543" s="89">
        <v>9284200000</v>
      </c>
      <c r="M543" s="89">
        <v>-8.0843972999999991</v>
      </c>
      <c r="N543" s="89">
        <v>-59.771991999999997</v>
      </c>
      <c r="O543" s="89">
        <v>-43.797522999999998</v>
      </c>
      <c r="P543" s="89">
        <v>-25.506525</v>
      </c>
    </row>
    <row r="544" spans="2:16" x14ac:dyDescent="0.25">
      <c r="B544" s="89">
        <v>9364150000</v>
      </c>
      <c r="C544" s="89">
        <v>-6.695087</v>
      </c>
      <c r="D544" s="89">
        <v>-52.966479999999997</v>
      </c>
      <c r="E544" s="89">
        <v>-25.467155000000002</v>
      </c>
      <c r="F544" s="89">
        <v>-43.830131999999999</v>
      </c>
      <c r="L544" s="89">
        <v>9364150000</v>
      </c>
      <c r="M544" s="89">
        <v>-8.0319815000000006</v>
      </c>
      <c r="N544" s="89">
        <v>-58.823723000000001</v>
      </c>
      <c r="O544" s="89">
        <v>-43.478222000000002</v>
      </c>
      <c r="P544" s="89">
        <v>-25.446869</v>
      </c>
    </row>
    <row r="545" spans="2:16" x14ac:dyDescent="0.25">
      <c r="B545" s="89">
        <v>9444100000</v>
      </c>
      <c r="C545" s="89">
        <v>-6.8957224000000004</v>
      </c>
      <c r="D545" s="89">
        <v>-52.788040000000002</v>
      </c>
      <c r="E545" s="89">
        <v>-25.447051999999999</v>
      </c>
      <c r="F545" s="89">
        <v>-43.292458000000003</v>
      </c>
      <c r="L545" s="89">
        <v>9444100000</v>
      </c>
      <c r="M545" s="89">
        <v>-8.1560611999999999</v>
      </c>
      <c r="N545" s="89">
        <v>-58.303866999999997</v>
      </c>
      <c r="O545" s="89">
        <v>-42.999637999999997</v>
      </c>
      <c r="P545" s="89">
        <v>-25.375419999999998</v>
      </c>
    </row>
    <row r="546" spans="2:16" x14ac:dyDescent="0.25">
      <c r="B546" s="89">
        <v>9524050000</v>
      </c>
      <c r="C546" s="89">
        <v>-7.0751457000000002</v>
      </c>
      <c r="D546" s="89">
        <v>-52.570067999999999</v>
      </c>
      <c r="E546" s="89">
        <v>-25.423238999999999</v>
      </c>
      <c r="F546" s="89">
        <v>-42.649937000000001</v>
      </c>
      <c r="L546" s="89">
        <v>9524050000</v>
      </c>
      <c r="M546" s="89">
        <v>-8.2228726999999999</v>
      </c>
      <c r="N546" s="89">
        <v>-57.635390999999998</v>
      </c>
      <c r="O546" s="89">
        <v>-42.489879999999999</v>
      </c>
      <c r="P546" s="89">
        <v>-25.332332999999998</v>
      </c>
    </row>
    <row r="547" spans="2:16" x14ac:dyDescent="0.25">
      <c r="B547" s="89">
        <v>9604000000</v>
      </c>
      <c r="C547" s="89">
        <v>-7.2422981000000002</v>
      </c>
      <c r="D547" s="89">
        <v>-52.379620000000003</v>
      </c>
      <c r="E547" s="89">
        <v>-25.415997000000001</v>
      </c>
      <c r="F547" s="89">
        <v>-41.972034000000001</v>
      </c>
      <c r="L547" s="89">
        <v>9604000000</v>
      </c>
      <c r="M547" s="89">
        <v>-8.3319835999999992</v>
      </c>
      <c r="N547" s="89">
        <v>-57.302979000000001</v>
      </c>
      <c r="O547" s="89">
        <v>-41.865687999999999</v>
      </c>
      <c r="P547" s="89">
        <v>-25.324788999999999</v>
      </c>
    </row>
    <row r="548" spans="2:16" x14ac:dyDescent="0.25">
      <c r="B548" s="89">
        <v>9683950000</v>
      </c>
      <c r="C548" s="89">
        <v>-7.3735089</v>
      </c>
      <c r="D548" s="89">
        <v>-52.138190999999999</v>
      </c>
      <c r="E548" s="89">
        <v>-25.434311000000001</v>
      </c>
      <c r="F548" s="89">
        <v>-41.303607999999997</v>
      </c>
      <c r="L548" s="89">
        <v>9683950000</v>
      </c>
      <c r="M548" s="89">
        <v>-8.4591016999999997</v>
      </c>
      <c r="N548" s="89">
        <v>-57.029972000000001</v>
      </c>
      <c r="O548" s="89">
        <v>-41.252510000000001</v>
      </c>
      <c r="P548" s="89">
        <v>-25.363440000000001</v>
      </c>
    </row>
    <row r="549" spans="2:16" x14ac:dyDescent="0.25">
      <c r="B549" s="89">
        <v>9763900000</v>
      </c>
      <c r="C549" s="89">
        <v>-7.5861973999999996</v>
      </c>
      <c r="D549" s="89">
        <v>-52.096043000000002</v>
      </c>
      <c r="E549" s="89">
        <v>-25.569084</v>
      </c>
      <c r="F549" s="89">
        <v>-40.557147999999998</v>
      </c>
      <c r="L549" s="89">
        <v>9763900000</v>
      </c>
      <c r="M549" s="89">
        <v>-8.7555828000000009</v>
      </c>
      <c r="N549" s="89">
        <v>-56.523121000000003</v>
      </c>
      <c r="O549" s="89">
        <v>-40.558464000000001</v>
      </c>
      <c r="P549" s="89">
        <v>-25.511358000000001</v>
      </c>
    </row>
    <row r="550" spans="2:16" x14ac:dyDescent="0.25">
      <c r="B550" s="89">
        <v>9843850000</v>
      </c>
      <c r="C550" s="89">
        <v>-7.7257141999999996</v>
      </c>
      <c r="D550" s="89">
        <v>-52.102989000000001</v>
      </c>
      <c r="E550" s="89">
        <v>-25.720662999999998</v>
      </c>
      <c r="F550" s="89">
        <v>-39.716366000000001</v>
      </c>
      <c r="L550" s="89">
        <v>9843850000</v>
      </c>
      <c r="M550" s="89">
        <v>-8.9858627000000002</v>
      </c>
      <c r="N550" s="89">
        <v>-56.183681</v>
      </c>
      <c r="O550" s="89">
        <v>-39.812004000000002</v>
      </c>
      <c r="P550" s="89">
        <v>-25.668882</v>
      </c>
    </row>
    <row r="551" spans="2:16" x14ac:dyDescent="0.25">
      <c r="B551" s="89">
        <v>9923800000</v>
      </c>
      <c r="C551" s="89">
        <v>-7.6966413999999999</v>
      </c>
      <c r="D551" s="89">
        <v>-51.944946000000002</v>
      </c>
      <c r="E551" s="89">
        <v>-25.841524</v>
      </c>
      <c r="F551" s="89">
        <v>-39.015960999999997</v>
      </c>
      <c r="L551" s="89">
        <v>9923800000</v>
      </c>
      <c r="M551" s="89">
        <v>-9.0454159000000001</v>
      </c>
      <c r="N551" s="89">
        <v>-55.830826000000002</v>
      </c>
      <c r="O551" s="89">
        <v>-39.096564999999998</v>
      </c>
      <c r="P551" s="89">
        <v>-25.801176000000002</v>
      </c>
    </row>
    <row r="552" spans="2:16" x14ac:dyDescent="0.25">
      <c r="B552" s="89">
        <v>10003750000</v>
      </c>
      <c r="C552" s="89">
        <v>-7.5405873999999997</v>
      </c>
      <c r="D552" s="89">
        <v>-51.742457999999999</v>
      </c>
      <c r="E552" s="89">
        <v>-25.987289000000001</v>
      </c>
      <c r="F552" s="89">
        <v>-38.347244000000003</v>
      </c>
      <c r="L552" s="89">
        <v>10003750000</v>
      </c>
      <c r="M552" s="89">
        <v>-8.9324712999999996</v>
      </c>
      <c r="N552" s="89">
        <v>-55.439315999999998</v>
      </c>
      <c r="O552" s="89">
        <v>-38.387329000000001</v>
      </c>
      <c r="P552" s="89">
        <v>-25.961753999999999</v>
      </c>
    </row>
    <row r="553" spans="2:16" x14ac:dyDescent="0.25">
      <c r="B553" s="89">
        <v>10083700000</v>
      </c>
      <c r="C553" s="89">
        <v>-7.3084607000000004</v>
      </c>
      <c r="D553" s="89">
        <v>-51.454369</v>
      </c>
      <c r="E553" s="89">
        <v>-26.153372000000001</v>
      </c>
      <c r="F553" s="89">
        <v>-37.649475000000002</v>
      </c>
      <c r="L553" s="89">
        <v>10083700000</v>
      </c>
      <c r="M553" s="89">
        <v>-8.7806376999999998</v>
      </c>
      <c r="N553" s="89">
        <v>-55.085087000000001</v>
      </c>
      <c r="O553" s="89">
        <v>-37.641810999999997</v>
      </c>
      <c r="P553" s="89">
        <v>-26.132117999999998</v>
      </c>
    </row>
    <row r="554" spans="2:16" x14ac:dyDescent="0.25">
      <c r="B554" s="89">
        <v>10163650000</v>
      </c>
      <c r="C554" s="89">
        <v>-7.0130887</v>
      </c>
      <c r="D554" s="89">
        <v>-51.095978000000002</v>
      </c>
      <c r="E554" s="89">
        <v>-26.339020000000001</v>
      </c>
      <c r="F554" s="89">
        <v>-36.998351999999997</v>
      </c>
      <c r="L554" s="89">
        <v>10163650000</v>
      </c>
      <c r="M554" s="89">
        <v>-8.6505709</v>
      </c>
      <c r="N554" s="89">
        <v>-54.664017000000001</v>
      </c>
      <c r="O554" s="89">
        <v>-36.962378999999999</v>
      </c>
      <c r="P554" s="89">
        <v>-26.373262</v>
      </c>
    </row>
    <row r="555" spans="2:16" x14ac:dyDescent="0.25">
      <c r="B555" s="89">
        <v>10243600000</v>
      </c>
      <c r="C555" s="89">
        <v>-6.728148</v>
      </c>
      <c r="D555" s="89">
        <v>-50.698985999999998</v>
      </c>
      <c r="E555" s="89">
        <v>-26.607645000000002</v>
      </c>
      <c r="F555" s="89">
        <v>-36.386516999999998</v>
      </c>
      <c r="L555" s="89">
        <v>10243600000</v>
      </c>
      <c r="M555" s="89">
        <v>-8.5816716999999993</v>
      </c>
      <c r="N555" s="89">
        <v>-54.550812000000001</v>
      </c>
      <c r="O555" s="89">
        <v>-36.285229000000001</v>
      </c>
      <c r="P555" s="89">
        <v>-26.684052000000001</v>
      </c>
    </row>
    <row r="556" spans="2:16" x14ac:dyDescent="0.25">
      <c r="B556" s="89">
        <v>10323550000</v>
      </c>
      <c r="C556" s="89">
        <v>-6.5200237999999997</v>
      </c>
      <c r="D556" s="89">
        <v>-50.490540000000003</v>
      </c>
      <c r="E556" s="89">
        <v>-26.931725</v>
      </c>
      <c r="F556" s="89">
        <v>-35.708530000000003</v>
      </c>
      <c r="L556" s="89">
        <v>10323550000</v>
      </c>
      <c r="M556" s="89">
        <v>-8.6771230999999993</v>
      </c>
      <c r="N556" s="89">
        <v>-54.494118</v>
      </c>
      <c r="O556" s="89">
        <v>-35.525620000000004</v>
      </c>
      <c r="P556" s="89">
        <v>-27.041494</v>
      </c>
    </row>
    <row r="557" spans="2:16" x14ac:dyDescent="0.25">
      <c r="B557" s="89">
        <v>10403500000</v>
      </c>
      <c r="C557" s="89">
        <v>-6.3205891000000003</v>
      </c>
      <c r="D557" s="89">
        <v>-50.315617000000003</v>
      </c>
      <c r="E557" s="89">
        <v>-27.305658000000001</v>
      </c>
      <c r="F557" s="89">
        <v>-35.155642999999998</v>
      </c>
      <c r="L557" s="89">
        <v>10403500000</v>
      </c>
      <c r="M557" s="89">
        <v>-8.8546066000000003</v>
      </c>
      <c r="N557" s="89">
        <v>-54.256126000000002</v>
      </c>
      <c r="O557" s="89">
        <v>-34.861224999999997</v>
      </c>
      <c r="P557" s="89">
        <v>-27.403751</v>
      </c>
    </row>
    <row r="558" spans="2:16" x14ac:dyDescent="0.25">
      <c r="B558" s="89">
        <v>10483450000</v>
      </c>
      <c r="C558" s="89">
        <v>-6.1305956999999998</v>
      </c>
      <c r="D558" s="89">
        <v>-50.159542000000002</v>
      </c>
      <c r="E558" s="89">
        <v>-27.692419000000001</v>
      </c>
      <c r="F558" s="89">
        <v>-34.604641000000001</v>
      </c>
      <c r="L558" s="89">
        <v>10483450000</v>
      </c>
      <c r="M558" s="89">
        <v>-9.0170937000000002</v>
      </c>
      <c r="N558" s="89">
        <v>-54.075755999999998</v>
      </c>
      <c r="O558" s="89">
        <v>-34.226897999999998</v>
      </c>
      <c r="P558" s="89">
        <v>-27.843070999999998</v>
      </c>
    </row>
    <row r="559" spans="2:16" x14ac:dyDescent="0.25">
      <c r="B559" s="89">
        <v>10563400000</v>
      </c>
      <c r="C559" s="89">
        <v>-5.8899612000000001</v>
      </c>
      <c r="D559" s="89">
        <v>-49.903080000000003</v>
      </c>
      <c r="E559" s="89">
        <v>-28.044844000000001</v>
      </c>
      <c r="F559" s="89">
        <v>-34.070895999999998</v>
      </c>
      <c r="L559" s="89">
        <v>10563400000</v>
      </c>
      <c r="M559" s="89">
        <v>-9.0310278000000004</v>
      </c>
      <c r="N559" s="89">
        <v>-53.585662999999997</v>
      </c>
      <c r="O559" s="89">
        <v>-33.640510999999996</v>
      </c>
      <c r="P559" s="89">
        <v>-28.182815999999999</v>
      </c>
    </row>
    <row r="560" spans="2:16" x14ac:dyDescent="0.25">
      <c r="B560" s="89">
        <v>10643350000</v>
      </c>
      <c r="C560" s="89">
        <v>-5.7164202</v>
      </c>
      <c r="D560" s="89">
        <v>-49.690303999999998</v>
      </c>
      <c r="E560" s="89">
        <v>-28.334790999999999</v>
      </c>
      <c r="F560" s="89">
        <v>-33.531486999999998</v>
      </c>
      <c r="L560" s="89">
        <v>10643350000</v>
      </c>
      <c r="M560" s="89">
        <v>-9.1958847000000006</v>
      </c>
      <c r="N560" s="89">
        <v>-53.116630999999998</v>
      </c>
      <c r="O560" s="89">
        <v>-33.103431999999998</v>
      </c>
      <c r="P560" s="89">
        <v>-28.528500000000001</v>
      </c>
    </row>
    <row r="561" spans="2:16" x14ac:dyDescent="0.25">
      <c r="B561" s="89">
        <v>10723300000</v>
      </c>
      <c r="C561" s="89">
        <v>-5.6801281000000001</v>
      </c>
      <c r="D561" s="89">
        <v>-49.566799000000003</v>
      </c>
      <c r="E561" s="89">
        <v>-28.685036</v>
      </c>
      <c r="F561" s="89">
        <v>-33.014225000000003</v>
      </c>
      <c r="L561" s="89">
        <v>10723300000</v>
      </c>
      <c r="M561" s="89">
        <v>-9.5391445000000008</v>
      </c>
      <c r="N561" s="89">
        <v>-52.964995999999999</v>
      </c>
      <c r="O561" s="89">
        <v>-32.595554</v>
      </c>
      <c r="P561" s="89">
        <v>-28.888995999999999</v>
      </c>
    </row>
    <row r="562" spans="2:16" x14ac:dyDescent="0.25">
      <c r="B562" s="89">
        <v>10803250000</v>
      </c>
      <c r="C562" s="89">
        <v>-5.6772723000000003</v>
      </c>
      <c r="D562" s="89">
        <v>-49.428863999999997</v>
      </c>
      <c r="E562" s="89">
        <v>-28.973547</v>
      </c>
      <c r="F562" s="89">
        <v>-32.441840999999997</v>
      </c>
      <c r="L562" s="89">
        <v>10803250000</v>
      </c>
      <c r="M562" s="89">
        <v>-9.9312819999999995</v>
      </c>
      <c r="N562" s="89">
        <v>-53.068699000000002</v>
      </c>
      <c r="O562" s="89">
        <v>-32.038482999999999</v>
      </c>
      <c r="P562" s="89">
        <v>-29.179842000000001</v>
      </c>
    </row>
    <row r="563" spans="2:16" x14ac:dyDescent="0.25">
      <c r="B563" s="89">
        <v>10883200000</v>
      </c>
      <c r="C563" s="89">
        <v>-5.7207540999999997</v>
      </c>
      <c r="D563" s="89">
        <v>-49.296711000000002</v>
      </c>
      <c r="E563" s="89">
        <v>-29.229744</v>
      </c>
      <c r="F563" s="89">
        <v>-31.921548999999999</v>
      </c>
      <c r="L563" s="89">
        <v>10883200000</v>
      </c>
      <c r="M563" s="89">
        <v>-10.371256000000001</v>
      </c>
      <c r="N563" s="89">
        <v>-53.162028999999997</v>
      </c>
      <c r="O563" s="89">
        <v>-31.558620000000001</v>
      </c>
      <c r="P563" s="89">
        <v>-29.473828999999999</v>
      </c>
    </row>
    <row r="564" spans="2:16" x14ac:dyDescent="0.25">
      <c r="B564" s="89">
        <v>10963150000</v>
      </c>
      <c r="C564" s="89">
        <v>-5.8507109000000002</v>
      </c>
      <c r="D564" s="89">
        <v>-49.166553</v>
      </c>
      <c r="E564" s="89">
        <v>-29.395344000000001</v>
      </c>
      <c r="F564" s="89">
        <v>-31.387011999999999</v>
      </c>
      <c r="L564" s="89">
        <v>10963150000</v>
      </c>
      <c r="M564" s="89">
        <v>-10.959768</v>
      </c>
      <c r="N564" s="89">
        <v>-53.421748999999998</v>
      </c>
      <c r="O564" s="89">
        <v>-31.058686999999999</v>
      </c>
      <c r="P564" s="89">
        <v>-29.692968</v>
      </c>
    </row>
    <row r="565" spans="2:16" x14ac:dyDescent="0.25">
      <c r="B565" s="89">
        <v>11043100000</v>
      </c>
      <c r="C565" s="89">
        <v>-5.9899367999999997</v>
      </c>
      <c r="D565" s="89">
        <v>-49.015202000000002</v>
      </c>
      <c r="E565" s="89">
        <v>-29.531293999999999</v>
      </c>
      <c r="F565" s="89">
        <v>-30.880108</v>
      </c>
      <c r="L565" s="89">
        <v>11043100000</v>
      </c>
      <c r="M565" s="89">
        <v>-11.47622</v>
      </c>
      <c r="N565" s="89">
        <v>-53.624870000000001</v>
      </c>
      <c r="O565" s="89">
        <v>-30.581911000000002</v>
      </c>
      <c r="P565" s="89">
        <v>-29.80875</v>
      </c>
    </row>
    <row r="566" spans="2:16" x14ac:dyDescent="0.25">
      <c r="B566" s="89">
        <v>11123050000</v>
      </c>
      <c r="C566" s="89">
        <v>-6.2244415000000002</v>
      </c>
      <c r="D566" s="89">
        <v>-48.965828000000002</v>
      </c>
      <c r="E566" s="89">
        <v>-29.612584999999999</v>
      </c>
      <c r="F566" s="89">
        <v>-30.401340000000001</v>
      </c>
      <c r="L566" s="89">
        <v>11123050000</v>
      </c>
      <c r="M566" s="89">
        <v>-12.113023999999999</v>
      </c>
      <c r="N566" s="89">
        <v>-53.838115999999999</v>
      </c>
      <c r="O566" s="89">
        <v>-30.141314999999999</v>
      </c>
      <c r="P566" s="89">
        <v>-29.860958</v>
      </c>
    </row>
    <row r="567" spans="2:16" x14ac:dyDescent="0.25">
      <c r="B567" s="89">
        <v>11203000000</v>
      </c>
      <c r="C567" s="89">
        <v>-6.5601621000000003</v>
      </c>
      <c r="D567" s="89">
        <v>-48.886955</v>
      </c>
      <c r="E567" s="89">
        <v>-29.624027000000002</v>
      </c>
      <c r="F567" s="89">
        <v>-29.937118999999999</v>
      </c>
      <c r="L567" s="89">
        <v>11203000000</v>
      </c>
      <c r="M567" s="89">
        <v>-12.906338</v>
      </c>
      <c r="N567" s="89">
        <v>-54.169539999999998</v>
      </c>
      <c r="O567" s="89">
        <v>-29.722125999999999</v>
      </c>
      <c r="P567" s="89">
        <v>-29.862244</v>
      </c>
    </row>
    <row r="568" spans="2:16" x14ac:dyDescent="0.25">
      <c r="B568" s="89">
        <v>11282950000</v>
      </c>
      <c r="C568" s="89">
        <v>-6.9621015000000002</v>
      </c>
      <c r="D568" s="89">
        <v>-48.795341000000001</v>
      </c>
      <c r="E568" s="89">
        <v>-29.555399000000001</v>
      </c>
      <c r="F568" s="89">
        <v>-29.463529999999999</v>
      </c>
      <c r="L568" s="89">
        <v>11282950000</v>
      </c>
      <c r="M568" s="89">
        <v>-13.805980999999999</v>
      </c>
      <c r="N568" s="89">
        <v>-54.586117000000002</v>
      </c>
      <c r="O568" s="89">
        <v>-29.282097</v>
      </c>
      <c r="P568" s="89">
        <v>-29.710438</v>
      </c>
    </row>
    <row r="569" spans="2:16" x14ac:dyDescent="0.25">
      <c r="B569" s="89">
        <v>11362900000</v>
      </c>
      <c r="C569" s="89">
        <v>-7.4834027000000001</v>
      </c>
      <c r="D569" s="89">
        <v>-48.803288000000002</v>
      </c>
      <c r="E569" s="89">
        <v>-29.480243999999999</v>
      </c>
      <c r="F569" s="89">
        <v>-29.059946</v>
      </c>
      <c r="L569" s="89">
        <v>11362900000</v>
      </c>
      <c r="M569" s="89">
        <v>-14.892993000000001</v>
      </c>
      <c r="N569" s="89">
        <v>-54.906719000000002</v>
      </c>
      <c r="O569" s="89">
        <v>-28.915333</v>
      </c>
      <c r="P569" s="89">
        <v>-29.567889999999998</v>
      </c>
    </row>
    <row r="570" spans="2:16" x14ac:dyDescent="0.25">
      <c r="B570" s="89">
        <v>11442850000</v>
      </c>
      <c r="C570" s="89">
        <v>-8.0855951000000008</v>
      </c>
      <c r="D570" s="89">
        <v>-48.764876999999998</v>
      </c>
      <c r="E570" s="89">
        <v>-29.341318000000001</v>
      </c>
      <c r="F570" s="89">
        <v>-28.643318000000001</v>
      </c>
      <c r="L570" s="89">
        <v>11442850000</v>
      </c>
      <c r="M570" s="89">
        <v>-16.064274000000001</v>
      </c>
      <c r="N570" s="89">
        <v>-55.124706000000003</v>
      </c>
      <c r="O570" s="89">
        <v>-28.537974999999999</v>
      </c>
      <c r="P570" s="89">
        <v>-29.408902999999999</v>
      </c>
    </row>
    <row r="571" spans="2:16" x14ac:dyDescent="0.25">
      <c r="B571" s="89">
        <v>11522800000</v>
      </c>
      <c r="C571" s="89">
        <v>-8.9135237000000007</v>
      </c>
      <c r="D571" s="89">
        <v>-48.860087999999998</v>
      </c>
      <c r="E571" s="89">
        <v>-29.168028</v>
      </c>
      <c r="F571" s="89">
        <v>-28.258526</v>
      </c>
      <c r="L571" s="89">
        <v>11522800000</v>
      </c>
      <c r="M571" s="89">
        <v>-17.846520999999999</v>
      </c>
      <c r="N571" s="89">
        <v>-55.440337999999997</v>
      </c>
      <c r="O571" s="89">
        <v>-28.188897999999998</v>
      </c>
      <c r="P571" s="89">
        <v>-29.203249</v>
      </c>
    </row>
    <row r="572" spans="2:16" x14ac:dyDescent="0.25">
      <c r="B572" s="89">
        <v>11602750000</v>
      </c>
      <c r="C572" s="89">
        <v>-9.9745530999999996</v>
      </c>
      <c r="D572" s="89">
        <v>-49.270240999999999</v>
      </c>
      <c r="E572" s="89">
        <v>-29.00177</v>
      </c>
      <c r="F572" s="89">
        <v>-27.955127999999998</v>
      </c>
      <c r="L572" s="89">
        <v>11602750000</v>
      </c>
      <c r="M572" s="89">
        <v>-20.293002999999999</v>
      </c>
      <c r="N572" s="89">
        <v>-55.845134999999999</v>
      </c>
      <c r="O572" s="89">
        <v>-27.909486999999999</v>
      </c>
      <c r="P572" s="89">
        <v>-28.988793999999999</v>
      </c>
    </row>
    <row r="573" spans="2:16" x14ac:dyDescent="0.25">
      <c r="B573" s="89">
        <v>11682700000</v>
      </c>
      <c r="C573" s="89">
        <v>-11.264972999999999</v>
      </c>
      <c r="D573" s="89">
        <v>-49.793059999999997</v>
      </c>
      <c r="E573" s="89">
        <v>-28.816016999999999</v>
      </c>
      <c r="F573" s="89">
        <v>-27.698847000000001</v>
      </c>
      <c r="L573" s="89">
        <v>11682700000</v>
      </c>
      <c r="M573" s="89">
        <v>-22.287590000000002</v>
      </c>
      <c r="N573" s="89">
        <v>-56.431804999999997</v>
      </c>
      <c r="O573" s="89">
        <v>-27.663893000000002</v>
      </c>
      <c r="P573" s="89">
        <v>-28.76972</v>
      </c>
    </row>
    <row r="574" spans="2:16" x14ac:dyDescent="0.25">
      <c r="B574" s="89">
        <v>11762650000</v>
      </c>
      <c r="C574" s="89">
        <v>-12.690871</v>
      </c>
      <c r="D574" s="89">
        <v>-50.312679000000003</v>
      </c>
      <c r="E574" s="89">
        <v>-28.613119000000001</v>
      </c>
      <c r="F574" s="89">
        <v>-27.492449000000001</v>
      </c>
      <c r="L574" s="89">
        <v>11762650000</v>
      </c>
      <c r="M574" s="89">
        <v>-23.094871999999999</v>
      </c>
      <c r="N574" s="89">
        <v>-56.874462000000001</v>
      </c>
      <c r="O574" s="89">
        <v>-27.440491000000002</v>
      </c>
      <c r="P574" s="89">
        <v>-28.554497000000001</v>
      </c>
    </row>
    <row r="575" spans="2:16" x14ac:dyDescent="0.25">
      <c r="B575" s="89">
        <v>11842600000</v>
      </c>
      <c r="C575" s="89">
        <v>-14.166226999999999</v>
      </c>
      <c r="D575" s="89">
        <v>-50.761051000000002</v>
      </c>
      <c r="E575" s="89">
        <v>-28.420442999999999</v>
      </c>
      <c r="F575" s="89">
        <v>-27.368010999999999</v>
      </c>
      <c r="L575" s="89">
        <v>11842600000</v>
      </c>
      <c r="M575" s="89">
        <v>-23.126085</v>
      </c>
      <c r="N575" s="89">
        <v>-57.776465999999999</v>
      </c>
      <c r="O575" s="89">
        <v>-27.283791000000001</v>
      </c>
      <c r="P575" s="89">
        <v>-28.355848000000002</v>
      </c>
    </row>
    <row r="576" spans="2:16" x14ac:dyDescent="0.25">
      <c r="B576" s="89">
        <v>11922550000</v>
      </c>
      <c r="C576" s="89">
        <v>-15.864084</v>
      </c>
      <c r="D576" s="89">
        <v>-51.221882000000001</v>
      </c>
      <c r="E576" s="89">
        <v>-28.228891000000001</v>
      </c>
      <c r="F576" s="89">
        <v>-27.306334</v>
      </c>
      <c r="L576" s="89">
        <v>11922550000</v>
      </c>
      <c r="M576" s="89">
        <v>-21.788195000000002</v>
      </c>
      <c r="N576" s="89">
        <v>-58.573138999999998</v>
      </c>
      <c r="O576" s="89">
        <v>-27.167829999999999</v>
      </c>
      <c r="P576" s="89">
        <v>-28.190853000000001</v>
      </c>
    </row>
    <row r="577" spans="2:16" x14ac:dyDescent="0.25">
      <c r="B577" s="89">
        <v>12002500000</v>
      </c>
      <c r="C577" s="89">
        <v>-16.960197000000001</v>
      </c>
      <c r="D577" s="89">
        <v>-51.372093</v>
      </c>
      <c r="E577" s="89">
        <v>-28.058805</v>
      </c>
      <c r="F577" s="89">
        <v>-27.297212999999999</v>
      </c>
      <c r="L577" s="89">
        <v>12002500000</v>
      </c>
      <c r="M577" s="89">
        <v>-19.297630000000002</v>
      </c>
      <c r="N577" s="89">
        <v>-58.897239999999996</v>
      </c>
      <c r="O577" s="89">
        <v>-27.113947</v>
      </c>
      <c r="P577" s="89">
        <v>-28.051144000000001</v>
      </c>
    </row>
    <row r="578" spans="2:16" x14ac:dyDescent="0.25">
      <c r="B578" s="89">
        <v>12082450000</v>
      </c>
      <c r="C578" s="89">
        <v>-17.698696000000002</v>
      </c>
      <c r="D578" s="89">
        <v>-51.594692000000002</v>
      </c>
      <c r="E578" s="89">
        <v>-27.927944</v>
      </c>
      <c r="F578" s="89">
        <v>-27.357285999999998</v>
      </c>
      <c r="L578" s="89">
        <v>12082450000</v>
      </c>
      <c r="M578" s="89">
        <v>-16.676991000000001</v>
      </c>
      <c r="N578" s="89">
        <v>-58.883606</v>
      </c>
      <c r="O578" s="89">
        <v>-27.120228000000001</v>
      </c>
      <c r="P578" s="89">
        <v>-27.946625000000001</v>
      </c>
    </row>
    <row r="579" spans="2:16" x14ac:dyDescent="0.25">
      <c r="B579" s="89">
        <v>12162400000</v>
      </c>
      <c r="C579" s="89">
        <v>-17.834157999999999</v>
      </c>
      <c r="D579" s="89">
        <v>-51.810561999999997</v>
      </c>
      <c r="E579" s="89">
        <v>-27.824551</v>
      </c>
      <c r="F579" s="89">
        <v>-27.446750999999999</v>
      </c>
      <c r="L579" s="89">
        <v>12162400000</v>
      </c>
      <c r="M579" s="89">
        <v>-14.594267</v>
      </c>
      <c r="N579" s="89">
        <v>-58.754696000000003</v>
      </c>
      <c r="O579" s="89">
        <v>-27.165184</v>
      </c>
      <c r="P579" s="89">
        <v>-27.859445999999998</v>
      </c>
    </row>
    <row r="580" spans="2:16" x14ac:dyDescent="0.25">
      <c r="B580" s="89">
        <v>12242350000</v>
      </c>
      <c r="C580" s="89">
        <v>-17.547039000000002</v>
      </c>
      <c r="D580" s="89">
        <v>-52.222904</v>
      </c>
      <c r="E580" s="89">
        <v>-27.758993</v>
      </c>
      <c r="F580" s="89">
        <v>-27.569116999999999</v>
      </c>
      <c r="L580" s="89">
        <v>12242350000</v>
      </c>
      <c r="M580" s="89">
        <v>-12.903718</v>
      </c>
      <c r="N580" s="89">
        <v>-57.983868000000001</v>
      </c>
      <c r="O580" s="89">
        <v>-27.263994</v>
      </c>
      <c r="P580" s="89">
        <v>-27.802354999999999</v>
      </c>
    </row>
    <row r="581" spans="2:16" x14ac:dyDescent="0.25">
      <c r="B581" s="89">
        <v>12322300000</v>
      </c>
      <c r="C581" s="89">
        <v>-16.339915999999999</v>
      </c>
      <c r="D581" s="89">
        <v>-52.322341999999999</v>
      </c>
      <c r="E581" s="89">
        <v>-27.713581000000001</v>
      </c>
      <c r="F581" s="89">
        <v>-27.704215999999999</v>
      </c>
      <c r="L581" s="89">
        <v>12322300000</v>
      </c>
      <c r="M581" s="89">
        <v>-11.550179999999999</v>
      </c>
      <c r="N581" s="89">
        <v>-56.923198999999997</v>
      </c>
      <c r="O581" s="89">
        <v>-27.394853999999999</v>
      </c>
      <c r="P581" s="89">
        <v>-27.751958999999999</v>
      </c>
    </row>
    <row r="582" spans="2:16" x14ac:dyDescent="0.25">
      <c r="B582" s="89">
        <v>12402250000</v>
      </c>
      <c r="C582" s="89">
        <v>-15.296863999999999</v>
      </c>
      <c r="D582" s="89">
        <v>-52.519337</v>
      </c>
      <c r="E582" s="89">
        <v>-27.680897000000002</v>
      </c>
      <c r="F582" s="89">
        <v>-27.842642000000001</v>
      </c>
      <c r="L582" s="89">
        <v>12402250000</v>
      </c>
      <c r="M582" s="89">
        <v>-10.37851</v>
      </c>
      <c r="N582" s="89">
        <v>-55.894413</v>
      </c>
      <c r="O582" s="89">
        <v>-27.527501999999998</v>
      </c>
      <c r="P582" s="89">
        <v>-27.689646</v>
      </c>
    </row>
    <row r="583" spans="2:16" x14ac:dyDescent="0.25">
      <c r="B583" s="89">
        <v>12482200000</v>
      </c>
      <c r="C583" s="89">
        <v>-14.237344999999999</v>
      </c>
      <c r="D583" s="89">
        <v>-52.630833000000003</v>
      </c>
      <c r="E583" s="89">
        <v>-27.635286000000001</v>
      </c>
      <c r="F583" s="89">
        <v>-27.985229</v>
      </c>
      <c r="L583" s="89">
        <v>12482200000</v>
      </c>
      <c r="M583" s="89">
        <v>-9.4347428999999998</v>
      </c>
      <c r="N583" s="89">
        <v>-54.762123000000003</v>
      </c>
      <c r="O583" s="89">
        <v>-27.687252000000001</v>
      </c>
      <c r="P583" s="89">
        <v>-27.633883000000001</v>
      </c>
    </row>
    <row r="584" spans="2:16" x14ac:dyDescent="0.25">
      <c r="B584" s="89">
        <v>12562150000</v>
      </c>
      <c r="C584" s="89">
        <v>-13.33741</v>
      </c>
      <c r="D584" s="89">
        <v>-52.581305999999998</v>
      </c>
      <c r="E584" s="89">
        <v>-27.596516000000001</v>
      </c>
      <c r="F584" s="89">
        <v>-28.125858000000001</v>
      </c>
      <c r="L584" s="89">
        <v>12562150000</v>
      </c>
      <c r="M584" s="89">
        <v>-8.6293974000000002</v>
      </c>
      <c r="N584" s="89">
        <v>-53.717936999999999</v>
      </c>
      <c r="O584" s="89">
        <v>-27.855163999999998</v>
      </c>
      <c r="P584" s="89">
        <v>-27.581731999999999</v>
      </c>
    </row>
    <row r="585" spans="2:16" x14ac:dyDescent="0.25">
      <c r="B585" s="89">
        <v>12642100000</v>
      </c>
      <c r="C585" s="89">
        <v>-12.478743</v>
      </c>
      <c r="D585" s="89">
        <v>-52.362040999999998</v>
      </c>
      <c r="E585" s="89">
        <v>-27.585177999999999</v>
      </c>
      <c r="F585" s="89">
        <v>-28.263617</v>
      </c>
      <c r="L585" s="89">
        <v>12642100000</v>
      </c>
      <c r="M585" s="89">
        <v>-7.9473219000000004</v>
      </c>
      <c r="N585" s="89">
        <v>-52.802692</v>
      </c>
      <c r="O585" s="89">
        <v>-28.030512000000002</v>
      </c>
      <c r="P585" s="89">
        <v>-27.556809999999999</v>
      </c>
    </row>
    <row r="586" spans="2:16" x14ac:dyDescent="0.25">
      <c r="B586" s="89">
        <v>12722050000</v>
      </c>
      <c r="C586" s="89">
        <v>-11.891748</v>
      </c>
      <c r="D586" s="89">
        <v>-52.124713999999997</v>
      </c>
      <c r="E586" s="89">
        <v>-27.550042999999999</v>
      </c>
      <c r="F586" s="89">
        <v>-28.399984</v>
      </c>
      <c r="L586" s="89">
        <v>12722050000</v>
      </c>
      <c r="M586" s="89">
        <v>-7.3671230999999997</v>
      </c>
      <c r="N586" s="89">
        <v>-51.953471999999998</v>
      </c>
      <c r="O586" s="89">
        <v>-28.208508999999999</v>
      </c>
      <c r="P586" s="89">
        <v>-27.515855999999999</v>
      </c>
    </row>
    <row r="587" spans="2:16" x14ac:dyDescent="0.25">
      <c r="B587" s="89">
        <v>12802000000</v>
      </c>
      <c r="C587" s="89">
        <v>-11.36026</v>
      </c>
      <c r="D587" s="89">
        <v>-51.820819999999998</v>
      </c>
      <c r="E587" s="89">
        <v>-27.49165</v>
      </c>
      <c r="F587" s="89">
        <v>-28.543223999999999</v>
      </c>
      <c r="L587" s="89">
        <v>12802000000</v>
      </c>
      <c r="M587" s="89">
        <v>-6.8560132999999999</v>
      </c>
      <c r="N587" s="89">
        <v>-51.199795000000002</v>
      </c>
      <c r="O587" s="89">
        <v>-28.393201999999999</v>
      </c>
      <c r="P587" s="89">
        <v>-27.462624000000002</v>
      </c>
    </row>
    <row r="588" spans="2:16" x14ac:dyDescent="0.25">
      <c r="B588" s="89">
        <v>12881950000</v>
      </c>
      <c r="C588" s="89">
        <v>-10.944922999999999</v>
      </c>
      <c r="D588" s="89">
        <v>-51.372967000000003</v>
      </c>
      <c r="E588" s="89">
        <v>-27.420805000000001</v>
      </c>
      <c r="F588" s="89">
        <v>-28.686036999999999</v>
      </c>
      <c r="L588" s="89">
        <v>12881950000</v>
      </c>
      <c r="M588" s="89">
        <v>-6.4348425999999996</v>
      </c>
      <c r="N588" s="89">
        <v>-50.514156</v>
      </c>
      <c r="O588" s="89">
        <v>-28.579609000000001</v>
      </c>
      <c r="P588" s="89">
        <v>-27.360250000000001</v>
      </c>
    </row>
    <row r="589" spans="2:16" x14ac:dyDescent="0.25">
      <c r="B589" s="89">
        <v>12961900000</v>
      </c>
      <c r="C589" s="89">
        <v>-10.770432</v>
      </c>
      <c r="D589" s="89">
        <v>-50.950409000000001</v>
      </c>
      <c r="E589" s="89">
        <v>-27.257539999999999</v>
      </c>
      <c r="F589" s="89">
        <v>-28.837385000000001</v>
      </c>
      <c r="L589" s="89">
        <v>12961900000</v>
      </c>
      <c r="M589" s="89">
        <v>-6.0661135000000002</v>
      </c>
      <c r="N589" s="89">
        <v>-49.869064000000002</v>
      </c>
      <c r="O589" s="89">
        <v>-28.771280000000001</v>
      </c>
      <c r="P589" s="89">
        <v>-27.206416999999998</v>
      </c>
    </row>
    <row r="590" spans="2:16" x14ac:dyDescent="0.25">
      <c r="B590" s="89">
        <v>13041850000</v>
      </c>
      <c r="C590" s="89">
        <v>-10.857797</v>
      </c>
      <c r="D590" s="89">
        <v>-50.510719000000002</v>
      </c>
      <c r="E590" s="89">
        <v>-26.972442999999998</v>
      </c>
      <c r="F590" s="89">
        <v>-29.000546</v>
      </c>
      <c r="L590" s="89">
        <v>13041850000</v>
      </c>
      <c r="M590" s="89">
        <v>-5.7417344999999997</v>
      </c>
      <c r="N590" s="89">
        <v>-49.284557</v>
      </c>
      <c r="O590" s="89">
        <v>-28.961227000000001</v>
      </c>
      <c r="P590" s="89">
        <v>-26.943518000000001</v>
      </c>
    </row>
    <row r="591" spans="2:16" x14ac:dyDescent="0.25">
      <c r="B591" s="89">
        <v>13121800000</v>
      </c>
      <c r="C591" s="89">
        <v>-11.050568999999999</v>
      </c>
      <c r="D591" s="89">
        <v>-50.046436</v>
      </c>
      <c r="E591" s="89">
        <v>-26.596824999999999</v>
      </c>
      <c r="F591" s="89">
        <v>-29.174040000000002</v>
      </c>
      <c r="L591" s="89">
        <v>13121800000</v>
      </c>
      <c r="M591" s="89">
        <v>-5.4750128</v>
      </c>
      <c r="N591" s="89">
        <v>-48.742972999999999</v>
      </c>
      <c r="O591" s="89">
        <v>-29.152822</v>
      </c>
      <c r="P591" s="89">
        <v>-26.611916999999998</v>
      </c>
    </row>
    <row r="592" spans="2:16" x14ac:dyDescent="0.25">
      <c r="B592" s="89">
        <v>13201750000</v>
      </c>
      <c r="C592" s="89">
        <v>-11.354728</v>
      </c>
      <c r="D592" s="89">
        <v>-49.546391</v>
      </c>
      <c r="E592" s="89">
        <v>-26.150669000000001</v>
      </c>
      <c r="F592" s="89">
        <v>-29.355982000000001</v>
      </c>
      <c r="L592" s="89">
        <v>13201750000</v>
      </c>
      <c r="M592" s="89">
        <v>-5.2368255000000001</v>
      </c>
      <c r="N592" s="89">
        <v>-48.255363000000003</v>
      </c>
      <c r="O592" s="89">
        <v>-29.342327000000001</v>
      </c>
      <c r="P592" s="89">
        <v>-26.211957999999999</v>
      </c>
    </row>
    <row r="593" spans="2:16" x14ac:dyDescent="0.25">
      <c r="B593" s="89">
        <v>13281700000</v>
      </c>
      <c r="C593" s="89">
        <v>-11.567923</v>
      </c>
      <c r="D593" s="89">
        <v>-49.053542999999998</v>
      </c>
      <c r="E593" s="89">
        <v>-25.642320999999999</v>
      </c>
      <c r="F593" s="89">
        <v>-29.549275999999999</v>
      </c>
      <c r="L593" s="89">
        <v>13281700000</v>
      </c>
      <c r="M593" s="89">
        <v>-5.0298185000000002</v>
      </c>
      <c r="N593" s="89">
        <v>-47.793106000000002</v>
      </c>
      <c r="O593" s="89">
        <v>-29.536619000000002</v>
      </c>
      <c r="P593" s="89">
        <v>-25.736322000000001</v>
      </c>
    </row>
    <row r="594" spans="2:16" x14ac:dyDescent="0.25">
      <c r="B594" s="89">
        <v>13361650000</v>
      </c>
      <c r="C594" s="89">
        <v>-11.687424</v>
      </c>
      <c r="D594" s="89">
        <v>-48.546309999999998</v>
      </c>
      <c r="E594" s="89">
        <v>-25.085046999999999</v>
      </c>
      <c r="F594" s="89">
        <v>-29.758555999999999</v>
      </c>
      <c r="L594" s="89">
        <v>13361650000</v>
      </c>
      <c r="M594" s="89">
        <v>-4.8588985999999998</v>
      </c>
      <c r="N594" s="89">
        <v>-47.370883999999997</v>
      </c>
      <c r="O594" s="89">
        <v>-29.736017</v>
      </c>
      <c r="P594" s="89">
        <v>-25.145315</v>
      </c>
    </row>
    <row r="595" spans="2:16" x14ac:dyDescent="0.25">
      <c r="B595" s="89">
        <v>13441600000</v>
      </c>
      <c r="C595" s="89">
        <v>-11.747297</v>
      </c>
      <c r="D595" s="89">
        <v>-48.072952000000001</v>
      </c>
      <c r="E595" s="89">
        <v>-24.464922000000001</v>
      </c>
      <c r="F595" s="89">
        <v>-29.979548999999999</v>
      </c>
      <c r="L595" s="89">
        <v>13441600000</v>
      </c>
      <c r="M595" s="89">
        <v>-4.7006763999999999</v>
      </c>
      <c r="N595" s="89">
        <v>-46.971645000000002</v>
      </c>
      <c r="O595" s="89">
        <v>-29.937131999999998</v>
      </c>
      <c r="P595" s="89">
        <v>-24.457701</v>
      </c>
    </row>
    <row r="596" spans="2:16" x14ac:dyDescent="0.25">
      <c r="B596" s="89">
        <v>13521550000</v>
      </c>
      <c r="C596" s="89">
        <v>-11.696425</v>
      </c>
      <c r="D596" s="89">
        <v>-47.61562</v>
      </c>
      <c r="E596" s="89">
        <v>-23.817527999999999</v>
      </c>
      <c r="F596" s="89">
        <v>-30.227345</v>
      </c>
      <c r="L596" s="89">
        <v>13521550000</v>
      </c>
      <c r="M596" s="89">
        <v>-4.5673250999999997</v>
      </c>
      <c r="N596" s="89">
        <v>-46.601008999999998</v>
      </c>
      <c r="O596" s="89">
        <v>-30.152940999999998</v>
      </c>
      <c r="P596" s="89">
        <v>-23.735443</v>
      </c>
    </row>
    <row r="597" spans="2:16" x14ac:dyDescent="0.25">
      <c r="B597" s="89">
        <v>13601500000</v>
      </c>
      <c r="C597" s="89">
        <v>-11.733865</v>
      </c>
      <c r="D597" s="89">
        <v>-47.191733999999997</v>
      </c>
      <c r="E597" s="89">
        <v>-23.019022</v>
      </c>
      <c r="F597" s="89">
        <v>-30.489605000000001</v>
      </c>
      <c r="L597" s="89">
        <v>13601500000</v>
      </c>
      <c r="M597" s="89">
        <v>-4.4486938</v>
      </c>
      <c r="N597" s="89">
        <v>-46.230232000000001</v>
      </c>
      <c r="O597" s="89">
        <v>-30.369389000000002</v>
      </c>
      <c r="P597" s="89">
        <v>-22.918068000000002</v>
      </c>
    </row>
    <row r="598" spans="2:16" x14ac:dyDescent="0.25">
      <c r="B598" s="89">
        <v>13681450000</v>
      </c>
      <c r="C598" s="89">
        <v>-11.805043</v>
      </c>
      <c r="D598" s="89">
        <v>-46.749580000000002</v>
      </c>
      <c r="E598" s="89">
        <v>-22.128896999999998</v>
      </c>
      <c r="F598" s="89">
        <v>-30.770783999999999</v>
      </c>
      <c r="L598" s="89">
        <v>13681450000</v>
      </c>
      <c r="M598" s="89">
        <v>-4.3423952999999997</v>
      </c>
      <c r="N598" s="89">
        <v>-45.870849999999997</v>
      </c>
      <c r="O598" s="89">
        <v>-30.595040999999998</v>
      </c>
      <c r="P598" s="89">
        <v>-22.060755</v>
      </c>
    </row>
    <row r="599" spans="2:16" x14ac:dyDescent="0.25">
      <c r="B599" s="89">
        <v>13761400000</v>
      </c>
      <c r="C599" s="89">
        <v>-11.818263</v>
      </c>
      <c r="D599" s="89">
        <v>-46.303702999999999</v>
      </c>
      <c r="E599" s="89">
        <v>-21.184985999999999</v>
      </c>
      <c r="F599" s="89">
        <v>-31.070613999999999</v>
      </c>
      <c r="L599" s="89">
        <v>13761400000</v>
      </c>
      <c r="M599" s="89">
        <v>-4.2477789000000001</v>
      </c>
      <c r="N599" s="89">
        <v>-45.502735000000001</v>
      </c>
      <c r="O599" s="89">
        <v>-30.836939000000001</v>
      </c>
      <c r="P599" s="89">
        <v>-21.185504999999999</v>
      </c>
    </row>
    <row r="600" spans="2:16" x14ac:dyDescent="0.25">
      <c r="B600" s="89">
        <v>13841350000</v>
      </c>
      <c r="C600" s="89">
        <v>-11.876675000000001</v>
      </c>
      <c r="D600" s="89">
        <v>-45.830115999999997</v>
      </c>
      <c r="E600" s="89">
        <v>-20.195799000000001</v>
      </c>
      <c r="F600" s="89">
        <v>-31.399044</v>
      </c>
      <c r="L600" s="89">
        <v>13841350000</v>
      </c>
      <c r="M600" s="89">
        <v>-4.1718574000000004</v>
      </c>
      <c r="N600" s="89">
        <v>-45.116413000000001</v>
      </c>
      <c r="O600" s="89">
        <v>-31.099364999999999</v>
      </c>
      <c r="P600" s="89">
        <v>-20.289072000000001</v>
      </c>
    </row>
    <row r="601" spans="2:16" x14ac:dyDescent="0.25">
      <c r="B601" s="89">
        <v>13921300000</v>
      </c>
      <c r="C601" s="89">
        <v>-11.998343999999999</v>
      </c>
      <c r="D601" s="89">
        <v>-45.312697999999997</v>
      </c>
      <c r="E601" s="89">
        <v>-19.148893000000001</v>
      </c>
      <c r="F601" s="89">
        <v>-31.759322999999998</v>
      </c>
      <c r="L601" s="89">
        <v>13921300000</v>
      </c>
      <c r="M601" s="89">
        <v>-4.1006150000000003</v>
      </c>
      <c r="N601" s="89">
        <v>-44.696655</v>
      </c>
      <c r="O601" s="89">
        <v>-31.394987</v>
      </c>
      <c r="P601" s="89">
        <v>-19.324396</v>
      </c>
    </row>
    <row r="602" spans="2:16" x14ac:dyDescent="0.25">
      <c r="B602" s="89">
        <v>14001250000</v>
      </c>
      <c r="C602" s="89">
        <v>-11.960675</v>
      </c>
      <c r="D602" s="89">
        <v>-44.735027000000002</v>
      </c>
      <c r="E602" s="89">
        <v>-18.172523000000002</v>
      </c>
      <c r="F602" s="89">
        <v>-32.168410999999999</v>
      </c>
      <c r="L602" s="89">
        <v>14001250000</v>
      </c>
      <c r="M602" s="89">
        <v>-4.0481796000000001</v>
      </c>
      <c r="N602" s="89">
        <v>-44.236656000000004</v>
      </c>
      <c r="O602" s="89">
        <v>-31.748697</v>
      </c>
      <c r="P602" s="89">
        <v>-18.364004000000001</v>
      </c>
    </row>
    <row r="603" spans="2:16" x14ac:dyDescent="0.25">
      <c r="B603" s="89">
        <v>14081200000</v>
      </c>
      <c r="C603" s="89">
        <v>-11.861338999999999</v>
      </c>
      <c r="D603" s="89">
        <v>-44.119759000000002</v>
      </c>
      <c r="E603" s="89">
        <v>-17.229662000000001</v>
      </c>
      <c r="F603" s="89">
        <v>-32.640354000000002</v>
      </c>
      <c r="L603" s="89">
        <v>14081200000</v>
      </c>
      <c r="M603" s="89">
        <v>-3.9963372000000001</v>
      </c>
      <c r="N603" s="89">
        <v>-43.745975000000001</v>
      </c>
      <c r="O603" s="89">
        <v>-32.172626000000001</v>
      </c>
      <c r="P603" s="89">
        <v>-17.409393000000001</v>
      </c>
    </row>
    <row r="604" spans="2:16" x14ac:dyDescent="0.25">
      <c r="B604" s="89">
        <v>14161150000</v>
      </c>
      <c r="C604" s="89">
        <v>-11.758512</v>
      </c>
      <c r="D604" s="89">
        <v>-43.495567000000001</v>
      </c>
      <c r="E604" s="89">
        <v>-16.341698000000001</v>
      </c>
      <c r="F604" s="89">
        <v>-33.194659999999999</v>
      </c>
      <c r="L604" s="89">
        <v>14161150000</v>
      </c>
      <c r="M604" s="89">
        <v>-3.9686333999999999</v>
      </c>
      <c r="N604" s="89">
        <v>-43.239455999999997</v>
      </c>
      <c r="O604" s="89">
        <v>-32.684325999999999</v>
      </c>
      <c r="P604" s="89">
        <v>-16.509747000000001</v>
      </c>
    </row>
    <row r="605" spans="2:16" x14ac:dyDescent="0.25">
      <c r="B605" s="89">
        <v>14241100000</v>
      </c>
      <c r="C605" s="89">
        <v>-11.518381</v>
      </c>
      <c r="D605" s="89">
        <v>-42.888519000000002</v>
      </c>
      <c r="E605" s="89">
        <v>-15.561131</v>
      </c>
      <c r="F605" s="89">
        <v>-33.849719999999998</v>
      </c>
      <c r="L605" s="89">
        <v>14241100000</v>
      </c>
      <c r="M605" s="89">
        <v>-3.9414449</v>
      </c>
      <c r="N605" s="89">
        <v>-42.746971000000002</v>
      </c>
      <c r="O605" s="89">
        <v>-33.306179</v>
      </c>
      <c r="P605" s="89">
        <v>-15.716635999999999</v>
      </c>
    </row>
    <row r="606" spans="2:16" x14ac:dyDescent="0.25">
      <c r="B606" s="89">
        <v>14321050000</v>
      </c>
      <c r="C606" s="89">
        <v>-11.207366</v>
      </c>
      <c r="D606" s="89">
        <v>-42.356895000000002</v>
      </c>
      <c r="E606" s="89">
        <v>-14.932739</v>
      </c>
      <c r="F606" s="89">
        <v>-34.618858000000003</v>
      </c>
      <c r="L606" s="89">
        <v>14321050000</v>
      </c>
      <c r="M606" s="89">
        <v>-3.9304557</v>
      </c>
      <c r="N606" s="89">
        <v>-42.320148000000003</v>
      </c>
      <c r="O606" s="89">
        <v>-34.051394999999999</v>
      </c>
      <c r="P606" s="89">
        <v>-15.073855</v>
      </c>
    </row>
    <row r="607" spans="2:16" x14ac:dyDescent="0.25">
      <c r="B607" s="89">
        <v>14401000000</v>
      </c>
      <c r="C607" s="89">
        <v>-10.936385</v>
      </c>
      <c r="D607" s="89">
        <v>-41.955215000000003</v>
      </c>
      <c r="E607" s="89">
        <v>-14.458534999999999</v>
      </c>
      <c r="F607" s="89">
        <v>-35.506900999999999</v>
      </c>
      <c r="L607" s="89">
        <v>14401000000</v>
      </c>
      <c r="M607" s="89">
        <v>-3.9262562000000001</v>
      </c>
      <c r="N607" s="89">
        <v>-41.996952</v>
      </c>
      <c r="O607" s="89">
        <v>-34.926918000000001</v>
      </c>
      <c r="P607" s="89">
        <v>-14.607353</v>
      </c>
    </row>
    <row r="608" spans="2:16" x14ac:dyDescent="0.25">
      <c r="B608" s="89">
        <v>14480950000</v>
      </c>
      <c r="C608" s="89">
        <v>-10.752378999999999</v>
      </c>
      <c r="D608" s="89">
        <v>-41.696198000000003</v>
      </c>
      <c r="E608" s="89">
        <v>-14.171602999999999</v>
      </c>
      <c r="F608" s="89">
        <v>-36.518504999999998</v>
      </c>
      <c r="L608" s="89">
        <v>14480950000</v>
      </c>
      <c r="M608" s="89">
        <v>-3.9429424000000002</v>
      </c>
      <c r="N608" s="89">
        <v>-41.798248000000001</v>
      </c>
      <c r="O608" s="89">
        <v>-35.935130999999998</v>
      </c>
      <c r="P608" s="89">
        <v>-14.324089000000001</v>
      </c>
    </row>
    <row r="609" spans="2:16" x14ac:dyDescent="0.25">
      <c r="B609" s="89">
        <v>14560900000</v>
      </c>
      <c r="C609" s="89">
        <v>-10.709292</v>
      </c>
      <c r="D609" s="89">
        <v>-41.612178999999998</v>
      </c>
      <c r="E609" s="89">
        <v>-14.096394999999999</v>
      </c>
      <c r="F609" s="89">
        <v>-37.666615</v>
      </c>
      <c r="L609" s="89">
        <v>14560900000</v>
      </c>
      <c r="M609" s="89">
        <v>-3.9677292999999998</v>
      </c>
      <c r="N609" s="89">
        <v>-41.771991999999997</v>
      </c>
      <c r="O609" s="89">
        <v>-37.088036000000002</v>
      </c>
      <c r="P609" s="89">
        <v>-14.250881</v>
      </c>
    </row>
    <row r="610" spans="2:16" x14ac:dyDescent="0.25">
      <c r="B610" s="89">
        <v>14640850000</v>
      </c>
      <c r="C610" s="89">
        <v>-10.918866</v>
      </c>
      <c r="D610" s="89">
        <v>-41.720379000000001</v>
      </c>
      <c r="E610" s="89">
        <v>-14.223903</v>
      </c>
      <c r="F610" s="89">
        <v>-38.975924999999997</v>
      </c>
      <c r="L610" s="89">
        <v>14640850000</v>
      </c>
      <c r="M610" s="89">
        <v>-4.0158677000000003</v>
      </c>
      <c r="N610" s="89">
        <v>-41.937182999999997</v>
      </c>
      <c r="O610" s="89">
        <v>-38.424328000000003</v>
      </c>
      <c r="P610" s="89">
        <v>-14.378228</v>
      </c>
    </row>
    <row r="611" spans="2:16" x14ac:dyDescent="0.25">
      <c r="B611" s="89">
        <v>14720800000</v>
      </c>
      <c r="C611" s="89">
        <v>-11.393561</v>
      </c>
      <c r="D611" s="89">
        <v>-42.015770000000003</v>
      </c>
      <c r="E611" s="89">
        <v>-14.529572</v>
      </c>
      <c r="F611" s="89">
        <v>-40.518810000000002</v>
      </c>
      <c r="L611" s="89">
        <v>14720800000</v>
      </c>
      <c r="M611" s="89">
        <v>-4.0819855</v>
      </c>
      <c r="N611" s="89">
        <v>-42.287765999999998</v>
      </c>
      <c r="O611" s="89">
        <v>-40.007362000000001</v>
      </c>
      <c r="P611" s="89">
        <v>-14.69502</v>
      </c>
    </row>
    <row r="612" spans="2:16" x14ac:dyDescent="0.25">
      <c r="B612" s="89">
        <v>14800750000</v>
      </c>
      <c r="C612" s="89">
        <v>-12.055897999999999</v>
      </c>
      <c r="D612" s="89">
        <v>-42.513328999999999</v>
      </c>
      <c r="E612" s="89">
        <v>-15.023375</v>
      </c>
      <c r="F612" s="89">
        <v>-42.415320999999999</v>
      </c>
      <c r="L612" s="89">
        <v>14800750000</v>
      </c>
      <c r="M612" s="89">
        <v>-4.1683497000000003</v>
      </c>
      <c r="N612" s="89">
        <v>-42.867351999999997</v>
      </c>
      <c r="O612" s="89">
        <v>-41.974612999999998</v>
      </c>
      <c r="P612" s="89">
        <v>-15.195784</v>
      </c>
    </row>
    <row r="613" spans="2:16" x14ac:dyDescent="0.25">
      <c r="B613" s="89">
        <v>14880700000</v>
      </c>
      <c r="C613" s="89">
        <v>-12.635463</v>
      </c>
      <c r="D613" s="89">
        <v>-43.242237000000003</v>
      </c>
      <c r="E613" s="89">
        <v>-15.697765</v>
      </c>
      <c r="F613" s="89">
        <v>-44.714576999999998</v>
      </c>
      <c r="L613" s="89">
        <v>14880700000</v>
      </c>
      <c r="M613" s="89">
        <v>-4.2914700999999997</v>
      </c>
      <c r="N613" s="89">
        <v>-43.682903000000003</v>
      </c>
      <c r="O613" s="89">
        <v>-44.362354000000003</v>
      </c>
      <c r="P613" s="89">
        <v>-15.884747000000001</v>
      </c>
    </row>
    <row r="614" spans="2:16" x14ac:dyDescent="0.25">
      <c r="B614" s="89">
        <v>14960650000</v>
      </c>
      <c r="C614" s="89">
        <v>-12.911477</v>
      </c>
      <c r="D614" s="89">
        <v>-44.219585000000002</v>
      </c>
      <c r="E614" s="89">
        <v>-16.536204999999999</v>
      </c>
      <c r="F614" s="89">
        <v>-46.548541999999998</v>
      </c>
      <c r="L614" s="89">
        <v>14960650000</v>
      </c>
      <c r="M614" s="89">
        <v>-4.4287143000000002</v>
      </c>
      <c r="N614" s="89">
        <v>-44.785857999999998</v>
      </c>
      <c r="O614" s="89">
        <v>-46.284709999999997</v>
      </c>
      <c r="P614" s="89">
        <v>-16.742823000000001</v>
      </c>
    </row>
    <row r="615" spans="2:16" x14ac:dyDescent="0.25">
      <c r="B615" s="89">
        <v>15040600000</v>
      </c>
      <c r="C615" s="89">
        <v>-12.760291</v>
      </c>
      <c r="D615" s="89">
        <v>-45.519340999999997</v>
      </c>
      <c r="E615" s="89">
        <v>-17.54607</v>
      </c>
      <c r="F615" s="89">
        <v>-47.170054999999998</v>
      </c>
      <c r="L615" s="89">
        <v>15040600000</v>
      </c>
      <c r="M615" s="89">
        <v>-4.6100044000000002</v>
      </c>
      <c r="N615" s="89">
        <v>-46.256027000000003</v>
      </c>
      <c r="O615" s="89">
        <v>-46.978499999999997</v>
      </c>
      <c r="P615" s="89">
        <v>-17.776363</v>
      </c>
    </row>
    <row r="616" spans="2:16" x14ac:dyDescent="0.25">
      <c r="B616" s="89">
        <v>15120550000</v>
      </c>
      <c r="C616" s="89">
        <v>-12.111389000000001</v>
      </c>
      <c r="D616" s="89">
        <v>-47.225490999999998</v>
      </c>
      <c r="E616" s="89">
        <v>-18.723870999999999</v>
      </c>
      <c r="F616" s="89">
        <v>-46.568942999999997</v>
      </c>
      <c r="L616" s="89">
        <v>15120550000</v>
      </c>
      <c r="M616" s="89">
        <v>-4.8298401999999996</v>
      </c>
      <c r="N616" s="89">
        <v>-48.214970000000001</v>
      </c>
      <c r="O616" s="89">
        <v>-46.449244999999998</v>
      </c>
      <c r="P616" s="89">
        <v>-18.974330999999999</v>
      </c>
    </row>
    <row r="617" spans="2:16" x14ac:dyDescent="0.25">
      <c r="B617" s="89">
        <v>15200500000</v>
      </c>
      <c r="C617" s="89">
        <v>-11.123666999999999</v>
      </c>
      <c r="D617" s="89">
        <v>-49.406139000000003</v>
      </c>
      <c r="E617" s="89">
        <v>-20.053034</v>
      </c>
      <c r="F617" s="89">
        <v>-44.761650000000003</v>
      </c>
      <c r="L617" s="89">
        <v>15200500000</v>
      </c>
      <c r="M617" s="89">
        <v>-5.0936054999999998</v>
      </c>
      <c r="N617" s="89">
        <v>-50.738838000000001</v>
      </c>
      <c r="O617" s="89">
        <v>-44.695900000000002</v>
      </c>
      <c r="P617" s="89">
        <v>-20.324120000000001</v>
      </c>
    </row>
    <row r="618" spans="2:16" x14ac:dyDescent="0.25">
      <c r="B618" s="89">
        <v>15280450000</v>
      </c>
      <c r="C618" s="89">
        <v>-10.007738</v>
      </c>
      <c r="D618" s="89">
        <v>-51.756335999999997</v>
      </c>
      <c r="E618" s="89">
        <v>-21.525627</v>
      </c>
      <c r="F618" s="89">
        <v>-41.782649999999997</v>
      </c>
      <c r="L618" s="89">
        <v>15280450000</v>
      </c>
      <c r="M618" s="89">
        <v>-5.4260035000000002</v>
      </c>
      <c r="N618" s="89">
        <v>-53.287948999999998</v>
      </c>
      <c r="O618" s="89">
        <v>-41.759010000000004</v>
      </c>
      <c r="P618" s="89">
        <v>-21.808292000000002</v>
      </c>
    </row>
    <row r="619" spans="2:16" x14ac:dyDescent="0.25">
      <c r="B619" s="89">
        <v>15360400000</v>
      </c>
      <c r="C619" s="89">
        <v>-8.9778929000000005</v>
      </c>
      <c r="D619" s="89">
        <v>-53.295971000000002</v>
      </c>
      <c r="E619" s="89">
        <v>-23.122202000000001</v>
      </c>
      <c r="F619" s="89">
        <v>-38.537502000000003</v>
      </c>
      <c r="L619" s="89">
        <v>15360400000</v>
      </c>
      <c r="M619" s="89">
        <v>-5.8225240999999999</v>
      </c>
      <c r="N619" s="89">
        <v>-54.715496000000002</v>
      </c>
      <c r="O619" s="89">
        <v>-38.563594999999999</v>
      </c>
      <c r="P619" s="89">
        <v>-23.406884999999999</v>
      </c>
    </row>
    <row r="620" spans="2:16" x14ac:dyDescent="0.25">
      <c r="B620" s="89">
        <v>15440350000</v>
      </c>
      <c r="C620" s="89">
        <v>-8.1522340999999994</v>
      </c>
      <c r="D620" s="89">
        <v>-53.701168000000003</v>
      </c>
      <c r="E620" s="89">
        <v>-24.806771999999999</v>
      </c>
      <c r="F620" s="89">
        <v>-35.789504999999998</v>
      </c>
      <c r="L620" s="89">
        <v>15440350000</v>
      </c>
      <c r="M620" s="89">
        <v>-6.2982445</v>
      </c>
      <c r="N620" s="89">
        <v>-54.892887000000002</v>
      </c>
      <c r="O620" s="89">
        <v>-35.856236000000003</v>
      </c>
      <c r="P620" s="89">
        <v>-25.079432000000001</v>
      </c>
    </row>
    <row r="621" spans="2:16" x14ac:dyDescent="0.25">
      <c r="B621" s="89">
        <v>15520300000</v>
      </c>
      <c r="C621" s="89">
        <v>-7.5743222000000001</v>
      </c>
      <c r="D621" s="89">
        <v>-52.978127000000001</v>
      </c>
      <c r="E621" s="89">
        <v>-26.542625000000001</v>
      </c>
      <c r="F621" s="89">
        <v>-33.499885999999996</v>
      </c>
      <c r="L621" s="89">
        <v>15520300000</v>
      </c>
      <c r="M621" s="89">
        <v>-6.8829269000000002</v>
      </c>
      <c r="N621" s="89">
        <v>-53.819298000000003</v>
      </c>
      <c r="O621" s="89">
        <v>-33.591403999999997</v>
      </c>
      <c r="P621" s="89">
        <v>-26.785822</v>
      </c>
    </row>
    <row r="622" spans="2:16" x14ac:dyDescent="0.25">
      <c r="B622" s="89">
        <v>15600250000</v>
      </c>
      <c r="C622" s="89">
        <v>-7.1644793</v>
      </c>
      <c r="D622" s="89">
        <v>-51.085030000000003</v>
      </c>
      <c r="E622" s="89">
        <v>-28.238410999999999</v>
      </c>
      <c r="F622" s="89">
        <v>-31.55686</v>
      </c>
      <c r="L622" s="89">
        <v>15600250000</v>
      </c>
      <c r="M622" s="89">
        <v>-7.5452890000000004</v>
      </c>
      <c r="N622" s="89">
        <v>-51.473011</v>
      </c>
      <c r="O622" s="89">
        <v>-31.648402999999998</v>
      </c>
      <c r="P622" s="89">
        <v>-28.442734000000002</v>
      </c>
    </row>
    <row r="623" spans="2:16" x14ac:dyDescent="0.25">
      <c r="B623" s="89">
        <v>15680200000</v>
      </c>
      <c r="C623" s="89">
        <v>-6.9447780000000003</v>
      </c>
      <c r="D623" s="89">
        <v>-48.383614000000001</v>
      </c>
      <c r="E623" s="89">
        <v>-29.790762000000001</v>
      </c>
      <c r="F623" s="89">
        <v>-29.907757</v>
      </c>
      <c r="L623" s="89">
        <v>15680200000</v>
      </c>
      <c r="M623" s="89">
        <v>-8.2933140000000005</v>
      </c>
      <c r="N623" s="89">
        <v>-48.430607000000002</v>
      </c>
      <c r="O623" s="89">
        <v>-29.978024999999999</v>
      </c>
      <c r="P623" s="89">
        <v>-29.946787</v>
      </c>
    </row>
    <row r="624" spans="2:16" x14ac:dyDescent="0.25">
      <c r="B624" s="89">
        <v>15760150000</v>
      </c>
      <c r="C624" s="89">
        <v>-6.8752103</v>
      </c>
      <c r="D624" s="89">
        <v>-45.847968999999999</v>
      </c>
      <c r="E624" s="89">
        <v>-31.077252999999999</v>
      </c>
      <c r="F624" s="89">
        <v>-28.494067999999999</v>
      </c>
      <c r="L624" s="89">
        <v>15760150000</v>
      </c>
      <c r="M624" s="89">
        <v>-9.0903816000000006</v>
      </c>
      <c r="N624" s="89">
        <v>-45.812427999999997</v>
      </c>
      <c r="O624" s="89">
        <v>-28.528482</v>
      </c>
      <c r="P624" s="89">
        <v>-31.167109</v>
      </c>
    </row>
    <row r="625" spans="2:16" x14ac:dyDescent="0.25">
      <c r="B625" s="89">
        <v>15840100000</v>
      </c>
      <c r="C625" s="89">
        <v>-6.9369325999999996</v>
      </c>
      <c r="D625" s="89">
        <v>-43.750965000000001</v>
      </c>
      <c r="E625" s="89">
        <v>-32.006236999999999</v>
      </c>
      <c r="F625" s="89">
        <v>-27.279706999999998</v>
      </c>
      <c r="L625" s="89">
        <v>15840100000</v>
      </c>
      <c r="M625" s="89">
        <v>-9.8309765000000002</v>
      </c>
      <c r="N625" s="89">
        <v>-43.685744999999997</v>
      </c>
      <c r="O625" s="89">
        <v>-27.274564999999999</v>
      </c>
      <c r="P625" s="89">
        <v>-32.027701999999998</v>
      </c>
    </row>
    <row r="626" spans="2:16" x14ac:dyDescent="0.25">
      <c r="B626" s="89">
        <v>15920050000</v>
      </c>
      <c r="C626" s="89">
        <v>-7.0565901000000002</v>
      </c>
      <c r="D626" s="89">
        <v>-42.241573000000002</v>
      </c>
      <c r="E626" s="89">
        <v>-32.583908000000001</v>
      </c>
      <c r="F626" s="89">
        <v>-26.387319999999999</v>
      </c>
      <c r="L626" s="89">
        <v>15920050000</v>
      </c>
      <c r="M626" s="89">
        <v>-10.402146999999999</v>
      </c>
      <c r="N626" s="89">
        <v>-42.171188000000001</v>
      </c>
      <c r="O626" s="89">
        <v>-26.345068000000001</v>
      </c>
      <c r="P626" s="89">
        <v>-32.550587</v>
      </c>
    </row>
    <row r="627" spans="2:16" x14ac:dyDescent="0.25">
      <c r="B627" s="89">
        <v>16000000000</v>
      </c>
      <c r="C627" s="89">
        <v>-7.1768803999999999</v>
      </c>
      <c r="D627" s="89">
        <v>-41.235492999999998</v>
      </c>
      <c r="E627" s="89">
        <v>-32.881027000000003</v>
      </c>
      <c r="F627" s="89">
        <v>-25.771906000000001</v>
      </c>
      <c r="L627" s="89">
        <v>16000000000</v>
      </c>
      <c r="M627" s="89">
        <v>-10.827362000000001</v>
      </c>
      <c r="N627" s="89">
        <v>-41.143020999999997</v>
      </c>
      <c r="O627" s="89">
        <v>-25.701543999999998</v>
      </c>
      <c r="P627" s="89">
        <v>-32.801738999999998</v>
      </c>
    </row>
    <row r="628" spans="2:16" x14ac:dyDescent="0.25">
      <c r="B628" s="89" t="s">
        <v>21</v>
      </c>
      <c r="L628" s="89" t="s">
        <v>21</v>
      </c>
      <c r="M628" s="89"/>
      <c r="N628" s="89"/>
      <c r="O628" s="89"/>
      <c r="P628" s="8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05"/>
  <sheetViews>
    <sheetView workbookViewId="0">
      <selection activeCell="R1" sqref="R1"/>
    </sheetView>
  </sheetViews>
  <sheetFormatPr defaultRowHeight="15" x14ac:dyDescent="0.25"/>
  <cols>
    <col min="1" max="1" width="13.7109375" style="40" customWidth="1"/>
    <col min="2" max="2" width="11" style="25" bestFit="1" customWidth="1"/>
    <col min="3" max="3" width="2" style="26" customWidth="1"/>
    <col min="4" max="4" width="12.7109375" style="28" bestFit="1" customWidth="1"/>
    <col min="5" max="5" width="2" style="26" customWidth="1"/>
    <col min="6" max="6" width="8.28515625" style="25" bestFit="1" customWidth="1"/>
    <col min="7" max="7" width="2" style="26" customWidth="1"/>
    <col min="8" max="8" width="7.7109375" style="27" bestFit="1" customWidth="1"/>
    <col min="9" max="9" width="2" style="26" customWidth="1"/>
    <col min="10" max="10" width="7.5703125" style="25" bestFit="1" customWidth="1"/>
    <col min="11" max="11" width="13.7109375" style="40" customWidth="1"/>
    <col min="12" max="12" width="11" style="25" bestFit="1" customWidth="1"/>
    <col min="13" max="13" width="2" style="26" customWidth="1"/>
    <col min="14" max="14" width="7.28515625" style="25" bestFit="1" customWidth="1"/>
    <col min="15" max="15" width="2" style="26" customWidth="1"/>
    <col min="16" max="16" width="8.28515625" style="25" bestFit="1" customWidth="1"/>
    <col min="17" max="17" width="2" style="26" customWidth="1"/>
    <col min="18" max="18" width="7.5703125" style="27" bestFit="1" customWidth="1"/>
    <col min="19" max="19" width="2" style="26" customWidth="1"/>
    <col min="20" max="20" width="7.42578125" style="25" bestFit="1" customWidth="1"/>
    <col min="21" max="21" width="2" style="26" customWidth="1"/>
    <col min="23" max="16384" width="9.140625" style="3"/>
  </cols>
  <sheetData>
    <row r="1" spans="1:23" x14ac:dyDescent="0.25">
      <c r="B1" s="25" t="s">
        <v>0</v>
      </c>
      <c r="D1" s="42" t="str">
        <f>'CL &amp; Data'!C426</f>
        <v>LO Return Loss Log Mag(dB)</v>
      </c>
      <c r="E1" s="45"/>
      <c r="F1" s="42" t="str">
        <f>'CL &amp; Data'!D426</f>
        <v>LO-RF Isolation Log Mag(dB)</v>
      </c>
      <c r="G1" s="45"/>
      <c r="H1" s="42" t="str">
        <f>'CL &amp; Data'!E426</f>
        <v>LO-IF Isolation Log Mag(dB)</v>
      </c>
      <c r="I1" s="45"/>
      <c r="J1" s="42" t="str">
        <f>'CL &amp; Data'!F426</f>
        <v>RF-IF Isolation Log Mag(dB)</v>
      </c>
      <c r="L1" s="25" t="s">
        <v>0</v>
      </c>
      <c r="N1" s="44" t="str">
        <f>'CL &amp; Data'!M426</f>
        <v>LO Return Loss Log Mag(dB)</v>
      </c>
      <c r="O1" s="46"/>
      <c r="P1" s="44" t="str">
        <f>'CL &amp; Data'!N426</f>
        <v>LO-RF Isolation Log Mag(dB)</v>
      </c>
      <c r="Q1" s="46"/>
      <c r="R1" s="44" t="str">
        <f>'CL &amp; Data'!O426</f>
        <v>LO-IF Isolation Log Mag(dB)</v>
      </c>
      <c r="S1" s="46"/>
      <c r="T1" s="44" t="str">
        <f>'CL &amp; Data'!P426</f>
        <v>RF-IF Isolation Log Mag(dB)</v>
      </c>
    </row>
    <row r="2" spans="1:23" x14ac:dyDescent="0.25">
      <c r="A2" s="39" t="s">
        <v>106</v>
      </c>
      <c r="H2" s="25"/>
      <c r="K2" s="39" t="s">
        <v>107</v>
      </c>
      <c r="R2" s="25"/>
    </row>
    <row r="3" spans="1:23" s="22" customFormat="1" x14ac:dyDescent="0.25">
      <c r="A3" s="40"/>
      <c r="B3" s="29" t="s">
        <v>13</v>
      </c>
      <c r="C3" s="30"/>
      <c r="D3" s="29">
        <f>AVERAGE(D20:D148)</f>
        <v>-8.2801714038759666</v>
      </c>
      <c r="E3" s="30"/>
      <c r="F3" s="29">
        <f>AVERAGE(F20:F148)</f>
        <v>-52.893895542635676</v>
      </c>
      <c r="G3" s="30"/>
      <c r="H3" s="29">
        <f>AVERAGE(H20:H148)</f>
        <v>-27.201253434108523</v>
      </c>
      <c r="I3" s="30"/>
      <c r="J3" s="29">
        <f>AVERAGE(J20:J148)</f>
        <v>-41.001009302325571</v>
      </c>
      <c r="K3" s="40"/>
      <c r="L3" s="29" t="s">
        <v>13</v>
      </c>
      <c r="M3" s="30"/>
      <c r="N3" s="29">
        <f>AVERAGE(N20:N148)</f>
        <v>-9.8577619595348871</v>
      </c>
      <c r="O3" s="30"/>
      <c r="P3" s="29">
        <f>AVERAGE(P20:P148)</f>
        <v>-59.423297534883716</v>
      </c>
      <c r="Q3" s="30"/>
      <c r="R3" s="29">
        <f>AVERAGE(R20:R148)</f>
        <v>-40.340959108527137</v>
      </c>
      <c r="S3" s="30"/>
      <c r="T3" s="29">
        <f>AVERAGE(T20:T148)</f>
        <v>-25.8738394108527</v>
      </c>
      <c r="U3" s="30"/>
    </row>
    <row r="4" spans="1:23" x14ac:dyDescent="0.25">
      <c r="A4" s="51" t="s">
        <v>115</v>
      </c>
      <c r="H4" s="25"/>
      <c r="K4" s="51" t="s">
        <v>115</v>
      </c>
      <c r="R4" s="25"/>
    </row>
    <row r="5" spans="1:23" x14ac:dyDescent="0.25">
      <c r="A5" s="51" t="s">
        <v>202</v>
      </c>
      <c r="B5" s="6">
        <f>'CL &amp; Data'!B427/1000000000</f>
        <v>0.01</v>
      </c>
      <c r="D5" s="6">
        <f>'CL &amp; Data'!C427</f>
        <v>-3.0037267000000001</v>
      </c>
      <c r="F5" s="6">
        <f>'CL &amp; Data'!D427</f>
        <v>-88.462967000000006</v>
      </c>
      <c r="H5" s="6">
        <f>'CL &amp; Data'!E427</f>
        <v>-68.348686000000001</v>
      </c>
      <c r="J5" s="6">
        <f>'CL &amp; Data'!F427</f>
        <v>-71.940055999999998</v>
      </c>
      <c r="K5" s="51" t="s">
        <v>202</v>
      </c>
      <c r="L5" s="6">
        <f>'CL &amp; Data'!L427/1000000000</f>
        <v>0.01</v>
      </c>
      <c r="N5" s="6">
        <f>'CL &amp; Data'!M427</f>
        <v>-0.67841344999999997</v>
      </c>
      <c r="P5" s="6">
        <f>'CL &amp; Data'!N427</f>
        <v>-87.502837999999997</v>
      </c>
      <c r="R5" s="6">
        <f>'CL &amp; Data'!O427</f>
        <v>-81.377517999999995</v>
      </c>
      <c r="T5" s="6">
        <f>'CL &amp; Data'!P427</f>
        <v>-61.623604</v>
      </c>
    </row>
    <row r="6" spans="1:23" x14ac:dyDescent="0.25">
      <c r="A6" s="51" t="s">
        <v>203</v>
      </c>
      <c r="B6" s="6">
        <f>'CL &amp; Data'!B428/1000000000</f>
        <v>8.9950000000000002E-2</v>
      </c>
      <c r="D6" s="6">
        <f>'CL &amp; Data'!C428</f>
        <v>-3.1775639</v>
      </c>
      <c r="F6" s="6">
        <f>'CL &amp; Data'!D428</f>
        <v>-91.507277999999999</v>
      </c>
      <c r="H6" s="6">
        <f>'CL &amp; Data'!E428</f>
        <v>-61.205967000000001</v>
      </c>
      <c r="J6" s="6">
        <f>'CL &amp; Data'!F428</f>
        <v>-74.063102999999998</v>
      </c>
      <c r="K6" s="51" t="s">
        <v>203</v>
      </c>
      <c r="L6" s="6">
        <f>'CL &amp; Data'!L428/1000000000</f>
        <v>8.9950000000000002E-2</v>
      </c>
      <c r="N6" s="6">
        <f>'CL &amp; Data'!M428</f>
        <v>-1.2092499999999999</v>
      </c>
      <c r="P6" s="6">
        <f>'CL &amp; Data'!N428</f>
        <v>-91.910117999999997</v>
      </c>
      <c r="R6" s="6">
        <f>'CL &amp; Data'!O428</f>
        <v>-79.600196999999994</v>
      </c>
      <c r="T6" s="6">
        <f>'CL &amp; Data'!P428</f>
        <v>-56.789226999999997</v>
      </c>
    </row>
    <row r="7" spans="1:23" x14ac:dyDescent="0.25">
      <c r="B7" s="6">
        <f>'CL &amp; Data'!B429/1000000000</f>
        <v>0.1699</v>
      </c>
      <c r="D7" s="6">
        <f>'CL &amp; Data'!C429</f>
        <v>-3.3693852</v>
      </c>
      <c r="F7" s="6">
        <f>'CL &amp; Data'!D429</f>
        <v>-95.387703000000002</v>
      </c>
      <c r="H7" s="6">
        <f>'CL &amp; Data'!E429</f>
        <v>-53.045814999999997</v>
      </c>
      <c r="J7" s="6">
        <f>'CL &amp; Data'!F429</f>
        <v>-75.405906999999999</v>
      </c>
      <c r="L7" s="6">
        <f>'CL &amp; Data'!L429/1000000000</f>
        <v>0.1699</v>
      </c>
      <c r="N7" s="6">
        <f>'CL &amp; Data'!M429</f>
        <v>-1.3419831</v>
      </c>
      <c r="P7" s="6">
        <f>'CL &amp; Data'!N429</f>
        <v>-95.553657999999999</v>
      </c>
      <c r="R7" s="6">
        <f>'CL &amp; Data'!O429</f>
        <v>-77.129547000000002</v>
      </c>
      <c r="T7" s="6">
        <f>'CL &amp; Data'!P429</f>
        <v>-50.914279999999998</v>
      </c>
    </row>
    <row r="8" spans="1:23" x14ac:dyDescent="0.25">
      <c r="B8" s="6">
        <f>'CL &amp; Data'!B430/1000000000</f>
        <v>0.24984999999999999</v>
      </c>
      <c r="D8" s="6">
        <f>'CL &amp; Data'!C430</f>
        <v>-3.5659410999999999</v>
      </c>
      <c r="F8" s="6">
        <f>'CL &amp; Data'!D430</f>
        <v>-97.839584000000002</v>
      </c>
      <c r="H8" s="6">
        <f>'CL &amp; Data'!E430</f>
        <v>-43.652576000000003</v>
      </c>
      <c r="J8" s="6">
        <f>'CL &amp; Data'!F430</f>
        <v>-75.566695999999993</v>
      </c>
      <c r="L8" s="6">
        <f>'CL &amp; Data'!L430/1000000000</f>
        <v>0.24984999999999999</v>
      </c>
      <c r="N8" s="6">
        <f>'CL &amp; Data'!M430</f>
        <v>-1.4074751999999999</v>
      </c>
      <c r="P8" s="6">
        <f>'CL &amp; Data'!N430</f>
        <v>-102.18749</v>
      </c>
      <c r="R8" s="6">
        <f>'CL &amp; Data'!O430</f>
        <v>-73.594825999999998</v>
      </c>
      <c r="T8" s="6">
        <f>'CL &amp; Data'!P430</f>
        <v>-43.811382000000002</v>
      </c>
      <c r="W8" s="32"/>
    </row>
    <row r="9" spans="1:23" x14ac:dyDescent="0.25">
      <c r="B9" s="6">
        <f>'CL &amp; Data'!B431/1000000000</f>
        <v>0.32979999999999998</v>
      </c>
      <c r="D9" s="6">
        <f>'CL &amp; Data'!C431</f>
        <v>-3.6770113000000002</v>
      </c>
      <c r="F9" s="6">
        <f>'CL &amp; Data'!D431</f>
        <v>-96.957451000000006</v>
      </c>
      <c r="H9" s="6">
        <f>'CL &amp; Data'!E431</f>
        <v>-40.242598999999998</v>
      </c>
      <c r="J9" s="6">
        <f>'CL &amp; Data'!F431</f>
        <v>-71.838820999999996</v>
      </c>
      <c r="L9" s="6">
        <f>'CL &amp; Data'!L431/1000000000</f>
        <v>0.32979999999999998</v>
      </c>
      <c r="N9" s="6">
        <f>'CL &amp; Data'!M431</f>
        <v>-1.4818100000000001</v>
      </c>
      <c r="P9" s="6">
        <f>'CL &amp; Data'!N431</f>
        <v>-101.77443</v>
      </c>
      <c r="R9" s="6">
        <f>'CL &amp; Data'!O431</f>
        <v>-71.365516999999997</v>
      </c>
      <c r="T9" s="6">
        <f>'CL &amp; Data'!P431</f>
        <v>-40.399096999999998</v>
      </c>
    </row>
    <row r="10" spans="1:23" x14ac:dyDescent="0.25">
      <c r="B10" s="6">
        <f>'CL &amp; Data'!B432/1000000000</f>
        <v>0.40975</v>
      </c>
      <c r="D10" s="6">
        <f>'CL &amp; Data'!C432</f>
        <v>-3.8503319999999999</v>
      </c>
      <c r="F10" s="6">
        <f>'CL &amp; Data'!D432</f>
        <v>-96.755629999999996</v>
      </c>
      <c r="H10" s="6">
        <f>'CL &amp; Data'!E432</f>
        <v>-38.353282999999998</v>
      </c>
      <c r="J10" s="6">
        <f>'CL &amp; Data'!F432</f>
        <v>-70.219207999999995</v>
      </c>
      <c r="L10" s="6">
        <f>'CL &amp; Data'!L432/1000000000</f>
        <v>0.40975</v>
      </c>
      <c r="N10" s="6">
        <f>'CL &amp; Data'!M432</f>
        <v>-1.581656</v>
      </c>
      <c r="P10" s="6">
        <f>'CL &amp; Data'!N432</f>
        <v>-104.76102</v>
      </c>
      <c r="R10" s="6">
        <f>'CL &amp; Data'!O432</f>
        <v>-70.000709999999998</v>
      </c>
      <c r="T10" s="6">
        <f>'CL &amp; Data'!P432</f>
        <v>-38.541527000000002</v>
      </c>
    </row>
    <row r="11" spans="1:23" x14ac:dyDescent="0.25">
      <c r="B11" s="6">
        <f>'CL &amp; Data'!B433/1000000000</f>
        <v>0.48970000000000002</v>
      </c>
      <c r="D11" s="6">
        <f>'CL &amp; Data'!C433</f>
        <v>-3.9094354999999998</v>
      </c>
      <c r="F11" s="6">
        <f>'CL &amp; Data'!D433</f>
        <v>-95.225525000000005</v>
      </c>
      <c r="H11" s="6">
        <f>'CL &amp; Data'!E433</f>
        <v>-35.365882999999997</v>
      </c>
      <c r="J11" s="6">
        <f>'CL &amp; Data'!F433</f>
        <v>-67.388785999999996</v>
      </c>
      <c r="L11" s="6">
        <f>'CL &amp; Data'!L433/1000000000</f>
        <v>0.48970000000000002</v>
      </c>
      <c r="N11" s="6">
        <f>'CL &amp; Data'!M433</f>
        <v>-1.0781437</v>
      </c>
      <c r="P11" s="6">
        <f>'CL &amp; Data'!N433</f>
        <v>-104.1949</v>
      </c>
      <c r="R11" s="6">
        <f>'CL &amp; Data'!O433</f>
        <v>-67.387450999999999</v>
      </c>
      <c r="T11" s="6">
        <f>'CL &amp; Data'!P433</f>
        <v>-35.526501000000003</v>
      </c>
    </row>
    <row r="12" spans="1:23" x14ac:dyDescent="0.25">
      <c r="B12" s="6">
        <f>'CL &amp; Data'!B434/1000000000</f>
        <v>0.56964999999999999</v>
      </c>
      <c r="D12" s="6">
        <f>'CL &amp; Data'!C434</f>
        <v>-3.9050422</v>
      </c>
      <c r="F12" s="6">
        <f>'CL &amp; Data'!D434</f>
        <v>-93.706458999999995</v>
      </c>
      <c r="H12" s="6">
        <f>'CL &amp; Data'!E434</f>
        <v>-34.048904</v>
      </c>
      <c r="J12" s="6">
        <f>'CL &amp; Data'!F434</f>
        <v>-65.836738999999994</v>
      </c>
      <c r="L12" s="6">
        <f>'CL &amp; Data'!L434/1000000000</f>
        <v>0.56964999999999999</v>
      </c>
      <c r="N12" s="6">
        <f>'CL &amp; Data'!M434</f>
        <v>-1.0450714000000001</v>
      </c>
      <c r="P12" s="6">
        <f>'CL &amp; Data'!N434</f>
        <v>-101.13545999999999</v>
      </c>
      <c r="R12" s="6">
        <f>'CL &amp; Data'!O434</f>
        <v>-64.870514</v>
      </c>
      <c r="T12" s="6">
        <f>'CL &amp; Data'!P434</f>
        <v>-34.191074</v>
      </c>
    </row>
    <row r="13" spans="1:23" x14ac:dyDescent="0.25">
      <c r="B13" s="6">
        <f>'CL &amp; Data'!B435/1000000000</f>
        <v>0.64959999999999996</v>
      </c>
      <c r="D13" s="6">
        <f>'CL &amp; Data'!C435</f>
        <v>-3.8962319000000001</v>
      </c>
      <c r="F13" s="6">
        <f>'CL &amp; Data'!D435</f>
        <v>-92.982071000000005</v>
      </c>
      <c r="H13" s="6">
        <f>'CL &amp; Data'!E435</f>
        <v>-33.737679</v>
      </c>
      <c r="J13" s="6">
        <f>'CL &amp; Data'!F435</f>
        <v>-64.987151999999995</v>
      </c>
      <c r="L13" s="6">
        <f>'CL &amp; Data'!L435/1000000000</f>
        <v>0.64959999999999996</v>
      </c>
      <c r="N13" s="6">
        <f>'CL &amp; Data'!M435</f>
        <v>-1.1053989</v>
      </c>
      <c r="P13" s="6">
        <f>'CL &amp; Data'!N435</f>
        <v>-98.042702000000006</v>
      </c>
      <c r="R13" s="6">
        <f>'CL &amp; Data'!O435</f>
        <v>-63.894119000000003</v>
      </c>
      <c r="T13" s="6">
        <f>'CL &amp; Data'!P435</f>
        <v>-33.822020999999999</v>
      </c>
    </row>
    <row r="14" spans="1:23" x14ac:dyDescent="0.25">
      <c r="B14" s="6">
        <f>'CL &amp; Data'!B436/1000000000</f>
        <v>0.72955000000000003</v>
      </c>
      <c r="D14" s="6">
        <f>'CL &amp; Data'!C436</f>
        <v>-3.7682907999999999</v>
      </c>
      <c r="F14" s="6">
        <f>'CL &amp; Data'!D436</f>
        <v>-88.595817999999994</v>
      </c>
      <c r="H14" s="6">
        <f>'CL &amp; Data'!E436</f>
        <v>-32.334023000000002</v>
      </c>
      <c r="J14" s="6">
        <f>'CL &amp; Data'!F436</f>
        <v>-62.649569999999997</v>
      </c>
      <c r="L14" s="6">
        <f>'CL &amp; Data'!L436/1000000000</f>
        <v>0.72955000000000003</v>
      </c>
      <c r="N14" s="6">
        <f>'CL &amp; Data'!M436</f>
        <v>-0.94601816000000005</v>
      </c>
      <c r="P14" s="6">
        <f>'CL &amp; Data'!N436</f>
        <v>-93.648124999999993</v>
      </c>
      <c r="R14" s="6">
        <f>'CL &amp; Data'!O436</f>
        <v>-61.271568000000002</v>
      </c>
      <c r="T14" s="6">
        <f>'CL &amp; Data'!P436</f>
        <v>-32.110728999999999</v>
      </c>
    </row>
    <row r="15" spans="1:23" x14ac:dyDescent="0.25">
      <c r="B15" s="6">
        <f>'CL &amp; Data'!B437/1000000000</f>
        <v>0.8095</v>
      </c>
      <c r="D15" s="6">
        <f>'CL &amp; Data'!C437</f>
        <v>-3.4587595000000002</v>
      </c>
      <c r="F15" s="6">
        <f>'CL &amp; Data'!D437</f>
        <v>-83.715500000000006</v>
      </c>
      <c r="H15" s="6">
        <f>'CL &amp; Data'!E437</f>
        <v>-31.784628000000001</v>
      </c>
      <c r="J15" s="6">
        <f>'CL &amp; Data'!F437</f>
        <v>-60.722800999999997</v>
      </c>
      <c r="L15" s="6">
        <f>'CL &amp; Data'!L437/1000000000</f>
        <v>0.8095</v>
      </c>
      <c r="N15" s="6">
        <f>'CL &amp; Data'!M437</f>
        <v>-0.61326480000000005</v>
      </c>
      <c r="P15" s="6">
        <f>'CL &amp; Data'!N437</f>
        <v>-87.615723000000003</v>
      </c>
      <c r="R15" s="6">
        <f>'CL &amp; Data'!O437</f>
        <v>-59.195019000000002</v>
      </c>
      <c r="T15" s="6">
        <f>'CL &amp; Data'!P437</f>
        <v>-31.245688999999999</v>
      </c>
    </row>
    <row r="16" spans="1:23" x14ac:dyDescent="0.25">
      <c r="B16" s="6">
        <f>'CL &amp; Data'!B438/1000000000</f>
        <v>0.88944999999999996</v>
      </c>
      <c r="D16" s="6">
        <f>'CL &amp; Data'!C438</f>
        <v>-3.1966255000000001</v>
      </c>
      <c r="F16" s="6">
        <f>'CL &amp; Data'!D438</f>
        <v>-80.637405000000001</v>
      </c>
      <c r="H16" s="6">
        <f>'CL &amp; Data'!E438</f>
        <v>-32.226424999999999</v>
      </c>
      <c r="J16" s="6">
        <f>'CL &amp; Data'!F438</f>
        <v>-59.527121999999999</v>
      </c>
      <c r="L16" s="6">
        <f>'CL &amp; Data'!L438/1000000000</f>
        <v>0.88944999999999996</v>
      </c>
      <c r="N16" s="6">
        <f>'CL &amp; Data'!M438</f>
        <v>-0.53615296000000001</v>
      </c>
      <c r="P16" s="6">
        <f>'CL &amp; Data'!N438</f>
        <v>-84.127128999999996</v>
      </c>
      <c r="R16" s="6">
        <f>'CL &amp; Data'!O438</f>
        <v>-57.576210000000003</v>
      </c>
      <c r="T16" s="6">
        <f>'CL &amp; Data'!P438</f>
        <v>-31.248363000000001</v>
      </c>
    </row>
    <row r="17" spans="2:20" x14ac:dyDescent="0.25">
      <c r="B17" s="6">
        <f>'CL &amp; Data'!B439/1000000000</f>
        <v>0.96940000000000004</v>
      </c>
      <c r="D17" s="6">
        <f>'CL &amp; Data'!C439</f>
        <v>-2.8906177999999998</v>
      </c>
      <c r="F17" s="6">
        <f>'CL &amp; Data'!D439</f>
        <v>-75.921135000000007</v>
      </c>
      <c r="H17" s="6">
        <f>'CL &amp; Data'!E439</f>
        <v>-31.600821</v>
      </c>
      <c r="J17" s="6">
        <f>'CL &amp; Data'!F439</f>
        <v>-56.957808999999997</v>
      </c>
      <c r="L17" s="6">
        <f>'CL &amp; Data'!L439/1000000000</f>
        <v>0.96940000000000004</v>
      </c>
      <c r="N17" s="6">
        <f>'CL &amp; Data'!M439</f>
        <v>-0.55589299999999997</v>
      </c>
      <c r="P17" s="6">
        <f>'CL &amp; Data'!N439</f>
        <v>-82.925292999999996</v>
      </c>
      <c r="R17" s="6">
        <f>'CL &amp; Data'!O439</f>
        <v>-55.725594000000001</v>
      </c>
      <c r="T17" s="6">
        <f>'CL &amp; Data'!P439</f>
        <v>-30.021509000000002</v>
      </c>
    </row>
    <row r="18" spans="2:20" x14ac:dyDescent="0.25">
      <c r="B18" s="6">
        <f>'CL &amp; Data'!B440/1000000000</f>
        <v>1.04935</v>
      </c>
      <c r="D18" s="6">
        <f>'CL &amp; Data'!C440</f>
        <v>-2.6338346000000001</v>
      </c>
      <c r="F18" s="6">
        <f>'CL &amp; Data'!D440</f>
        <v>-71.951401000000004</v>
      </c>
      <c r="H18" s="6">
        <f>'CL &amp; Data'!E440</f>
        <v>-31.439357999999999</v>
      </c>
      <c r="J18" s="6">
        <f>'CL &amp; Data'!F440</f>
        <v>-55.095435999999999</v>
      </c>
      <c r="L18" s="6">
        <f>'CL &amp; Data'!L440/1000000000</f>
        <v>1.04935</v>
      </c>
      <c r="N18" s="6">
        <f>'CL &amp; Data'!M440</f>
        <v>-0.66178703000000005</v>
      </c>
      <c r="P18" s="6">
        <f>'CL &amp; Data'!N440</f>
        <v>-77.872275999999999</v>
      </c>
      <c r="R18" s="6">
        <f>'CL &amp; Data'!O440</f>
        <v>-53.219700000000003</v>
      </c>
      <c r="T18" s="6">
        <f>'CL &amp; Data'!P440</f>
        <v>-29.552005999999999</v>
      </c>
    </row>
    <row r="19" spans="2:20" x14ac:dyDescent="0.25">
      <c r="B19" s="6">
        <f>'CL &amp; Data'!B441/1000000000</f>
        <v>1.1293</v>
      </c>
      <c r="D19" s="6">
        <f>'CL &amp; Data'!C441</f>
        <v>-2.5302744000000001</v>
      </c>
      <c r="F19" s="6">
        <f>'CL &amp; Data'!D441</f>
        <v>-70.159156999999993</v>
      </c>
      <c r="H19" s="6">
        <f>'CL &amp; Data'!E441</f>
        <v>-31.528241999999999</v>
      </c>
      <c r="J19" s="6">
        <f>'CL &amp; Data'!F441</f>
        <v>-53.659008</v>
      </c>
      <c r="L19" s="6">
        <f>'CL &amp; Data'!L441/1000000000</f>
        <v>1.1293</v>
      </c>
      <c r="N19" s="6">
        <f>'CL &amp; Data'!M441</f>
        <v>-0.72015828000000004</v>
      </c>
      <c r="P19" s="6">
        <f>'CL &amp; Data'!N441</f>
        <v>-74.126801</v>
      </c>
      <c r="R19" s="6">
        <f>'CL &amp; Data'!O441</f>
        <v>-50.971344000000002</v>
      </c>
      <c r="T19" s="6">
        <f>'CL &amp; Data'!P441</f>
        <v>-29.517315</v>
      </c>
    </row>
    <row r="20" spans="2:20" x14ac:dyDescent="0.25">
      <c r="B20" s="6">
        <f>'CL &amp; Data'!B442/1000000000</f>
        <v>1.2092499999999999</v>
      </c>
      <c r="D20" s="6">
        <f>'CL &amp; Data'!C442</f>
        <v>-2.5525467000000002</v>
      </c>
      <c r="F20" s="6">
        <f>'CL &amp; Data'!D442</f>
        <v>-67.636962999999994</v>
      </c>
      <c r="H20" s="6">
        <f>'CL &amp; Data'!E442</f>
        <v>-31.635504000000001</v>
      </c>
      <c r="J20" s="6">
        <f>'CL &amp; Data'!F442</f>
        <v>-51.438476999999999</v>
      </c>
      <c r="L20" s="6">
        <f>'CL &amp; Data'!L442/1000000000</f>
        <v>1.2092499999999999</v>
      </c>
      <c r="N20" s="6">
        <f>'CL &amp; Data'!M442</f>
        <v>-0.73551290999999996</v>
      </c>
      <c r="P20" s="6">
        <f>'CL &amp; Data'!N442</f>
        <v>-70.133223999999998</v>
      </c>
      <c r="R20" s="6">
        <f>'CL &amp; Data'!O442</f>
        <v>-47.551299999999998</v>
      </c>
      <c r="T20" s="6">
        <f>'CL &amp; Data'!P442</f>
        <v>-28.696947000000002</v>
      </c>
    </row>
    <row r="21" spans="2:20" x14ac:dyDescent="0.25">
      <c r="B21" s="6">
        <f>'CL &amp; Data'!B443/1000000000</f>
        <v>1.2891999999999999</v>
      </c>
      <c r="D21" s="6">
        <f>'CL &amp; Data'!C443</f>
        <v>-2.7186922999999998</v>
      </c>
      <c r="F21" s="6">
        <f>'CL &amp; Data'!D443</f>
        <v>-65.970177000000007</v>
      </c>
      <c r="H21" s="6">
        <f>'CL &amp; Data'!E443</f>
        <v>-32.678925</v>
      </c>
      <c r="J21" s="6">
        <f>'CL &amp; Data'!F443</f>
        <v>-49.747729999999997</v>
      </c>
      <c r="L21" s="6">
        <f>'CL &amp; Data'!L443/1000000000</f>
        <v>1.2891999999999999</v>
      </c>
      <c r="N21" s="6">
        <f>'CL &amp; Data'!M443</f>
        <v>-0.76455247000000004</v>
      </c>
      <c r="P21" s="6">
        <f>'CL &amp; Data'!N443</f>
        <v>-66.380188000000004</v>
      </c>
      <c r="R21" s="6">
        <f>'CL &amp; Data'!O443</f>
        <v>-44.986243999999999</v>
      </c>
      <c r="T21" s="6">
        <f>'CL &amp; Data'!P443</f>
        <v>-28.410651999999999</v>
      </c>
    </row>
    <row r="22" spans="2:20" x14ac:dyDescent="0.25">
      <c r="B22" s="6">
        <f>'CL &amp; Data'!B444/1000000000</f>
        <v>1.3691500000000001</v>
      </c>
      <c r="D22" s="6">
        <f>'CL &amp; Data'!C444</f>
        <v>-2.9918854000000001</v>
      </c>
      <c r="F22" s="6">
        <f>'CL &amp; Data'!D444</f>
        <v>-64.726050999999998</v>
      </c>
      <c r="H22" s="6">
        <f>'CL &amp; Data'!E444</f>
        <v>-34.314484</v>
      </c>
      <c r="J22" s="6">
        <f>'CL &amp; Data'!F444</f>
        <v>-48.550972000000002</v>
      </c>
      <c r="L22" s="6">
        <f>'CL &amp; Data'!L444/1000000000</f>
        <v>1.3691500000000001</v>
      </c>
      <c r="N22" s="6">
        <f>'CL &amp; Data'!M444</f>
        <v>-0.74276012000000002</v>
      </c>
      <c r="P22" s="6">
        <f>'CL &amp; Data'!N444</f>
        <v>-63.790028</v>
      </c>
      <c r="R22" s="6">
        <f>'CL &amp; Data'!O444</f>
        <v>-42.592914999999998</v>
      </c>
      <c r="T22" s="6">
        <f>'CL &amp; Data'!P444</f>
        <v>-28.608093</v>
      </c>
    </row>
    <row r="23" spans="2:20" x14ac:dyDescent="0.25">
      <c r="B23" s="6">
        <f>'CL &amp; Data'!B445/1000000000</f>
        <v>1.4491000000000001</v>
      </c>
      <c r="D23" s="6">
        <f>'CL &amp; Data'!C445</f>
        <v>-3.3099253000000002</v>
      </c>
      <c r="F23" s="6">
        <f>'CL &amp; Data'!D445</f>
        <v>-63.039555</v>
      </c>
      <c r="H23" s="6">
        <f>'CL &amp; Data'!E445</f>
        <v>-35.965065000000003</v>
      </c>
      <c r="J23" s="6">
        <f>'CL &amp; Data'!F445</f>
        <v>-46.561081000000001</v>
      </c>
      <c r="L23" s="6">
        <f>'CL &amp; Data'!L445/1000000000</f>
        <v>1.4491000000000001</v>
      </c>
      <c r="N23" s="6">
        <f>'CL &amp; Data'!M445</f>
        <v>-0.69185036</v>
      </c>
      <c r="P23" s="6">
        <f>'CL &amp; Data'!N445</f>
        <v>-61.929768000000003</v>
      </c>
      <c r="R23" s="6">
        <f>'CL &amp; Data'!O445</f>
        <v>-40.058258000000002</v>
      </c>
      <c r="T23" s="6">
        <f>'CL &amp; Data'!P445</f>
        <v>-28.022214999999999</v>
      </c>
    </row>
    <row r="24" spans="2:20" x14ac:dyDescent="0.25">
      <c r="B24" s="6">
        <f>'CL &amp; Data'!B446/1000000000</f>
        <v>1.52905</v>
      </c>
      <c r="D24" s="6">
        <f>'CL &amp; Data'!C446</f>
        <v>-3.5727498999999998</v>
      </c>
      <c r="F24" s="6">
        <f>'CL &amp; Data'!D446</f>
        <v>-61.662098</v>
      </c>
      <c r="H24" s="6">
        <f>'CL &amp; Data'!E446</f>
        <v>-37.547981</v>
      </c>
      <c r="J24" s="6">
        <f>'CL &amp; Data'!F446</f>
        <v>-44.789627000000003</v>
      </c>
      <c r="L24" s="6">
        <f>'CL &amp; Data'!L446/1000000000</f>
        <v>1.52905</v>
      </c>
      <c r="N24" s="6">
        <f>'CL &amp; Data'!M446</f>
        <v>-0.96199292000000003</v>
      </c>
      <c r="P24" s="6">
        <f>'CL &amp; Data'!N446</f>
        <v>-60.932774000000002</v>
      </c>
      <c r="R24" s="6">
        <f>'CL &amp; Data'!O446</f>
        <v>-37.976627000000001</v>
      </c>
      <c r="T24" s="6">
        <f>'CL &amp; Data'!P446</f>
        <v>-28.020707999999999</v>
      </c>
    </row>
    <row r="25" spans="2:20" x14ac:dyDescent="0.25">
      <c r="B25" s="6">
        <f>'CL &amp; Data'!B447/1000000000</f>
        <v>1.609</v>
      </c>
      <c r="D25" s="6">
        <f>'CL &amp; Data'!C447</f>
        <v>-3.7983074000000001</v>
      </c>
      <c r="F25" s="6">
        <f>'CL &amp; Data'!D447</f>
        <v>-60.678466999999998</v>
      </c>
      <c r="H25" s="6">
        <f>'CL &amp; Data'!E447</f>
        <v>-38.437140999999997</v>
      </c>
      <c r="J25" s="6">
        <f>'CL &amp; Data'!F447</f>
        <v>-42.723090999999997</v>
      </c>
      <c r="L25" s="6">
        <f>'CL &amp; Data'!L447/1000000000</f>
        <v>1.609</v>
      </c>
      <c r="N25" s="6">
        <f>'CL &amp; Data'!M447</f>
        <v>-1.5286514</v>
      </c>
      <c r="P25" s="6">
        <f>'CL &amp; Data'!N447</f>
        <v>-60.353748000000003</v>
      </c>
      <c r="R25" s="6">
        <f>'CL &amp; Data'!O447</f>
        <v>-36.901237000000002</v>
      </c>
      <c r="T25" s="6">
        <f>'CL &amp; Data'!P447</f>
        <v>-28.141117000000001</v>
      </c>
    </row>
    <row r="26" spans="2:20" x14ac:dyDescent="0.25">
      <c r="B26" s="6">
        <f>'CL &amp; Data'!B448/1000000000</f>
        <v>1.68895</v>
      </c>
      <c r="D26" s="6">
        <f>'CL &amp; Data'!C448</f>
        <v>-3.9845362</v>
      </c>
      <c r="F26" s="6">
        <f>'CL &amp; Data'!D448</f>
        <v>-59.103428000000001</v>
      </c>
      <c r="H26" s="6">
        <f>'CL &amp; Data'!E448</f>
        <v>-39.201526999999999</v>
      </c>
      <c r="J26" s="6">
        <f>'CL &amp; Data'!F448</f>
        <v>-40.245266000000001</v>
      </c>
      <c r="L26" s="6">
        <f>'CL &amp; Data'!L448/1000000000</f>
        <v>1.68895</v>
      </c>
      <c r="N26" s="6">
        <f>'CL &amp; Data'!M448</f>
        <v>-2.1117214999999998</v>
      </c>
      <c r="P26" s="6">
        <f>'CL &amp; Data'!N448</f>
        <v>-59.998745</v>
      </c>
      <c r="R26" s="6">
        <f>'CL &amp; Data'!O448</f>
        <v>-35.463448</v>
      </c>
      <c r="T26" s="6">
        <f>'CL &amp; Data'!P448</f>
        <v>-27.592625000000002</v>
      </c>
    </row>
    <row r="27" spans="2:20" x14ac:dyDescent="0.25">
      <c r="B27" s="6">
        <f>'CL &amp; Data'!B449/1000000000</f>
        <v>1.7688999999999999</v>
      </c>
      <c r="D27" s="6">
        <f>'CL &amp; Data'!C449</f>
        <v>-4.1877642000000002</v>
      </c>
      <c r="F27" s="6">
        <f>'CL &amp; Data'!D449</f>
        <v>-57.460438000000003</v>
      </c>
      <c r="H27" s="6">
        <f>'CL &amp; Data'!E449</f>
        <v>-39.962874999999997</v>
      </c>
      <c r="J27" s="6">
        <f>'CL &amp; Data'!F449</f>
        <v>-38.051636000000002</v>
      </c>
      <c r="L27" s="6">
        <f>'CL &amp; Data'!L449/1000000000</f>
        <v>1.7688999999999999</v>
      </c>
      <c r="N27" s="6">
        <f>'CL &amp; Data'!M449</f>
        <v>-2.6646907</v>
      </c>
      <c r="P27" s="6">
        <f>'CL &amp; Data'!N449</f>
        <v>-59.64761</v>
      </c>
      <c r="R27" s="6">
        <f>'CL &amp; Data'!O449</f>
        <v>-34.660117999999997</v>
      </c>
      <c r="T27" s="6">
        <f>'CL &amp; Data'!P449</f>
        <v>-27.363817000000001</v>
      </c>
    </row>
    <row r="28" spans="2:20" x14ac:dyDescent="0.25">
      <c r="B28" s="6">
        <f>'CL &amp; Data'!B450/1000000000</f>
        <v>1.8488500000000001</v>
      </c>
      <c r="D28" s="6">
        <f>'CL &amp; Data'!C450</f>
        <v>-4.3323597999999999</v>
      </c>
      <c r="F28" s="6">
        <f>'CL &amp; Data'!D450</f>
        <v>-55.643391000000001</v>
      </c>
      <c r="H28" s="6">
        <f>'CL &amp; Data'!E450</f>
        <v>-40.155613000000002</v>
      </c>
      <c r="J28" s="6">
        <f>'CL &amp; Data'!F450</f>
        <v>-36.414073999999999</v>
      </c>
      <c r="L28" s="6">
        <f>'CL &amp; Data'!L450/1000000000</f>
        <v>1.8488500000000001</v>
      </c>
      <c r="N28" s="6">
        <f>'CL &amp; Data'!M450</f>
        <v>-3.2208977000000001</v>
      </c>
      <c r="P28" s="6">
        <f>'CL &amp; Data'!N450</f>
        <v>-59.450859000000001</v>
      </c>
      <c r="R28" s="6">
        <f>'CL &amp; Data'!O450</f>
        <v>-34.223948999999998</v>
      </c>
      <c r="T28" s="6">
        <f>'CL &amp; Data'!P450</f>
        <v>-28.504656000000001</v>
      </c>
    </row>
    <row r="29" spans="2:20" x14ac:dyDescent="0.25">
      <c r="B29" s="6">
        <f>'CL &amp; Data'!B451/1000000000</f>
        <v>1.9288000000000001</v>
      </c>
      <c r="D29" s="6">
        <f>'CL &amp; Data'!C451</f>
        <v>-4.5455103000000001</v>
      </c>
      <c r="F29" s="6">
        <f>'CL &amp; Data'!D451</f>
        <v>-53.778255000000001</v>
      </c>
      <c r="H29" s="6">
        <f>'CL &amp; Data'!E451</f>
        <v>-40.039116</v>
      </c>
      <c r="J29" s="6">
        <f>'CL &amp; Data'!F451</f>
        <v>-34.929634</v>
      </c>
      <c r="L29" s="6">
        <f>'CL &amp; Data'!L451/1000000000</f>
        <v>1.9288000000000001</v>
      </c>
      <c r="N29" s="6">
        <f>'CL &amp; Data'!M451</f>
        <v>-3.7905633000000001</v>
      </c>
      <c r="P29" s="6">
        <f>'CL &amp; Data'!N451</f>
        <v>-59.072975</v>
      </c>
      <c r="R29" s="6">
        <f>'CL &amp; Data'!O451</f>
        <v>-33.82394</v>
      </c>
      <c r="T29" s="6">
        <f>'CL &amp; Data'!P451</f>
        <v>-29.312172</v>
      </c>
    </row>
    <row r="30" spans="2:20" x14ac:dyDescent="0.25">
      <c r="B30" s="6">
        <f>'CL &amp; Data'!B452/1000000000</f>
        <v>2.00875</v>
      </c>
      <c r="D30" s="6">
        <f>'CL &amp; Data'!C452</f>
        <v>-4.7860931999999998</v>
      </c>
      <c r="F30" s="6">
        <f>'CL &amp; Data'!D452</f>
        <v>-52.052914000000001</v>
      </c>
      <c r="H30" s="6">
        <f>'CL &amp; Data'!E452</f>
        <v>-40.202506999999997</v>
      </c>
      <c r="J30" s="6">
        <f>'CL &amp; Data'!F452</f>
        <v>-34.484707</v>
      </c>
      <c r="L30" s="6">
        <f>'CL &amp; Data'!L452/1000000000</f>
        <v>2.00875</v>
      </c>
      <c r="N30" s="6">
        <f>'CL &amp; Data'!M452</f>
        <v>-4.2814025999999998</v>
      </c>
      <c r="P30" s="6">
        <f>'CL &amp; Data'!N452</f>
        <v>-58.696564000000002</v>
      </c>
      <c r="R30" s="6">
        <f>'CL &amp; Data'!O452</f>
        <v>-33.606482999999997</v>
      </c>
      <c r="T30" s="6">
        <f>'CL &amp; Data'!P452</f>
        <v>-30.280975000000002</v>
      </c>
    </row>
    <row r="31" spans="2:20" x14ac:dyDescent="0.25">
      <c r="B31" s="6">
        <f>'CL &amp; Data'!B453/1000000000</f>
        <v>2.0886999999999998</v>
      </c>
      <c r="D31" s="6">
        <f>'CL &amp; Data'!C453</f>
        <v>-5.0389318000000003</v>
      </c>
      <c r="F31" s="6">
        <f>'CL &amp; Data'!D453</f>
        <v>-50.483531999999997</v>
      </c>
      <c r="H31" s="6">
        <f>'CL &amp; Data'!E453</f>
        <v>-39.524310999999997</v>
      </c>
      <c r="J31" s="6">
        <f>'CL &amp; Data'!F453</f>
        <v>-34.414332999999999</v>
      </c>
      <c r="L31" s="6">
        <f>'CL &amp; Data'!L453/1000000000</f>
        <v>2.0886999999999998</v>
      </c>
      <c r="N31" s="6">
        <f>'CL &amp; Data'!M453</f>
        <v>-4.7759900000000002</v>
      </c>
      <c r="P31" s="6">
        <f>'CL &amp; Data'!N453</f>
        <v>-58.308436999999998</v>
      </c>
      <c r="R31" s="6">
        <f>'CL &amp; Data'!O453</f>
        <v>-33.600265999999998</v>
      </c>
      <c r="T31" s="6">
        <f>'CL &amp; Data'!P453</f>
        <v>-31.252848</v>
      </c>
    </row>
    <row r="32" spans="2:20" x14ac:dyDescent="0.25">
      <c r="B32" s="6">
        <f>'CL &amp; Data'!B454/1000000000</f>
        <v>2.16865</v>
      </c>
      <c r="D32" s="6">
        <f>'CL &amp; Data'!C454</f>
        <v>-5.2925829999999996</v>
      </c>
      <c r="F32" s="6">
        <f>'CL &amp; Data'!D454</f>
        <v>-49.435253000000003</v>
      </c>
      <c r="H32" s="6">
        <f>'CL &amp; Data'!E454</f>
        <v>-38.712524000000002</v>
      </c>
      <c r="J32" s="6">
        <f>'CL &amp; Data'!F454</f>
        <v>-34.425499000000002</v>
      </c>
      <c r="L32" s="6">
        <f>'CL &amp; Data'!L454/1000000000</f>
        <v>2.16865</v>
      </c>
      <c r="N32" s="6">
        <f>'CL &amp; Data'!M454</f>
        <v>-5.2183504000000003</v>
      </c>
      <c r="P32" s="6">
        <f>'CL &amp; Data'!N454</f>
        <v>-57.968822000000003</v>
      </c>
      <c r="R32" s="6">
        <f>'CL &amp; Data'!O454</f>
        <v>-33.547421</v>
      </c>
      <c r="T32" s="6">
        <f>'CL &amp; Data'!P454</f>
        <v>-31.814133000000002</v>
      </c>
    </row>
    <row r="33" spans="2:20" x14ac:dyDescent="0.25">
      <c r="B33" s="6">
        <f>'CL &amp; Data'!B455/1000000000</f>
        <v>2.2486000000000002</v>
      </c>
      <c r="D33" s="6">
        <f>'CL &amp; Data'!C455</f>
        <v>-5.5793400000000002</v>
      </c>
      <c r="F33" s="6">
        <f>'CL &amp; Data'!D455</f>
        <v>-48.855637000000002</v>
      </c>
      <c r="H33" s="6">
        <f>'CL &amp; Data'!E455</f>
        <v>-38.045924999999997</v>
      </c>
      <c r="J33" s="6">
        <f>'CL &amp; Data'!F455</f>
        <v>-34.569037999999999</v>
      </c>
      <c r="L33" s="6">
        <f>'CL &amp; Data'!L455/1000000000</f>
        <v>2.2486000000000002</v>
      </c>
      <c r="N33" s="6">
        <f>'CL &amp; Data'!M455</f>
        <v>-5.6187782000000004</v>
      </c>
      <c r="P33" s="6">
        <f>'CL &amp; Data'!N455</f>
        <v>-57.83596</v>
      </c>
      <c r="R33" s="6">
        <f>'CL &amp; Data'!O455</f>
        <v>-33.420459999999999</v>
      </c>
      <c r="T33" s="6">
        <f>'CL &amp; Data'!P455</f>
        <v>-31.184086000000001</v>
      </c>
    </row>
    <row r="34" spans="2:20" x14ac:dyDescent="0.25">
      <c r="B34" s="6">
        <f>'CL &amp; Data'!B456/1000000000</f>
        <v>2.3285499999999999</v>
      </c>
      <c r="D34" s="6">
        <f>'CL &amp; Data'!C456</f>
        <v>-5.8666901999999999</v>
      </c>
      <c r="F34" s="6">
        <f>'CL &amp; Data'!D456</f>
        <v>-48.668998999999999</v>
      </c>
      <c r="H34" s="6">
        <f>'CL &amp; Data'!E456</f>
        <v>-37.661212999999996</v>
      </c>
      <c r="J34" s="6">
        <f>'CL &amp; Data'!F456</f>
        <v>-35.177525000000003</v>
      </c>
      <c r="L34" s="6">
        <f>'CL &amp; Data'!L456/1000000000</f>
        <v>2.3285499999999999</v>
      </c>
      <c r="N34" s="6">
        <f>'CL &amp; Data'!M456</f>
        <v>-5.9734464000000003</v>
      </c>
      <c r="P34" s="6">
        <f>'CL &amp; Data'!N456</f>
        <v>-57.975788000000001</v>
      </c>
      <c r="R34" s="6">
        <f>'CL &amp; Data'!O456</f>
        <v>-33.513657000000002</v>
      </c>
      <c r="T34" s="6">
        <f>'CL &amp; Data'!P456</f>
        <v>-30.234850000000002</v>
      </c>
    </row>
    <row r="35" spans="2:20" x14ac:dyDescent="0.25">
      <c r="B35" s="6">
        <f>'CL &amp; Data'!B457/1000000000</f>
        <v>2.4085000000000001</v>
      </c>
      <c r="D35" s="6">
        <f>'CL &amp; Data'!C457</f>
        <v>-6.1629886999999997</v>
      </c>
      <c r="F35" s="6">
        <f>'CL &amp; Data'!D457</f>
        <v>-48.833075999999998</v>
      </c>
      <c r="H35" s="6">
        <f>'CL &amp; Data'!E457</f>
        <v>-36.950412999999998</v>
      </c>
      <c r="J35" s="6">
        <f>'CL &amp; Data'!F457</f>
        <v>-35.815246999999999</v>
      </c>
      <c r="L35" s="6">
        <f>'CL &amp; Data'!L457/1000000000</f>
        <v>2.4085000000000001</v>
      </c>
      <c r="N35" s="6">
        <f>'CL &amp; Data'!M457</f>
        <v>-6.2400884999999997</v>
      </c>
      <c r="P35" s="6">
        <f>'CL &amp; Data'!N457</f>
        <v>-58.326926999999998</v>
      </c>
      <c r="R35" s="6">
        <f>'CL &amp; Data'!O457</f>
        <v>-33.481602000000002</v>
      </c>
      <c r="T35" s="6">
        <f>'CL &amp; Data'!P457</f>
        <v>-29.110465999999999</v>
      </c>
    </row>
    <row r="36" spans="2:20" x14ac:dyDescent="0.25">
      <c r="B36" s="6">
        <f>'CL &amp; Data'!B458/1000000000</f>
        <v>2.4884499999999998</v>
      </c>
      <c r="D36" s="6">
        <f>'CL &amp; Data'!C458</f>
        <v>-6.4475616999999996</v>
      </c>
      <c r="F36" s="6">
        <f>'CL &amp; Data'!D458</f>
        <v>-49.203372999999999</v>
      </c>
      <c r="H36" s="6">
        <f>'CL &amp; Data'!E458</f>
        <v>-36.035015000000001</v>
      </c>
      <c r="J36" s="6">
        <f>'CL &amp; Data'!F458</f>
        <v>-36.747481999999998</v>
      </c>
      <c r="L36" s="6">
        <f>'CL &amp; Data'!L458/1000000000</f>
        <v>2.4884499999999998</v>
      </c>
      <c r="N36" s="6">
        <f>'CL &amp; Data'!M458</f>
        <v>-6.4797381999999999</v>
      </c>
      <c r="P36" s="6">
        <f>'CL &amp; Data'!N458</f>
        <v>-59.328167000000001</v>
      </c>
      <c r="R36" s="6">
        <f>'CL &amp; Data'!O458</f>
        <v>-33.489829999999998</v>
      </c>
      <c r="T36" s="6">
        <f>'CL &amp; Data'!P458</f>
        <v>-28.226385000000001</v>
      </c>
    </row>
    <row r="37" spans="2:20" x14ac:dyDescent="0.25">
      <c r="B37" s="6">
        <f>'CL &amp; Data'!B459/1000000000</f>
        <v>2.5684</v>
      </c>
      <c r="D37" s="6">
        <f>'CL &amp; Data'!C459</f>
        <v>-6.7306676000000003</v>
      </c>
      <c r="F37" s="6">
        <f>'CL &amp; Data'!D459</f>
        <v>-49.749966000000001</v>
      </c>
      <c r="H37" s="6">
        <f>'CL &amp; Data'!E459</f>
        <v>-35.058585999999998</v>
      </c>
      <c r="J37" s="6">
        <f>'CL &amp; Data'!F459</f>
        <v>-38.017929000000002</v>
      </c>
      <c r="L37" s="6">
        <f>'CL &amp; Data'!L459/1000000000</f>
        <v>2.5684</v>
      </c>
      <c r="N37" s="6">
        <f>'CL &amp; Data'!M459</f>
        <v>-6.6959391000000004</v>
      </c>
      <c r="P37" s="6">
        <f>'CL &amp; Data'!N459</f>
        <v>-60.098849999999999</v>
      </c>
      <c r="R37" s="6">
        <f>'CL &amp; Data'!O459</f>
        <v>-33.736877</v>
      </c>
      <c r="T37" s="6">
        <f>'CL &amp; Data'!P459</f>
        <v>-27.268613999999999</v>
      </c>
    </row>
    <row r="38" spans="2:20" x14ac:dyDescent="0.25">
      <c r="B38" s="6">
        <f>'CL &amp; Data'!B460/1000000000</f>
        <v>2.6483500000000002</v>
      </c>
      <c r="D38" s="6">
        <f>'CL &amp; Data'!C460</f>
        <v>-6.9764990999999998</v>
      </c>
      <c r="F38" s="6">
        <f>'CL &amp; Data'!D460</f>
        <v>-50.454121000000001</v>
      </c>
      <c r="H38" s="6">
        <f>'CL &amp; Data'!E460</f>
        <v>-34.153632999999999</v>
      </c>
      <c r="J38" s="6">
        <f>'CL &amp; Data'!F460</f>
        <v>-39.253746</v>
      </c>
      <c r="L38" s="6">
        <f>'CL &amp; Data'!L460/1000000000</f>
        <v>2.6483500000000002</v>
      </c>
      <c r="N38" s="6">
        <f>'CL &amp; Data'!M460</f>
        <v>-6.9315939000000002</v>
      </c>
      <c r="P38" s="6">
        <f>'CL &amp; Data'!N460</f>
        <v>-61.683315</v>
      </c>
      <c r="R38" s="6">
        <f>'CL &amp; Data'!O460</f>
        <v>-33.826698</v>
      </c>
      <c r="T38" s="6">
        <f>'CL &amp; Data'!P460</f>
        <v>-26.366865000000001</v>
      </c>
    </row>
    <row r="39" spans="2:20" x14ac:dyDescent="0.25">
      <c r="B39" s="6">
        <f>'CL &amp; Data'!B461/1000000000</f>
        <v>2.7282999999999999</v>
      </c>
      <c r="D39" s="6">
        <f>'CL &amp; Data'!C461</f>
        <v>-7.2705330999999997</v>
      </c>
      <c r="F39" s="6">
        <f>'CL &amp; Data'!D461</f>
        <v>-51.213352</v>
      </c>
      <c r="H39" s="6">
        <f>'CL &amp; Data'!E461</f>
        <v>-33.141747000000002</v>
      </c>
      <c r="J39" s="6">
        <f>'CL &amp; Data'!F461</f>
        <v>-40.121848999999997</v>
      </c>
      <c r="L39" s="6">
        <f>'CL &amp; Data'!L461/1000000000</f>
        <v>2.7282999999999999</v>
      </c>
      <c r="N39" s="6">
        <f>'CL &amp; Data'!M461</f>
        <v>-7.1596146000000003</v>
      </c>
      <c r="P39" s="6">
        <f>'CL &amp; Data'!N461</f>
        <v>-63.291069</v>
      </c>
      <c r="R39" s="6">
        <f>'CL &amp; Data'!O461</f>
        <v>-33.870235000000001</v>
      </c>
      <c r="T39" s="6">
        <f>'CL &amp; Data'!P461</f>
        <v>-25.743604999999999</v>
      </c>
    </row>
    <row r="40" spans="2:20" x14ac:dyDescent="0.25">
      <c r="B40" s="6">
        <f>'CL &amp; Data'!B462/1000000000</f>
        <v>2.8082500000000001</v>
      </c>
      <c r="D40" s="6">
        <f>'CL &amp; Data'!C462</f>
        <v>-7.5027938000000001</v>
      </c>
      <c r="F40" s="6">
        <f>'CL &amp; Data'!D462</f>
        <v>-51.968204</v>
      </c>
      <c r="H40" s="6">
        <f>'CL &amp; Data'!E462</f>
        <v>-32.408149999999999</v>
      </c>
      <c r="J40" s="6">
        <f>'CL &amp; Data'!F462</f>
        <v>-40.706370999999997</v>
      </c>
      <c r="L40" s="6">
        <f>'CL &amp; Data'!L462/1000000000</f>
        <v>2.8082500000000001</v>
      </c>
      <c r="N40" s="6">
        <f>'CL &amp; Data'!M462</f>
        <v>-7.4373155000000004</v>
      </c>
      <c r="P40" s="6">
        <f>'CL &amp; Data'!N462</f>
        <v>-64.507835</v>
      </c>
      <c r="R40" s="6">
        <f>'CL &amp; Data'!O462</f>
        <v>-34.157722</v>
      </c>
      <c r="T40" s="6">
        <f>'CL &amp; Data'!P462</f>
        <v>-25.221495000000001</v>
      </c>
    </row>
    <row r="41" spans="2:20" x14ac:dyDescent="0.25">
      <c r="B41" s="6">
        <f>'CL &amp; Data'!B463/1000000000</f>
        <v>2.8881999999999999</v>
      </c>
      <c r="D41" s="6">
        <f>'CL &amp; Data'!C463</f>
        <v>-7.6906767</v>
      </c>
      <c r="F41" s="6">
        <f>'CL &amp; Data'!D463</f>
        <v>-52.737685999999997</v>
      </c>
      <c r="H41" s="6">
        <f>'CL &amp; Data'!E463</f>
        <v>-31.682789</v>
      </c>
      <c r="J41" s="6">
        <f>'CL &amp; Data'!F463</f>
        <v>-40.612259000000002</v>
      </c>
      <c r="L41" s="6">
        <f>'CL &amp; Data'!L463/1000000000</f>
        <v>2.8881999999999999</v>
      </c>
      <c r="N41" s="6">
        <f>'CL &amp; Data'!M463</f>
        <v>-7.6913400000000003</v>
      </c>
      <c r="P41" s="6">
        <f>'CL &amp; Data'!N463</f>
        <v>-65.478378000000006</v>
      </c>
      <c r="R41" s="6">
        <f>'CL &amp; Data'!O463</f>
        <v>-34.412258000000001</v>
      </c>
      <c r="T41" s="6">
        <f>'CL &amp; Data'!P463</f>
        <v>-24.581537000000001</v>
      </c>
    </row>
    <row r="42" spans="2:20" x14ac:dyDescent="0.25">
      <c r="B42" s="6">
        <f>'CL &amp; Data'!B464/1000000000</f>
        <v>2.9681500000000001</v>
      </c>
      <c r="D42" s="6">
        <f>'CL &amp; Data'!C464</f>
        <v>-7.9518747000000003</v>
      </c>
      <c r="F42" s="6">
        <f>'CL &amp; Data'!D464</f>
        <v>-53.356524999999998</v>
      </c>
      <c r="H42" s="6">
        <f>'CL &amp; Data'!E464</f>
        <v>-30.689688</v>
      </c>
      <c r="J42" s="6">
        <f>'CL &amp; Data'!F464</f>
        <v>-39.703212999999998</v>
      </c>
      <c r="L42" s="6">
        <f>'CL &amp; Data'!L464/1000000000</f>
        <v>2.9681500000000001</v>
      </c>
      <c r="N42" s="6">
        <f>'CL &amp; Data'!M464</f>
        <v>-7.9788537000000002</v>
      </c>
      <c r="P42" s="6">
        <f>'CL &amp; Data'!N464</f>
        <v>-67.492446999999999</v>
      </c>
      <c r="R42" s="6">
        <f>'CL &amp; Data'!O464</f>
        <v>-34.689205000000001</v>
      </c>
      <c r="T42" s="6">
        <f>'CL &amp; Data'!P464</f>
        <v>-24.020575999999998</v>
      </c>
    </row>
    <row r="43" spans="2:20" x14ac:dyDescent="0.25">
      <c r="B43" s="6">
        <f>'CL &amp; Data'!B465/1000000000</f>
        <v>3.0480999999999998</v>
      </c>
      <c r="D43" s="6">
        <f>'CL &amp; Data'!C465</f>
        <v>-8.0886697999999999</v>
      </c>
      <c r="F43" s="6">
        <f>'CL &amp; Data'!D465</f>
        <v>-54.165543</v>
      </c>
      <c r="H43" s="6">
        <f>'CL &amp; Data'!E465</f>
        <v>-29.802128</v>
      </c>
      <c r="J43" s="6">
        <f>'CL &amp; Data'!F465</f>
        <v>-38.656165999999999</v>
      </c>
      <c r="L43" s="6">
        <f>'CL &amp; Data'!L465/1000000000</f>
        <v>3.0480999999999998</v>
      </c>
      <c r="N43" s="6">
        <f>'CL &amp; Data'!M465</f>
        <v>-8.3212509000000008</v>
      </c>
      <c r="P43" s="6">
        <f>'CL &amp; Data'!N465</f>
        <v>-68.852654000000001</v>
      </c>
      <c r="R43" s="6">
        <f>'CL &amp; Data'!O465</f>
        <v>-35.031951999999997</v>
      </c>
      <c r="T43" s="6">
        <f>'CL &amp; Data'!P465</f>
        <v>-24.457675999999999</v>
      </c>
    </row>
    <row r="44" spans="2:20" x14ac:dyDescent="0.25">
      <c r="B44" s="6">
        <f>'CL &amp; Data'!B466/1000000000</f>
        <v>3.12805</v>
      </c>
      <c r="D44" s="6">
        <f>'CL &amp; Data'!C466</f>
        <v>-8.1616850000000003</v>
      </c>
      <c r="F44" s="6">
        <f>'CL &amp; Data'!D466</f>
        <v>-55.005538999999999</v>
      </c>
      <c r="H44" s="6">
        <f>'CL &amp; Data'!E466</f>
        <v>-29.150030000000001</v>
      </c>
      <c r="J44" s="6">
        <f>'CL &amp; Data'!F466</f>
        <v>-37.776088999999999</v>
      </c>
      <c r="L44" s="6">
        <f>'CL &amp; Data'!L466/1000000000</f>
        <v>3.12805</v>
      </c>
      <c r="N44" s="6">
        <f>'CL &amp; Data'!M466</f>
        <v>-8.6383209000000001</v>
      </c>
      <c r="P44" s="6">
        <f>'CL &amp; Data'!N466</f>
        <v>-69.285827999999995</v>
      </c>
      <c r="R44" s="6">
        <f>'CL &amp; Data'!O466</f>
        <v>-35.434016999999997</v>
      </c>
      <c r="T44" s="6">
        <f>'CL &amp; Data'!P466</f>
        <v>-24.750067000000001</v>
      </c>
    </row>
    <row r="45" spans="2:20" x14ac:dyDescent="0.25">
      <c r="B45" s="6">
        <f>'CL &amp; Data'!B467/1000000000</f>
        <v>3.2080000000000002</v>
      </c>
      <c r="D45" s="6">
        <f>'CL &amp; Data'!C467</f>
        <v>-8.3698893000000005</v>
      </c>
      <c r="F45" s="6">
        <f>'CL &amp; Data'!D467</f>
        <v>-55.977668999999999</v>
      </c>
      <c r="H45" s="6">
        <f>'CL &amp; Data'!E467</f>
        <v>-28.311717999999999</v>
      </c>
      <c r="J45" s="6">
        <f>'CL &amp; Data'!F467</f>
        <v>-37.225245999999999</v>
      </c>
      <c r="L45" s="6">
        <f>'CL &amp; Data'!L467/1000000000</f>
        <v>3.2080000000000002</v>
      </c>
      <c r="N45" s="6">
        <f>'CL &amp; Data'!M467</f>
        <v>-8.9967451000000001</v>
      </c>
      <c r="P45" s="6">
        <f>'CL &amp; Data'!N467</f>
        <v>-69.756209999999996</v>
      </c>
      <c r="R45" s="6">
        <f>'CL &amp; Data'!O467</f>
        <v>-35.746882999999997</v>
      </c>
      <c r="T45" s="6">
        <f>'CL &amp; Data'!P467</f>
        <v>-25.038958000000001</v>
      </c>
    </row>
    <row r="46" spans="2:20" x14ac:dyDescent="0.25">
      <c r="B46" s="6">
        <f>'CL &amp; Data'!B468/1000000000</f>
        <v>3.2879499999999999</v>
      </c>
      <c r="D46" s="6">
        <f>'CL &amp; Data'!C468</f>
        <v>-8.4810543000000003</v>
      </c>
      <c r="F46" s="6">
        <f>'CL &amp; Data'!D468</f>
        <v>-56.770358999999999</v>
      </c>
      <c r="H46" s="6">
        <f>'CL &amp; Data'!E468</f>
        <v>-27.693317</v>
      </c>
      <c r="J46" s="6">
        <f>'CL &amp; Data'!F468</f>
        <v>-37.002968000000003</v>
      </c>
      <c r="L46" s="6">
        <f>'CL &amp; Data'!L468/1000000000</f>
        <v>3.2879499999999999</v>
      </c>
      <c r="N46" s="6">
        <f>'CL &amp; Data'!M468</f>
        <v>-9.3419790000000003</v>
      </c>
      <c r="P46" s="6">
        <f>'CL &amp; Data'!N468</f>
        <v>-69.715980999999999</v>
      </c>
      <c r="R46" s="6">
        <f>'CL &amp; Data'!O468</f>
        <v>-36.037441000000001</v>
      </c>
      <c r="T46" s="6">
        <f>'CL &amp; Data'!P468</f>
        <v>-25.491793000000001</v>
      </c>
    </row>
    <row r="47" spans="2:20" x14ac:dyDescent="0.25">
      <c r="B47" s="6">
        <f>'CL &amp; Data'!B469/1000000000</f>
        <v>3.3679000000000001</v>
      </c>
      <c r="D47" s="6">
        <f>'CL &amp; Data'!C469</f>
        <v>-8.5592184000000007</v>
      </c>
      <c r="F47" s="6">
        <f>'CL &amp; Data'!D469</f>
        <v>-57.481811999999998</v>
      </c>
      <c r="H47" s="6">
        <f>'CL &amp; Data'!E469</f>
        <v>-27.216196</v>
      </c>
      <c r="J47" s="6">
        <f>'CL &amp; Data'!F469</f>
        <v>-37.286544999999997</v>
      </c>
      <c r="L47" s="6">
        <f>'CL &amp; Data'!L469/1000000000</f>
        <v>3.3679000000000001</v>
      </c>
      <c r="N47" s="6">
        <f>'CL &amp; Data'!M469</f>
        <v>-9.7901477999999997</v>
      </c>
      <c r="P47" s="6">
        <f>'CL &amp; Data'!N469</f>
        <v>-68.219688000000005</v>
      </c>
      <c r="R47" s="6">
        <f>'CL &amp; Data'!O469</f>
        <v>-36.267009999999999</v>
      </c>
      <c r="T47" s="6">
        <f>'CL &amp; Data'!P469</f>
        <v>-26.131968000000001</v>
      </c>
    </row>
    <row r="48" spans="2:20" x14ac:dyDescent="0.25">
      <c r="B48" s="6">
        <f>'CL &amp; Data'!B470/1000000000</f>
        <v>3.4478499999999999</v>
      </c>
      <c r="D48" s="6">
        <f>'CL &amp; Data'!C470</f>
        <v>-8.7388352999999999</v>
      </c>
      <c r="F48" s="6">
        <f>'CL &amp; Data'!D470</f>
        <v>-57.963200000000001</v>
      </c>
      <c r="H48" s="6">
        <f>'CL &amp; Data'!E470</f>
        <v>-26.692333000000001</v>
      </c>
      <c r="J48" s="6">
        <f>'CL &amp; Data'!F470</f>
        <v>-37.555644999999998</v>
      </c>
      <c r="L48" s="6">
        <f>'CL &amp; Data'!L470/1000000000</f>
        <v>3.4478499999999999</v>
      </c>
      <c r="N48" s="6">
        <f>'CL &amp; Data'!M470</f>
        <v>-10.060521</v>
      </c>
      <c r="P48" s="6">
        <f>'CL &amp; Data'!N470</f>
        <v>-67.343886999999995</v>
      </c>
      <c r="R48" s="6">
        <f>'CL &amp; Data'!O470</f>
        <v>-36.709324000000002</v>
      </c>
      <c r="T48" s="6">
        <f>'CL &amp; Data'!P470</f>
        <v>-25.814501</v>
      </c>
    </row>
    <row r="49" spans="2:20" x14ac:dyDescent="0.25">
      <c r="B49" s="6">
        <f>'CL &amp; Data'!B471/1000000000</f>
        <v>3.5278</v>
      </c>
      <c r="D49" s="6">
        <f>'CL &amp; Data'!C471</f>
        <v>-8.8767166</v>
      </c>
      <c r="F49" s="6">
        <f>'CL &amp; Data'!D471</f>
        <v>-58.434364000000002</v>
      </c>
      <c r="H49" s="6">
        <f>'CL &amp; Data'!E471</f>
        <v>-26.196950999999999</v>
      </c>
      <c r="J49" s="6">
        <f>'CL &amp; Data'!F471</f>
        <v>-37.783096</v>
      </c>
      <c r="L49" s="6">
        <f>'CL &amp; Data'!L471/1000000000</f>
        <v>3.5278</v>
      </c>
      <c r="N49" s="6">
        <f>'CL &amp; Data'!M471</f>
        <v>-10.467074</v>
      </c>
      <c r="P49" s="6">
        <f>'CL &amp; Data'!N471</f>
        <v>-66.505202999999995</v>
      </c>
      <c r="R49" s="6">
        <f>'CL &amp; Data'!O471</f>
        <v>-37.065249999999999</v>
      </c>
      <c r="T49" s="6">
        <f>'CL &amp; Data'!P471</f>
        <v>-25.536034000000001</v>
      </c>
    </row>
    <row r="50" spans="2:20" x14ac:dyDescent="0.25">
      <c r="B50" s="6">
        <f>'CL &amp; Data'!B472/1000000000</f>
        <v>3.6077499999999998</v>
      </c>
      <c r="D50" s="6">
        <f>'CL &amp; Data'!C472</f>
        <v>-8.9700289000000009</v>
      </c>
      <c r="F50" s="6">
        <f>'CL &amp; Data'!D472</f>
        <v>-58.468330000000002</v>
      </c>
      <c r="H50" s="6">
        <f>'CL &amp; Data'!E472</f>
        <v>-25.877662999999998</v>
      </c>
      <c r="J50" s="6">
        <f>'CL &amp; Data'!F472</f>
        <v>-37.892966999999999</v>
      </c>
      <c r="L50" s="6">
        <f>'CL &amp; Data'!L472/1000000000</f>
        <v>3.6077499999999998</v>
      </c>
      <c r="N50" s="6">
        <f>'CL &amp; Data'!M472</f>
        <v>-10.794889</v>
      </c>
      <c r="P50" s="6">
        <f>'CL &amp; Data'!N472</f>
        <v>-66.395477</v>
      </c>
      <c r="R50" s="6">
        <f>'CL &amp; Data'!O472</f>
        <v>-37.440688999999999</v>
      </c>
      <c r="T50" s="6">
        <f>'CL &amp; Data'!P472</f>
        <v>-25.409063</v>
      </c>
    </row>
    <row r="51" spans="2:20" x14ac:dyDescent="0.25">
      <c r="B51" s="6">
        <f>'CL &amp; Data'!B473/1000000000</f>
        <v>3.6877</v>
      </c>
      <c r="D51" s="6">
        <f>'CL &amp; Data'!C473</f>
        <v>-9.1061344000000002</v>
      </c>
      <c r="F51" s="6">
        <f>'CL &amp; Data'!D473</f>
        <v>-58.815165999999998</v>
      </c>
      <c r="H51" s="6">
        <f>'CL &amp; Data'!E473</f>
        <v>-25.516521000000001</v>
      </c>
      <c r="J51" s="6">
        <f>'CL &amp; Data'!F473</f>
        <v>-38.113166999999997</v>
      </c>
      <c r="L51" s="6">
        <f>'CL &amp; Data'!L473/1000000000</f>
        <v>3.6877</v>
      </c>
      <c r="N51" s="6">
        <f>'CL &amp; Data'!M473</f>
        <v>-11.174167000000001</v>
      </c>
      <c r="P51" s="6">
        <f>'CL &amp; Data'!N473</f>
        <v>-66.841674999999995</v>
      </c>
      <c r="R51" s="6">
        <f>'CL &amp; Data'!O473</f>
        <v>-37.89526</v>
      </c>
      <c r="T51" s="6">
        <f>'CL &amp; Data'!P473</f>
        <v>-25.228881999999999</v>
      </c>
    </row>
    <row r="52" spans="2:20" x14ac:dyDescent="0.25">
      <c r="B52" s="6">
        <f>'CL &amp; Data'!B474/1000000000</f>
        <v>3.7676500000000002</v>
      </c>
      <c r="D52" s="6">
        <f>'CL &amp; Data'!C474</f>
        <v>-9.1988801999999996</v>
      </c>
      <c r="F52" s="6">
        <f>'CL &amp; Data'!D474</f>
        <v>-58.984183999999999</v>
      </c>
      <c r="H52" s="6">
        <f>'CL &amp; Data'!E474</f>
        <v>-25.27807</v>
      </c>
      <c r="J52" s="6">
        <f>'CL &amp; Data'!F474</f>
        <v>-38.404045000000004</v>
      </c>
      <c r="L52" s="6">
        <f>'CL &amp; Data'!L474/1000000000</f>
        <v>3.7676500000000002</v>
      </c>
      <c r="N52" s="6">
        <f>'CL &amp; Data'!M474</f>
        <v>-11.486997000000001</v>
      </c>
      <c r="P52" s="6">
        <f>'CL &amp; Data'!N474</f>
        <v>-67.346312999999995</v>
      </c>
      <c r="R52" s="6">
        <f>'CL &amp; Data'!O474</f>
        <v>-38.274093999999998</v>
      </c>
      <c r="T52" s="6">
        <f>'CL &amp; Data'!P474</f>
        <v>-25.056234</v>
      </c>
    </row>
    <row r="53" spans="2:20" x14ac:dyDescent="0.25">
      <c r="B53" s="6">
        <f>'CL &amp; Data'!B475/1000000000</f>
        <v>3.8475999999999999</v>
      </c>
      <c r="D53" s="6">
        <f>'CL &amp; Data'!C475</f>
        <v>-9.3109912999999995</v>
      </c>
      <c r="F53" s="6">
        <f>'CL &amp; Data'!D475</f>
        <v>-58.912663000000002</v>
      </c>
      <c r="H53" s="6">
        <f>'CL &amp; Data'!E475</f>
        <v>-25.047750000000001</v>
      </c>
      <c r="J53" s="6">
        <f>'CL &amp; Data'!F475</f>
        <v>-38.844585000000002</v>
      </c>
      <c r="L53" s="6">
        <f>'CL &amp; Data'!L475/1000000000</f>
        <v>3.8475999999999999</v>
      </c>
      <c r="N53" s="6">
        <f>'CL &amp; Data'!M475</f>
        <v>-11.856055</v>
      </c>
      <c r="P53" s="6">
        <f>'CL &amp; Data'!N475</f>
        <v>-67.023819000000003</v>
      </c>
      <c r="R53" s="6">
        <f>'CL &amp; Data'!O475</f>
        <v>-38.717193999999999</v>
      </c>
      <c r="T53" s="6">
        <f>'CL &amp; Data'!P475</f>
        <v>-24.879135000000002</v>
      </c>
    </row>
    <row r="54" spans="2:20" x14ac:dyDescent="0.25">
      <c r="B54" s="6">
        <f>'CL &amp; Data'!B476/1000000000</f>
        <v>3.9275500000000001</v>
      </c>
      <c r="D54" s="6">
        <f>'CL &amp; Data'!C476</f>
        <v>-9.3326483000000007</v>
      </c>
      <c r="F54" s="6">
        <f>'CL &amp; Data'!D476</f>
        <v>-58.722473000000001</v>
      </c>
      <c r="H54" s="6">
        <f>'CL &amp; Data'!E476</f>
        <v>-24.931259000000001</v>
      </c>
      <c r="J54" s="6">
        <f>'CL &amp; Data'!F476</f>
        <v>-39.309829999999998</v>
      </c>
      <c r="L54" s="6">
        <f>'CL &amp; Data'!L476/1000000000</f>
        <v>3.9275500000000001</v>
      </c>
      <c r="N54" s="6">
        <f>'CL &amp; Data'!M476</f>
        <v>-12.148832000000001</v>
      </c>
      <c r="P54" s="6">
        <f>'CL &amp; Data'!N476</f>
        <v>-67.561667999999997</v>
      </c>
      <c r="R54" s="6">
        <f>'CL &amp; Data'!O476</f>
        <v>-39.243881000000002</v>
      </c>
      <c r="T54" s="6">
        <f>'CL &amp; Data'!P476</f>
        <v>-24.802734000000001</v>
      </c>
    </row>
    <row r="55" spans="2:20" x14ac:dyDescent="0.25">
      <c r="B55" s="6">
        <f>'CL &amp; Data'!B477/1000000000</f>
        <v>4.0075000000000003</v>
      </c>
      <c r="D55" s="6">
        <f>'CL &amp; Data'!C477</f>
        <v>-9.3450860999999996</v>
      </c>
      <c r="F55" s="6">
        <f>'CL &amp; Data'!D477</f>
        <v>-58.625205999999999</v>
      </c>
      <c r="H55" s="6">
        <f>'CL &amp; Data'!E477</f>
        <v>-24.833335999999999</v>
      </c>
      <c r="J55" s="6">
        <f>'CL &amp; Data'!F477</f>
        <v>-39.833176000000002</v>
      </c>
      <c r="L55" s="6">
        <f>'CL &amp; Data'!L477/1000000000</f>
        <v>4.0075000000000003</v>
      </c>
      <c r="N55" s="6">
        <f>'CL &amp; Data'!M477</f>
        <v>-12.473393</v>
      </c>
      <c r="P55" s="6">
        <f>'CL &amp; Data'!N477</f>
        <v>-66.770904999999999</v>
      </c>
      <c r="R55" s="6">
        <f>'CL &amp; Data'!O477</f>
        <v>-39.749538000000001</v>
      </c>
      <c r="T55" s="6">
        <f>'CL &amp; Data'!P477</f>
        <v>-24.711386000000001</v>
      </c>
    </row>
    <row r="56" spans="2:20" x14ac:dyDescent="0.25">
      <c r="B56" s="6">
        <f>'CL &amp; Data'!B478/1000000000</f>
        <v>4.0874499999999996</v>
      </c>
      <c r="D56" s="6">
        <f>'CL &amp; Data'!C478</f>
        <v>-9.3629722999999991</v>
      </c>
      <c r="F56" s="6">
        <f>'CL &amp; Data'!D478</f>
        <v>-58.084797000000002</v>
      </c>
      <c r="H56" s="6">
        <f>'CL &amp; Data'!E478</f>
        <v>-24.748139999999999</v>
      </c>
      <c r="J56" s="6">
        <f>'CL &amp; Data'!F478</f>
        <v>-40.288826</v>
      </c>
      <c r="L56" s="6">
        <f>'CL &amp; Data'!L478/1000000000</f>
        <v>4.0874499999999996</v>
      </c>
      <c r="N56" s="6">
        <f>'CL &amp; Data'!M478</f>
        <v>-12.742519</v>
      </c>
      <c r="P56" s="6">
        <f>'CL &amp; Data'!N478</f>
        <v>-65.906234999999995</v>
      </c>
      <c r="R56" s="6">
        <f>'CL &amp; Data'!O478</f>
        <v>-40.242699000000002</v>
      </c>
      <c r="T56" s="6">
        <f>'CL &amp; Data'!P478</f>
        <v>-24.678267999999999</v>
      </c>
    </row>
    <row r="57" spans="2:20" x14ac:dyDescent="0.25">
      <c r="B57" s="6">
        <f>'CL &amp; Data'!B479/1000000000</f>
        <v>4.1673999999999998</v>
      </c>
      <c r="D57" s="6">
        <f>'CL &amp; Data'!C479</f>
        <v>-9.2915030000000005</v>
      </c>
      <c r="F57" s="6">
        <f>'CL &amp; Data'!D479</f>
        <v>-57.706963000000002</v>
      </c>
      <c r="H57" s="6">
        <f>'CL &amp; Data'!E479</f>
        <v>-24.684256000000001</v>
      </c>
      <c r="J57" s="6">
        <f>'CL &amp; Data'!F479</f>
        <v>-40.772396000000001</v>
      </c>
      <c r="L57" s="6">
        <f>'CL &amp; Data'!L479/1000000000</f>
        <v>4.1673999999999998</v>
      </c>
      <c r="N57" s="6">
        <f>'CL &amp; Data'!M479</f>
        <v>-13.071692000000001</v>
      </c>
      <c r="P57" s="6">
        <f>'CL &amp; Data'!N479</f>
        <v>-65.059073999999995</v>
      </c>
      <c r="R57" s="6">
        <f>'CL &amp; Data'!O479</f>
        <v>-40.783206999999997</v>
      </c>
      <c r="T57" s="6">
        <f>'CL &amp; Data'!P479</f>
        <v>-24.622388999999998</v>
      </c>
    </row>
    <row r="58" spans="2:20" x14ac:dyDescent="0.25">
      <c r="B58" s="6">
        <f>'CL &amp; Data'!B480/1000000000</f>
        <v>4.24735</v>
      </c>
      <c r="D58" s="6">
        <f>'CL &amp; Data'!C480</f>
        <v>-9.2288712999999998</v>
      </c>
      <c r="F58" s="6">
        <f>'CL &amp; Data'!D480</f>
        <v>-57.318747999999999</v>
      </c>
      <c r="H58" s="6">
        <f>'CL &amp; Data'!E480</f>
        <v>-24.649906000000001</v>
      </c>
      <c r="J58" s="6">
        <f>'CL &amp; Data'!F480</f>
        <v>-41.253112999999999</v>
      </c>
      <c r="L58" s="6">
        <f>'CL &amp; Data'!L480/1000000000</f>
        <v>4.24735</v>
      </c>
      <c r="N58" s="6">
        <f>'CL &amp; Data'!M480</f>
        <v>-13.511759</v>
      </c>
      <c r="P58" s="6">
        <f>'CL &amp; Data'!N480</f>
        <v>-63.839989000000003</v>
      </c>
      <c r="R58" s="6">
        <f>'CL &amp; Data'!O480</f>
        <v>-41.25705</v>
      </c>
      <c r="T58" s="6">
        <f>'CL &amp; Data'!P480</f>
        <v>-24.600657999999999</v>
      </c>
    </row>
    <row r="59" spans="2:20" x14ac:dyDescent="0.25">
      <c r="B59" s="6">
        <f>'CL &amp; Data'!B481/1000000000</f>
        <v>4.3273000000000001</v>
      </c>
      <c r="D59" s="6">
        <f>'CL &amp; Data'!C481</f>
        <v>-9.2571858999999996</v>
      </c>
      <c r="F59" s="6">
        <f>'CL &amp; Data'!D481</f>
        <v>-56.859413000000004</v>
      </c>
      <c r="H59" s="6">
        <f>'CL &amp; Data'!E481</f>
        <v>-24.540098</v>
      </c>
      <c r="J59" s="6">
        <f>'CL &amp; Data'!F481</f>
        <v>-41.676727</v>
      </c>
      <c r="L59" s="6">
        <f>'CL &amp; Data'!L481/1000000000</f>
        <v>4.3273000000000001</v>
      </c>
      <c r="N59" s="6">
        <f>'CL &amp; Data'!M481</f>
        <v>-13.85688</v>
      </c>
      <c r="P59" s="6">
        <f>'CL &amp; Data'!N481</f>
        <v>-62.674560999999997</v>
      </c>
      <c r="R59" s="6">
        <f>'CL &amp; Data'!O481</f>
        <v>-41.685088999999998</v>
      </c>
      <c r="T59" s="6">
        <f>'CL &amp; Data'!P481</f>
        <v>-24.526249</v>
      </c>
    </row>
    <row r="60" spans="2:20" x14ac:dyDescent="0.25">
      <c r="B60" s="6">
        <f>'CL &amp; Data'!B482/1000000000</f>
        <v>4.4072500000000003</v>
      </c>
      <c r="D60" s="6">
        <f>'CL &amp; Data'!C482</f>
        <v>-9.2087716999999998</v>
      </c>
      <c r="F60" s="6">
        <f>'CL &amp; Data'!D482</f>
        <v>-56.317534999999999</v>
      </c>
      <c r="H60" s="6">
        <f>'CL &amp; Data'!E482</f>
        <v>-24.468078999999999</v>
      </c>
      <c r="J60" s="6">
        <f>'CL &amp; Data'!F482</f>
        <v>-42.060032</v>
      </c>
      <c r="L60" s="6">
        <f>'CL &amp; Data'!L482/1000000000</f>
        <v>4.4072500000000003</v>
      </c>
      <c r="N60" s="6">
        <f>'CL &amp; Data'!M482</f>
        <v>-14.237543000000001</v>
      </c>
      <c r="P60" s="6">
        <f>'CL &amp; Data'!N482</f>
        <v>-62.097991999999998</v>
      </c>
      <c r="R60" s="6">
        <f>'CL &amp; Data'!O482</f>
        <v>-42.110664</v>
      </c>
      <c r="T60" s="6">
        <f>'CL &amp; Data'!P482</f>
        <v>-24.526926</v>
      </c>
    </row>
    <row r="61" spans="2:20" x14ac:dyDescent="0.25">
      <c r="B61" s="6">
        <f>'CL &amp; Data'!B483/1000000000</f>
        <v>4.4871999999999996</v>
      </c>
      <c r="D61" s="6">
        <f>'CL &amp; Data'!C483</f>
        <v>-9.1755276000000006</v>
      </c>
      <c r="F61" s="6">
        <f>'CL &amp; Data'!D483</f>
        <v>-55.704517000000003</v>
      </c>
      <c r="H61" s="6">
        <f>'CL &amp; Data'!E483</f>
        <v>-24.443370999999999</v>
      </c>
      <c r="J61" s="6">
        <f>'CL &amp; Data'!F483</f>
        <v>-42.44558</v>
      </c>
      <c r="L61" s="6">
        <f>'CL &amp; Data'!L483/1000000000</f>
        <v>4.4871999999999996</v>
      </c>
      <c r="N61" s="6">
        <f>'CL &amp; Data'!M483</f>
        <v>-14.706367999999999</v>
      </c>
      <c r="P61" s="6">
        <f>'CL &amp; Data'!N483</f>
        <v>-61.372379000000002</v>
      </c>
      <c r="R61" s="6">
        <f>'CL &amp; Data'!O483</f>
        <v>-42.549770000000002</v>
      </c>
      <c r="T61" s="6">
        <f>'CL &amp; Data'!P483</f>
        <v>-24.549412</v>
      </c>
    </row>
    <row r="62" spans="2:20" x14ac:dyDescent="0.25">
      <c r="B62" s="6">
        <f>'CL &amp; Data'!B484/1000000000</f>
        <v>4.5671499999999998</v>
      </c>
      <c r="D62" s="6">
        <f>'CL &amp; Data'!C484</f>
        <v>-9.2195500999999993</v>
      </c>
      <c r="F62" s="6">
        <f>'CL &amp; Data'!D484</f>
        <v>-55.064556000000003</v>
      </c>
      <c r="H62" s="6">
        <f>'CL &amp; Data'!E484</f>
        <v>-24.388836000000001</v>
      </c>
      <c r="J62" s="6">
        <f>'CL &amp; Data'!F484</f>
        <v>-42.794998</v>
      </c>
      <c r="L62" s="6">
        <f>'CL &amp; Data'!L484/1000000000</f>
        <v>4.5671499999999998</v>
      </c>
      <c r="N62" s="6">
        <f>'CL &amp; Data'!M484</f>
        <v>-15.17296</v>
      </c>
      <c r="P62" s="6">
        <f>'CL &amp; Data'!N484</f>
        <v>-61.307727999999997</v>
      </c>
      <c r="R62" s="6">
        <f>'CL &amp; Data'!O484</f>
        <v>-43.007106999999998</v>
      </c>
      <c r="T62" s="6">
        <f>'CL &amp; Data'!P484</f>
        <v>-24.656012</v>
      </c>
    </row>
    <row r="63" spans="2:20" x14ac:dyDescent="0.25">
      <c r="B63" s="6">
        <f>'CL &amp; Data'!B485/1000000000</f>
        <v>4.6471</v>
      </c>
      <c r="D63" s="6">
        <f>'CL &amp; Data'!C485</f>
        <v>-9.1922569000000003</v>
      </c>
      <c r="F63" s="6">
        <f>'CL &amp; Data'!D485</f>
        <v>-54.462944</v>
      </c>
      <c r="H63" s="6">
        <f>'CL &amp; Data'!E485</f>
        <v>-24.356677999999999</v>
      </c>
      <c r="J63" s="6">
        <f>'CL &amp; Data'!F485</f>
        <v>-43.143593000000003</v>
      </c>
      <c r="L63" s="6">
        <f>'CL &amp; Data'!L485/1000000000</f>
        <v>4.6471</v>
      </c>
      <c r="N63" s="6">
        <f>'CL &amp; Data'!M485</f>
        <v>-15.653297999999999</v>
      </c>
      <c r="P63" s="6">
        <f>'CL &amp; Data'!N485</f>
        <v>-61.729503999999999</v>
      </c>
      <c r="R63" s="6">
        <f>'CL &amp; Data'!O485</f>
        <v>-43.423622000000002</v>
      </c>
      <c r="T63" s="6">
        <f>'CL &amp; Data'!P485</f>
        <v>-24.715176</v>
      </c>
    </row>
    <row r="64" spans="2:20" x14ac:dyDescent="0.25">
      <c r="B64" s="6">
        <f>'CL &amp; Data'!B486/1000000000</f>
        <v>4.7270500000000002</v>
      </c>
      <c r="D64" s="6">
        <f>'CL &amp; Data'!C486</f>
        <v>-9.1668786999999998</v>
      </c>
      <c r="F64" s="6">
        <f>'CL &amp; Data'!D486</f>
        <v>-53.917392999999997</v>
      </c>
      <c r="H64" s="6">
        <f>'CL &amp; Data'!E486</f>
        <v>-24.386505</v>
      </c>
      <c r="J64" s="6">
        <f>'CL &amp; Data'!F486</f>
        <v>-43.575665000000001</v>
      </c>
      <c r="L64" s="6">
        <f>'CL &amp; Data'!L486/1000000000</f>
        <v>4.7270500000000002</v>
      </c>
      <c r="N64" s="6">
        <f>'CL &amp; Data'!M486</f>
        <v>-16.351343</v>
      </c>
      <c r="P64" s="6">
        <f>'CL &amp; Data'!N486</f>
        <v>-62.703887999999999</v>
      </c>
      <c r="R64" s="6">
        <f>'CL &amp; Data'!O486</f>
        <v>-43.922634000000002</v>
      </c>
      <c r="T64" s="6">
        <f>'CL &amp; Data'!P486</f>
        <v>-24.826283</v>
      </c>
    </row>
    <row r="65" spans="2:20" x14ac:dyDescent="0.25">
      <c r="B65" s="6">
        <f>'CL &amp; Data'!B487/1000000000</f>
        <v>4.8070000000000004</v>
      </c>
      <c r="D65" s="6">
        <f>'CL &amp; Data'!C487</f>
        <v>-9.1533116999999997</v>
      </c>
      <c r="F65" s="6">
        <f>'CL &amp; Data'!D487</f>
        <v>-53.411403999999997</v>
      </c>
      <c r="H65" s="6">
        <f>'CL &amp; Data'!E487</f>
        <v>-24.411261</v>
      </c>
      <c r="J65" s="6">
        <f>'CL &amp; Data'!F487</f>
        <v>-44.051651</v>
      </c>
      <c r="L65" s="6">
        <f>'CL &amp; Data'!L487/1000000000</f>
        <v>4.8070000000000004</v>
      </c>
      <c r="N65" s="6">
        <f>'CL &amp; Data'!M487</f>
        <v>-17.248170999999999</v>
      </c>
      <c r="P65" s="6">
        <f>'CL &amp; Data'!N487</f>
        <v>-63.988667</v>
      </c>
      <c r="R65" s="6">
        <f>'CL &amp; Data'!O487</f>
        <v>-44.431350999999999</v>
      </c>
      <c r="T65" s="6">
        <f>'CL &amp; Data'!P487</f>
        <v>-24.908037</v>
      </c>
    </row>
    <row r="66" spans="2:20" x14ac:dyDescent="0.25">
      <c r="B66" s="6">
        <f>'CL &amp; Data'!B488/1000000000</f>
        <v>4.8869499999999997</v>
      </c>
      <c r="D66" s="6">
        <f>'CL &amp; Data'!C488</f>
        <v>-9.0602225999999995</v>
      </c>
      <c r="F66" s="6">
        <f>'CL &amp; Data'!D488</f>
        <v>-52.743645000000001</v>
      </c>
      <c r="H66" s="6">
        <f>'CL &amp; Data'!E488</f>
        <v>-24.508638000000001</v>
      </c>
      <c r="J66" s="6">
        <f>'CL &amp; Data'!F488</f>
        <v>-44.539467000000002</v>
      </c>
      <c r="L66" s="6">
        <f>'CL &amp; Data'!L488/1000000000</f>
        <v>4.8869499999999997</v>
      </c>
      <c r="N66" s="6">
        <f>'CL &amp; Data'!M488</f>
        <v>-18.350275</v>
      </c>
      <c r="P66" s="6">
        <f>'CL &amp; Data'!N488</f>
        <v>-64.235129999999998</v>
      </c>
      <c r="R66" s="6">
        <f>'CL &amp; Data'!O488</f>
        <v>-44.901539</v>
      </c>
      <c r="T66" s="6">
        <f>'CL &amp; Data'!P488</f>
        <v>-24.983564000000001</v>
      </c>
    </row>
    <row r="67" spans="2:20" x14ac:dyDescent="0.25">
      <c r="B67" s="6">
        <f>'CL &amp; Data'!B489/1000000000</f>
        <v>4.9668999999999999</v>
      </c>
      <c r="D67" s="6">
        <f>'CL &amp; Data'!C489</f>
        <v>-9.0058679999999995</v>
      </c>
      <c r="F67" s="6">
        <f>'CL &amp; Data'!D489</f>
        <v>-51.957290999999998</v>
      </c>
      <c r="H67" s="6">
        <f>'CL &amp; Data'!E489</f>
        <v>-24.609916999999999</v>
      </c>
      <c r="J67" s="6">
        <f>'CL &amp; Data'!F489</f>
        <v>-44.993237000000001</v>
      </c>
      <c r="L67" s="6">
        <f>'CL &amp; Data'!L489/1000000000</f>
        <v>4.9668999999999999</v>
      </c>
      <c r="N67" s="6">
        <f>'CL &amp; Data'!M489</f>
        <v>-19.409416</v>
      </c>
      <c r="P67" s="6">
        <f>'CL &amp; Data'!N489</f>
        <v>-63.713695999999999</v>
      </c>
      <c r="R67" s="6">
        <f>'CL &amp; Data'!O489</f>
        <v>-45.365963000000001</v>
      </c>
      <c r="T67" s="6">
        <f>'CL &amp; Data'!P489</f>
        <v>-25.072855000000001</v>
      </c>
    </row>
    <row r="68" spans="2:20" x14ac:dyDescent="0.25">
      <c r="B68" s="6">
        <f>'CL &amp; Data'!B490/1000000000</f>
        <v>5.0468500000000001</v>
      </c>
      <c r="D68" s="6">
        <f>'CL &amp; Data'!C490</f>
        <v>-9.0255183999999993</v>
      </c>
      <c r="F68" s="6">
        <f>'CL &amp; Data'!D490</f>
        <v>-51.08202</v>
      </c>
      <c r="H68" s="6">
        <f>'CL &amp; Data'!E490</f>
        <v>-24.661204999999999</v>
      </c>
      <c r="J68" s="6">
        <f>'CL &amp; Data'!F490</f>
        <v>-45.324966000000003</v>
      </c>
      <c r="L68" s="6">
        <f>'CL &amp; Data'!L490/1000000000</f>
        <v>5.0468500000000001</v>
      </c>
      <c r="N68" s="6">
        <f>'CL &amp; Data'!M490</f>
        <v>-20.187671999999999</v>
      </c>
      <c r="P68" s="6">
        <f>'CL &amp; Data'!N490</f>
        <v>-62.721310000000003</v>
      </c>
      <c r="R68" s="6">
        <f>'CL &amp; Data'!O490</f>
        <v>-45.780346000000002</v>
      </c>
      <c r="T68" s="6">
        <f>'CL &amp; Data'!P490</f>
        <v>-25.309887</v>
      </c>
    </row>
    <row r="69" spans="2:20" x14ac:dyDescent="0.25">
      <c r="B69" s="6">
        <f>'CL &amp; Data'!B491/1000000000</f>
        <v>5.1268000000000002</v>
      </c>
      <c r="D69" s="6">
        <f>'CL &amp; Data'!C491</f>
        <v>-9.0954455999999997</v>
      </c>
      <c r="F69" s="6">
        <f>'CL &amp; Data'!D491</f>
        <v>-50.026893999999999</v>
      </c>
      <c r="H69" s="6">
        <f>'CL &amp; Data'!E491</f>
        <v>-24.670480999999999</v>
      </c>
      <c r="J69" s="6">
        <f>'CL &amp; Data'!F491</f>
        <v>-45.467125000000003</v>
      </c>
      <c r="L69" s="6">
        <f>'CL &amp; Data'!L491/1000000000</f>
        <v>5.1268000000000002</v>
      </c>
      <c r="N69" s="6">
        <f>'CL &amp; Data'!M491</f>
        <v>-20.384226000000002</v>
      </c>
      <c r="P69" s="6">
        <f>'CL &amp; Data'!N491</f>
        <v>-61.012058000000003</v>
      </c>
      <c r="R69" s="6">
        <f>'CL &amp; Data'!O491</f>
        <v>-46.119796999999998</v>
      </c>
      <c r="T69" s="6">
        <f>'CL &amp; Data'!P491</f>
        <v>-25.618172000000001</v>
      </c>
    </row>
    <row r="70" spans="2:20" x14ac:dyDescent="0.25">
      <c r="B70" s="6">
        <f>'CL &amp; Data'!B492/1000000000</f>
        <v>5.2067500000000004</v>
      </c>
      <c r="D70" s="6">
        <f>'CL &amp; Data'!C492</f>
        <v>-9.2014283999999993</v>
      </c>
      <c r="F70" s="6">
        <f>'CL &amp; Data'!D492</f>
        <v>-49.077540999999997</v>
      </c>
      <c r="H70" s="6">
        <f>'CL &amp; Data'!E492</f>
        <v>-24.709198000000001</v>
      </c>
      <c r="J70" s="6">
        <f>'CL &amp; Data'!F492</f>
        <v>-45.735518999999996</v>
      </c>
      <c r="L70" s="6">
        <f>'CL &amp; Data'!L492/1000000000</f>
        <v>5.2067500000000004</v>
      </c>
      <c r="N70" s="6">
        <f>'CL &amp; Data'!M492</f>
        <v>-20.089655</v>
      </c>
      <c r="P70" s="6">
        <f>'CL &amp; Data'!N492</f>
        <v>-58.822201</v>
      </c>
      <c r="R70" s="6">
        <f>'CL &amp; Data'!O492</f>
        <v>-46.343356999999997</v>
      </c>
      <c r="T70" s="6">
        <f>'CL &amp; Data'!P492</f>
        <v>-25.576180999999998</v>
      </c>
    </row>
    <row r="71" spans="2:20" x14ac:dyDescent="0.25">
      <c r="B71" s="6">
        <f>'CL &amp; Data'!B493/1000000000</f>
        <v>5.2866999999999997</v>
      </c>
      <c r="D71" s="6">
        <f>'CL &amp; Data'!C493</f>
        <v>-9.5228442999999992</v>
      </c>
      <c r="F71" s="6">
        <f>'CL &amp; Data'!D493</f>
        <v>-48.484005000000003</v>
      </c>
      <c r="H71" s="6">
        <f>'CL &amp; Data'!E493</f>
        <v>-24.542950000000001</v>
      </c>
      <c r="J71" s="6">
        <f>'CL &amp; Data'!F493</f>
        <v>-45.931792999999999</v>
      </c>
      <c r="L71" s="6">
        <f>'CL &amp; Data'!L493/1000000000</f>
        <v>5.2866999999999997</v>
      </c>
      <c r="N71" s="6">
        <f>'CL &amp; Data'!M493</f>
        <v>-19.262058</v>
      </c>
      <c r="P71" s="6">
        <f>'CL &amp; Data'!N493</f>
        <v>-57.780974999999998</v>
      </c>
      <c r="R71" s="6">
        <f>'CL &amp; Data'!O493</f>
        <v>-46.456913</v>
      </c>
      <c r="T71" s="6">
        <f>'CL &amp; Data'!P493</f>
        <v>-25.437687</v>
      </c>
    </row>
    <row r="72" spans="2:20" x14ac:dyDescent="0.25">
      <c r="B72" s="6">
        <f>'CL &amp; Data'!B494/1000000000</f>
        <v>5.3666499999999999</v>
      </c>
      <c r="D72" s="6">
        <f>'CL &amp; Data'!C494</f>
        <v>-9.9664268000000007</v>
      </c>
      <c r="F72" s="6">
        <f>'CL &amp; Data'!D494</f>
        <v>-48.063170999999997</v>
      </c>
      <c r="H72" s="6">
        <f>'CL &amp; Data'!E494</f>
        <v>-24.31127</v>
      </c>
      <c r="J72" s="6">
        <f>'CL &amp; Data'!F494</f>
        <v>-46.096699000000001</v>
      </c>
      <c r="L72" s="6">
        <f>'CL &amp; Data'!L494/1000000000</f>
        <v>5.3666499999999999</v>
      </c>
      <c r="N72" s="6">
        <f>'CL &amp; Data'!M494</f>
        <v>-18.152987</v>
      </c>
      <c r="P72" s="6">
        <f>'CL &amp; Data'!N494</f>
        <v>-57.172336999999999</v>
      </c>
      <c r="R72" s="6">
        <f>'CL &amp; Data'!O494</f>
        <v>-46.530197000000001</v>
      </c>
      <c r="T72" s="6">
        <f>'CL &amp; Data'!P494</f>
        <v>-25.203044999999999</v>
      </c>
    </row>
    <row r="73" spans="2:20" x14ac:dyDescent="0.25">
      <c r="B73" s="6">
        <f>'CL &amp; Data'!B495/1000000000</f>
        <v>5.4466000000000001</v>
      </c>
      <c r="D73" s="6">
        <f>'CL &amp; Data'!C495</f>
        <v>-10.29738</v>
      </c>
      <c r="F73" s="6">
        <f>'CL &amp; Data'!D495</f>
        <v>-47.991314000000003</v>
      </c>
      <c r="H73" s="6">
        <f>'CL &amp; Data'!E495</f>
        <v>-24.247919</v>
      </c>
      <c r="J73" s="6">
        <f>'CL &amp; Data'!F495</f>
        <v>-46.331059000000003</v>
      </c>
      <c r="L73" s="6">
        <f>'CL &amp; Data'!L495/1000000000</f>
        <v>5.4466000000000001</v>
      </c>
      <c r="N73" s="6">
        <f>'CL &amp; Data'!M495</f>
        <v>-17.068805999999999</v>
      </c>
      <c r="P73" s="6">
        <f>'CL &amp; Data'!N495</f>
        <v>-56.587502000000001</v>
      </c>
      <c r="R73" s="6">
        <f>'CL &amp; Data'!O495</f>
        <v>-46.532772000000001</v>
      </c>
      <c r="T73" s="6">
        <f>'CL &amp; Data'!P495</f>
        <v>-24.864626000000001</v>
      </c>
    </row>
    <row r="74" spans="2:20" x14ac:dyDescent="0.25">
      <c r="B74" s="6">
        <f>'CL &amp; Data'!B496/1000000000</f>
        <v>5.5265500000000003</v>
      </c>
      <c r="D74" s="6">
        <f>'CL &amp; Data'!C496</f>
        <v>-10.831041000000001</v>
      </c>
      <c r="F74" s="6">
        <f>'CL &amp; Data'!D496</f>
        <v>-48.180092000000002</v>
      </c>
      <c r="H74" s="6">
        <f>'CL &amp; Data'!E496</f>
        <v>-24.069583999999999</v>
      </c>
      <c r="J74" s="6">
        <f>'CL &amp; Data'!F496</f>
        <v>-46.587612</v>
      </c>
      <c r="L74" s="6">
        <f>'CL &amp; Data'!L496/1000000000</f>
        <v>5.5265500000000003</v>
      </c>
      <c r="N74" s="6">
        <f>'CL &amp; Data'!M496</f>
        <v>-16.250612</v>
      </c>
      <c r="P74" s="6">
        <f>'CL &amp; Data'!N496</f>
        <v>-56.140141</v>
      </c>
      <c r="R74" s="6">
        <f>'CL &amp; Data'!O496</f>
        <v>-46.563999000000003</v>
      </c>
      <c r="T74" s="6">
        <f>'CL &amp; Data'!P496</f>
        <v>-24.430416000000001</v>
      </c>
    </row>
    <row r="75" spans="2:20" x14ac:dyDescent="0.25">
      <c r="B75" s="6">
        <f>'CL &amp; Data'!B497/1000000000</f>
        <v>5.6064999999999996</v>
      </c>
      <c r="D75" s="6">
        <f>'CL &amp; Data'!C497</f>
        <v>-11.418879</v>
      </c>
      <c r="F75" s="6">
        <f>'CL &amp; Data'!D497</f>
        <v>-48.542800999999997</v>
      </c>
      <c r="H75" s="6">
        <f>'CL &amp; Data'!E497</f>
        <v>-23.867246999999999</v>
      </c>
      <c r="J75" s="6">
        <f>'CL &amp; Data'!F497</f>
        <v>-46.613373000000003</v>
      </c>
      <c r="L75" s="6">
        <f>'CL &amp; Data'!L497/1000000000</f>
        <v>5.6064999999999996</v>
      </c>
      <c r="N75" s="6">
        <f>'CL &amp; Data'!M497</f>
        <v>-15.492438</v>
      </c>
      <c r="P75" s="6">
        <f>'CL &amp; Data'!N497</f>
        <v>-56.132103000000001</v>
      </c>
      <c r="R75" s="6">
        <f>'CL &amp; Data'!O497</f>
        <v>-46.638179999999998</v>
      </c>
      <c r="T75" s="6">
        <f>'CL &amp; Data'!P497</f>
        <v>-24.342499</v>
      </c>
    </row>
    <row r="76" spans="2:20" x14ac:dyDescent="0.25">
      <c r="B76" s="6">
        <f>'CL &amp; Data'!B498/1000000000</f>
        <v>5.6864499999999998</v>
      </c>
      <c r="D76" s="6">
        <f>'CL &amp; Data'!C498</f>
        <v>-11.992098</v>
      </c>
      <c r="F76" s="6">
        <f>'CL &amp; Data'!D498</f>
        <v>-48.947670000000002</v>
      </c>
      <c r="H76" s="6">
        <f>'CL &amp; Data'!E498</f>
        <v>-23.765255</v>
      </c>
      <c r="J76" s="6">
        <f>'CL &amp; Data'!F498</f>
        <v>-46.639617999999999</v>
      </c>
      <c r="L76" s="6">
        <f>'CL &amp; Data'!L498/1000000000</f>
        <v>5.6864499999999998</v>
      </c>
      <c r="N76" s="6">
        <f>'CL &amp; Data'!M498</f>
        <v>-14.842644999999999</v>
      </c>
      <c r="P76" s="6">
        <f>'CL &amp; Data'!N498</f>
        <v>-56.114204000000001</v>
      </c>
      <c r="R76" s="6">
        <f>'CL &amp; Data'!O498</f>
        <v>-46.691665999999998</v>
      </c>
      <c r="T76" s="6">
        <f>'CL &amp; Data'!P498</f>
        <v>-24.327770000000001</v>
      </c>
    </row>
    <row r="77" spans="2:20" x14ac:dyDescent="0.25">
      <c r="B77" s="6">
        <f>'CL &amp; Data'!B499/1000000000</f>
        <v>5.7664</v>
      </c>
      <c r="D77" s="6">
        <f>'CL &amp; Data'!C499</f>
        <v>-12.601136</v>
      </c>
      <c r="F77" s="6">
        <f>'CL &amp; Data'!D499</f>
        <v>-49.323753000000004</v>
      </c>
      <c r="H77" s="6">
        <f>'CL &amp; Data'!E499</f>
        <v>-23.667349000000002</v>
      </c>
      <c r="J77" s="6">
        <f>'CL &amp; Data'!F499</f>
        <v>-46.568812999999999</v>
      </c>
      <c r="L77" s="6">
        <f>'CL &amp; Data'!L499/1000000000</f>
        <v>5.7664</v>
      </c>
      <c r="N77" s="6">
        <f>'CL &amp; Data'!M499</f>
        <v>-14.251594000000001</v>
      </c>
      <c r="P77" s="6">
        <f>'CL &amp; Data'!N499</f>
        <v>-56.276088999999999</v>
      </c>
      <c r="R77" s="6">
        <f>'CL &amp; Data'!O499</f>
        <v>-46.643517000000003</v>
      </c>
      <c r="T77" s="6">
        <f>'CL &amp; Data'!P499</f>
        <v>-24.234629000000002</v>
      </c>
    </row>
    <row r="78" spans="2:20" x14ac:dyDescent="0.25">
      <c r="B78" s="6">
        <f>'CL &amp; Data'!B500/1000000000</f>
        <v>5.8463500000000002</v>
      </c>
      <c r="D78" s="6">
        <f>'CL &amp; Data'!C500</f>
        <v>-13.277246</v>
      </c>
      <c r="F78" s="6">
        <f>'CL &amp; Data'!D500</f>
        <v>-49.525996999999997</v>
      </c>
      <c r="H78" s="6">
        <f>'CL &amp; Data'!E500</f>
        <v>-23.468672000000002</v>
      </c>
      <c r="J78" s="6">
        <f>'CL &amp; Data'!F500</f>
        <v>-46.444538000000001</v>
      </c>
      <c r="L78" s="6">
        <f>'CL &amp; Data'!L500/1000000000</f>
        <v>5.8463500000000002</v>
      </c>
      <c r="N78" s="6">
        <f>'CL &amp; Data'!M500</f>
        <v>-13.685534000000001</v>
      </c>
      <c r="P78" s="6">
        <f>'CL &amp; Data'!N500</f>
        <v>-56.767498000000003</v>
      </c>
      <c r="R78" s="6">
        <f>'CL &amp; Data'!O500</f>
        <v>-46.634613000000002</v>
      </c>
      <c r="T78" s="6">
        <f>'CL &amp; Data'!P500</f>
        <v>-24.110661</v>
      </c>
    </row>
    <row r="79" spans="2:20" x14ac:dyDescent="0.25">
      <c r="B79" s="6">
        <f>'CL &amp; Data'!B501/1000000000</f>
        <v>5.9263000000000003</v>
      </c>
      <c r="D79" s="6">
        <f>'CL &amp; Data'!C501</f>
        <v>-13.834273</v>
      </c>
      <c r="F79" s="6">
        <f>'CL &amp; Data'!D501</f>
        <v>-49.674090999999997</v>
      </c>
      <c r="H79" s="6">
        <f>'CL &amp; Data'!E501</f>
        <v>-23.355346999999998</v>
      </c>
      <c r="J79" s="6">
        <f>'CL &amp; Data'!F501</f>
        <v>-46.343837999999998</v>
      </c>
      <c r="L79" s="6">
        <f>'CL &amp; Data'!L501/1000000000</f>
        <v>5.9263000000000003</v>
      </c>
      <c r="N79" s="6">
        <f>'CL &amp; Data'!M501</f>
        <v>-13.091251</v>
      </c>
      <c r="P79" s="6">
        <f>'CL &amp; Data'!N501</f>
        <v>-56.932170999999997</v>
      </c>
      <c r="R79" s="6">
        <f>'CL &amp; Data'!O501</f>
        <v>-46.538879000000001</v>
      </c>
      <c r="T79" s="6">
        <f>'CL &amp; Data'!P501</f>
        <v>-24.037514000000002</v>
      </c>
    </row>
    <row r="80" spans="2:20" x14ac:dyDescent="0.25">
      <c r="B80" s="6">
        <f>'CL &amp; Data'!B502/1000000000</f>
        <v>6.0062499999999996</v>
      </c>
      <c r="D80" s="6">
        <f>'CL &amp; Data'!C502</f>
        <v>-14.320105</v>
      </c>
      <c r="F80" s="6">
        <f>'CL &amp; Data'!D502</f>
        <v>-49.695236000000001</v>
      </c>
      <c r="H80" s="6">
        <f>'CL &amp; Data'!E502</f>
        <v>-23.252327000000001</v>
      </c>
      <c r="J80" s="6">
        <f>'CL &amp; Data'!F502</f>
        <v>-46.195521999999997</v>
      </c>
      <c r="L80" s="6">
        <f>'CL &amp; Data'!L502/1000000000</f>
        <v>6.0062499999999996</v>
      </c>
      <c r="N80" s="6">
        <f>'CL &amp; Data'!M502</f>
        <v>-12.530735999999999</v>
      </c>
      <c r="P80" s="6">
        <f>'CL &amp; Data'!N502</f>
        <v>-56.882420000000003</v>
      </c>
      <c r="R80" s="6">
        <f>'CL &amp; Data'!O502</f>
        <v>-46.433284999999998</v>
      </c>
      <c r="T80" s="6">
        <f>'CL &amp; Data'!P502</f>
        <v>-24.008526</v>
      </c>
    </row>
    <row r="81" spans="2:20" x14ac:dyDescent="0.25">
      <c r="B81" s="6">
        <f>'CL &amp; Data'!B503/1000000000</f>
        <v>6.0861999999999998</v>
      </c>
      <c r="D81" s="6">
        <f>'CL &amp; Data'!C503</f>
        <v>-14.681020999999999</v>
      </c>
      <c r="F81" s="6">
        <f>'CL &amp; Data'!D503</f>
        <v>-49.668213000000002</v>
      </c>
      <c r="H81" s="6">
        <f>'CL &amp; Data'!E503</f>
        <v>-23.126657000000002</v>
      </c>
      <c r="J81" s="6">
        <f>'CL &amp; Data'!F503</f>
        <v>-46.024749999999997</v>
      </c>
      <c r="L81" s="6">
        <f>'CL &amp; Data'!L503/1000000000</f>
        <v>6.0861999999999998</v>
      </c>
      <c r="N81" s="6">
        <f>'CL &amp; Data'!M503</f>
        <v>-12.002995</v>
      </c>
      <c r="P81" s="6">
        <f>'CL &amp; Data'!N503</f>
        <v>-56.428375000000003</v>
      </c>
      <c r="R81" s="6">
        <f>'CL &amp; Data'!O503</f>
        <v>-46.367137999999997</v>
      </c>
      <c r="T81" s="6">
        <f>'CL &amp; Data'!P503</f>
        <v>-23.997388999999998</v>
      </c>
    </row>
    <row r="82" spans="2:20" x14ac:dyDescent="0.25">
      <c r="B82" s="6">
        <f>'CL &amp; Data'!B504/1000000000</f>
        <v>6.16615</v>
      </c>
      <c r="D82" s="6">
        <f>'CL &amp; Data'!C504</f>
        <v>-14.835538</v>
      </c>
      <c r="F82" s="6">
        <f>'CL &amp; Data'!D504</f>
        <v>-49.675719999999998</v>
      </c>
      <c r="H82" s="6">
        <f>'CL &amp; Data'!E504</f>
        <v>-23.064496999999999</v>
      </c>
      <c r="J82" s="6">
        <f>'CL &amp; Data'!F504</f>
        <v>-45.900649999999999</v>
      </c>
      <c r="L82" s="6">
        <f>'CL &amp; Data'!L504/1000000000</f>
        <v>6.16615</v>
      </c>
      <c r="N82" s="6">
        <f>'CL &amp; Data'!M504</f>
        <v>-11.537755000000001</v>
      </c>
      <c r="P82" s="6">
        <f>'CL &amp; Data'!N504</f>
        <v>-55.499851</v>
      </c>
      <c r="R82" s="6">
        <f>'CL &amp; Data'!O504</f>
        <v>-46.306358000000003</v>
      </c>
      <c r="T82" s="6">
        <f>'CL &amp; Data'!P504</f>
        <v>-24.096073000000001</v>
      </c>
    </row>
    <row r="83" spans="2:20" x14ac:dyDescent="0.25">
      <c r="B83" s="6">
        <f>'CL &amp; Data'!B505/1000000000</f>
        <v>6.2461000000000002</v>
      </c>
      <c r="D83" s="6">
        <f>'CL &amp; Data'!C505</f>
        <v>-14.817826</v>
      </c>
      <c r="F83" s="6">
        <f>'CL &amp; Data'!D505</f>
        <v>-49.590381999999998</v>
      </c>
      <c r="H83" s="6">
        <f>'CL &amp; Data'!E505</f>
        <v>-23.002348000000001</v>
      </c>
      <c r="J83" s="6">
        <f>'CL &amp; Data'!F505</f>
        <v>-45.680084000000001</v>
      </c>
      <c r="L83" s="6">
        <f>'CL &amp; Data'!L505/1000000000</f>
        <v>6.2461000000000002</v>
      </c>
      <c r="N83" s="6">
        <f>'CL &amp; Data'!M505</f>
        <v>-11.151217000000001</v>
      </c>
      <c r="P83" s="6">
        <f>'CL &amp; Data'!N505</f>
        <v>-54.429020000000001</v>
      </c>
      <c r="R83" s="6">
        <f>'CL &amp; Data'!O505</f>
        <v>-46.219078000000003</v>
      </c>
      <c r="T83" s="6">
        <f>'CL &amp; Data'!P505</f>
        <v>-24.238731000000001</v>
      </c>
    </row>
    <row r="84" spans="2:20" x14ac:dyDescent="0.25">
      <c r="B84" s="6">
        <f>'CL &amp; Data'!B506/1000000000</f>
        <v>6.3260500000000004</v>
      </c>
      <c r="D84" s="6">
        <f>'CL &amp; Data'!C506</f>
        <v>-14.6089</v>
      </c>
      <c r="F84" s="6">
        <f>'CL &amp; Data'!D506</f>
        <v>-49.485782999999998</v>
      </c>
      <c r="H84" s="6">
        <f>'CL &amp; Data'!E506</f>
        <v>-22.952017000000001</v>
      </c>
      <c r="J84" s="6">
        <f>'CL &amp; Data'!F506</f>
        <v>-45.425671000000001</v>
      </c>
      <c r="L84" s="6">
        <f>'CL &amp; Data'!L506/1000000000</f>
        <v>6.3260500000000004</v>
      </c>
      <c r="N84" s="6">
        <f>'CL &amp; Data'!M506</f>
        <v>-10.855684</v>
      </c>
      <c r="P84" s="6">
        <f>'CL &amp; Data'!N506</f>
        <v>-53.499310000000001</v>
      </c>
      <c r="R84" s="6">
        <f>'CL &amp; Data'!O506</f>
        <v>-46.081673000000002</v>
      </c>
      <c r="T84" s="6">
        <f>'CL &amp; Data'!P506</f>
        <v>-24.236575999999999</v>
      </c>
    </row>
    <row r="85" spans="2:20" x14ac:dyDescent="0.25">
      <c r="B85" s="6">
        <f>'CL &amp; Data'!B507/1000000000</f>
        <v>6.4059999999999997</v>
      </c>
      <c r="D85" s="6">
        <f>'CL &amp; Data'!C507</f>
        <v>-14.325742</v>
      </c>
      <c r="F85" s="6">
        <f>'CL &amp; Data'!D507</f>
        <v>-49.478518999999999</v>
      </c>
      <c r="H85" s="6">
        <f>'CL &amp; Data'!E507</f>
        <v>-22.887906999999998</v>
      </c>
      <c r="J85" s="6">
        <f>'CL &amp; Data'!F507</f>
        <v>-45.219673</v>
      </c>
      <c r="L85" s="6">
        <f>'CL &amp; Data'!L507/1000000000</f>
        <v>6.4059999999999997</v>
      </c>
      <c r="N85" s="6">
        <f>'CL &amp; Data'!M507</f>
        <v>-10.618898</v>
      </c>
      <c r="P85" s="6">
        <f>'CL &amp; Data'!N507</f>
        <v>-52.757095</v>
      </c>
      <c r="R85" s="6">
        <f>'CL &amp; Data'!O507</f>
        <v>-45.965885</v>
      </c>
      <c r="T85" s="6">
        <f>'CL &amp; Data'!P507</f>
        <v>-24.211119</v>
      </c>
    </row>
    <row r="86" spans="2:20" x14ac:dyDescent="0.25">
      <c r="B86" s="6">
        <f>'CL &amp; Data'!B508/1000000000</f>
        <v>6.4859499999999999</v>
      </c>
      <c r="D86" s="6">
        <f>'CL &amp; Data'!C508</f>
        <v>-13.753508</v>
      </c>
      <c r="F86" s="6">
        <f>'CL &amp; Data'!D508</f>
        <v>-49.282744999999998</v>
      </c>
      <c r="H86" s="6">
        <f>'CL &amp; Data'!E508</f>
        <v>-22.935707000000001</v>
      </c>
      <c r="J86" s="6">
        <f>'CL &amp; Data'!F508</f>
        <v>-44.986687000000003</v>
      </c>
      <c r="L86" s="6">
        <f>'CL &amp; Data'!L508/1000000000</f>
        <v>6.4859499999999999</v>
      </c>
      <c r="N86" s="6">
        <f>'CL &amp; Data'!M508</f>
        <v>-10.413221</v>
      </c>
      <c r="P86" s="6">
        <f>'CL &amp; Data'!N508</f>
        <v>-52.721496999999999</v>
      </c>
      <c r="R86" s="6">
        <f>'CL &amp; Data'!O508</f>
        <v>-45.777797999999997</v>
      </c>
      <c r="T86" s="6">
        <f>'CL &amp; Data'!P508</f>
        <v>-24.203142</v>
      </c>
    </row>
    <row r="87" spans="2:20" x14ac:dyDescent="0.25">
      <c r="B87" s="6">
        <f>'CL &amp; Data'!B509/1000000000</f>
        <v>6.5659000000000001</v>
      </c>
      <c r="D87" s="6">
        <f>'CL &amp; Data'!C509</f>
        <v>-13.210425000000001</v>
      </c>
      <c r="F87" s="6">
        <f>'CL &amp; Data'!D509</f>
        <v>-49.244106000000002</v>
      </c>
      <c r="H87" s="6">
        <f>'CL &amp; Data'!E509</f>
        <v>-22.926974999999999</v>
      </c>
      <c r="J87" s="6">
        <f>'CL &amp; Data'!F509</f>
        <v>-44.688586999999998</v>
      </c>
      <c r="L87" s="6">
        <f>'CL &amp; Data'!L509/1000000000</f>
        <v>6.5659000000000001</v>
      </c>
      <c r="N87" s="6">
        <f>'CL &amp; Data'!M509</f>
        <v>-10.214467000000001</v>
      </c>
      <c r="P87" s="6">
        <f>'CL &amp; Data'!N509</f>
        <v>-53.232052000000003</v>
      </c>
      <c r="R87" s="6">
        <f>'CL &amp; Data'!O509</f>
        <v>-45.504058999999998</v>
      </c>
      <c r="T87" s="6">
        <f>'CL &amp; Data'!P509</f>
        <v>-24.19651</v>
      </c>
    </row>
    <row r="88" spans="2:20" x14ac:dyDescent="0.25">
      <c r="B88" s="6">
        <f>'CL &amp; Data'!B510/1000000000</f>
        <v>6.6458500000000003</v>
      </c>
      <c r="D88" s="6">
        <f>'CL &amp; Data'!C510</f>
        <v>-12.796188000000001</v>
      </c>
      <c r="F88" s="6">
        <f>'CL &amp; Data'!D510</f>
        <v>-49.371192999999998</v>
      </c>
      <c r="H88" s="6">
        <f>'CL &amp; Data'!E510</f>
        <v>-22.854185000000001</v>
      </c>
      <c r="J88" s="6">
        <f>'CL &amp; Data'!F510</f>
        <v>-44.453071999999999</v>
      </c>
      <c r="L88" s="6">
        <f>'CL &amp; Data'!L510/1000000000</f>
        <v>6.6458500000000003</v>
      </c>
      <c r="N88" s="6">
        <f>'CL &amp; Data'!M510</f>
        <v>-10.024013999999999</v>
      </c>
      <c r="P88" s="6">
        <f>'CL &amp; Data'!N510</f>
        <v>-53.909702000000003</v>
      </c>
      <c r="R88" s="6">
        <f>'CL &amp; Data'!O510</f>
        <v>-45.255828999999999</v>
      </c>
      <c r="T88" s="6">
        <f>'CL &amp; Data'!P510</f>
        <v>-24.124749999999999</v>
      </c>
    </row>
    <row r="89" spans="2:20" x14ac:dyDescent="0.25">
      <c r="B89" s="6">
        <f>'CL &amp; Data'!B511/1000000000</f>
        <v>6.7257999999999996</v>
      </c>
      <c r="D89" s="6">
        <f>'CL &amp; Data'!C511</f>
        <v>-12.314207</v>
      </c>
      <c r="F89" s="6">
        <f>'CL &amp; Data'!D511</f>
        <v>-49.222251999999997</v>
      </c>
      <c r="H89" s="6">
        <f>'CL &amp; Data'!E511</f>
        <v>-22.849900999999999</v>
      </c>
      <c r="J89" s="6">
        <f>'CL &amp; Data'!F511</f>
        <v>-44.158442999999998</v>
      </c>
      <c r="L89" s="6">
        <f>'CL &amp; Data'!L511/1000000000</f>
        <v>6.7257999999999996</v>
      </c>
      <c r="N89" s="6">
        <f>'CL &amp; Data'!M511</f>
        <v>-9.8501186000000001</v>
      </c>
      <c r="P89" s="6">
        <f>'CL &amp; Data'!N511</f>
        <v>-55.106921999999997</v>
      </c>
      <c r="R89" s="6">
        <f>'CL &amp; Data'!O511</f>
        <v>-44.990321999999999</v>
      </c>
      <c r="T89" s="6">
        <f>'CL &amp; Data'!P511</f>
        <v>-24.127865</v>
      </c>
    </row>
    <row r="90" spans="2:20" x14ac:dyDescent="0.25">
      <c r="B90" s="6">
        <f>'CL &amp; Data'!B512/1000000000</f>
        <v>6.8057499999999997</v>
      </c>
      <c r="D90" s="6">
        <f>'CL &amp; Data'!C512</f>
        <v>-11.825789</v>
      </c>
      <c r="F90" s="6">
        <f>'CL &amp; Data'!D512</f>
        <v>-49.186610999999999</v>
      </c>
      <c r="H90" s="6">
        <f>'CL &amp; Data'!E512</f>
        <v>-22.861644999999999</v>
      </c>
      <c r="J90" s="6">
        <f>'CL &amp; Data'!F512</f>
        <v>-43.816288</v>
      </c>
      <c r="L90" s="6">
        <f>'CL &amp; Data'!L512/1000000000</f>
        <v>6.8057499999999997</v>
      </c>
      <c r="N90" s="6">
        <f>'CL &amp; Data'!M512</f>
        <v>-9.6688623000000007</v>
      </c>
      <c r="P90" s="6">
        <f>'CL &amp; Data'!N512</f>
        <v>-56.301670000000001</v>
      </c>
      <c r="R90" s="6">
        <f>'CL &amp; Data'!O512</f>
        <v>-44.621943999999999</v>
      </c>
      <c r="T90" s="6">
        <f>'CL &amp; Data'!P512</f>
        <v>-24.072285000000001</v>
      </c>
    </row>
    <row r="91" spans="2:20" x14ac:dyDescent="0.25">
      <c r="B91" s="6">
        <f>'CL &amp; Data'!B513/1000000000</f>
        <v>6.8856999999999999</v>
      </c>
      <c r="D91" s="6">
        <f>'CL &amp; Data'!C513</f>
        <v>-11.604946</v>
      </c>
      <c r="F91" s="6">
        <f>'CL &amp; Data'!D513</f>
        <v>-49.393363999999998</v>
      </c>
      <c r="H91" s="6">
        <f>'CL &amp; Data'!E513</f>
        <v>-22.770686999999999</v>
      </c>
      <c r="J91" s="6">
        <f>'CL &amp; Data'!F513</f>
        <v>-43.555835999999999</v>
      </c>
      <c r="L91" s="6">
        <f>'CL &amp; Data'!L513/1000000000</f>
        <v>6.8856999999999999</v>
      </c>
      <c r="N91" s="6">
        <f>'CL &amp; Data'!M513</f>
        <v>-9.5267525000000006</v>
      </c>
      <c r="P91" s="6">
        <f>'CL &amp; Data'!N513</f>
        <v>-57.329262</v>
      </c>
      <c r="R91" s="6">
        <f>'CL &amp; Data'!O513</f>
        <v>-44.351643000000003</v>
      </c>
      <c r="T91" s="6">
        <f>'CL &amp; Data'!P513</f>
        <v>-23.943714</v>
      </c>
    </row>
    <row r="92" spans="2:20" x14ac:dyDescent="0.25">
      <c r="B92" s="6">
        <f>'CL &amp; Data'!B514/1000000000</f>
        <v>6.9656500000000001</v>
      </c>
      <c r="D92" s="6">
        <f>'CL &amp; Data'!C514</f>
        <v>-11.273159</v>
      </c>
      <c r="F92" s="6">
        <f>'CL &amp; Data'!D514</f>
        <v>-49.378239000000001</v>
      </c>
      <c r="H92" s="6">
        <f>'CL &amp; Data'!E514</f>
        <v>-22.788729</v>
      </c>
      <c r="J92" s="6">
        <f>'CL &amp; Data'!F514</f>
        <v>-43.350436999999999</v>
      </c>
      <c r="L92" s="6">
        <f>'CL &amp; Data'!L514/1000000000</f>
        <v>6.9656500000000001</v>
      </c>
      <c r="N92" s="6">
        <f>'CL &amp; Data'!M514</f>
        <v>-9.4012671000000001</v>
      </c>
      <c r="P92" s="6">
        <f>'CL &amp; Data'!N514</f>
        <v>-57.746143000000004</v>
      </c>
      <c r="R92" s="6">
        <f>'CL &amp; Data'!O514</f>
        <v>-44.161732000000001</v>
      </c>
      <c r="T92" s="6">
        <f>'CL &amp; Data'!P514</f>
        <v>-23.845773999999999</v>
      </c>
    </row>
    <row r="93" spans="2:20" x14ac:dyDescent="0.25">
      <c r="B93" s="6">
        <f>'CL &amp; Data'!B515/1000000000</f>
        <v>7.0456000000000003</v>
      </c>
      <c r="D93" s="6">
        <f>'CL &amp; Data'!C515</f>
        <v>-10.944938</v>
      </c>
      <c r="F93" s="6">
        <f>'CL &amp; Data'!D515</f>
        <v>-49.555183</v>
      </c>
      <c r="H93" s="6">
        <f>'CL &amp; Data'!E515</f>
        <v>-22.832455</v>
      </c>
      <c r="J93" s="6">
        <f>'CL &amp; Data'!F515</f>
        <v>-43.136791000000002</v>
      </c>
      <c r="L93" s="6">
        <f>'CL &amp; Data'!L515/1000000000</f>
        <v>7.0456000000000003</v>
      </c>
      <c r="N93" s="6">
        <f>'CL &amp; Data'!M515</f>
        <v>-9.2392415999999997</v>
      </c>
      <c r="P93" s="6">
        <f>'CL &amp; Data'!N515</f>
        <v>-57.655247000000003</v>
      </c>
      <c r="R93" s="6">
        <f>'CL &amp; Data'!O515</f>
        <v>-43.934586000000003</v>
      </c>
      <c r="T93" s="6">
        <f>'CL &amp; Data'!P515</f>
        <v>-23.784237000000001</v>
      </c>
    </row>
    <row r="94" spans="2:20" x14ac:dyDescent="0.25">
      <c r="B94" s="6">
        <f>'CL &amp; Data'!B516/1000000000</f>
        <v>7.1255499999999996</v>
      </c>
      <c r="D94" s="6">
        <f>'CL &amp; Data'!C516</f>
        <v>-10.781015999999999</v>
      </c>
      <c r="F94" s="6">
        <f>'CL &amp; Data'!D516</f>
        <v>-50.168498999999997</v>
      </c>
      <c r="H94" s="6">
        <f>'CL &amp; Data'!E516</f>
        <v>-22.819635000000002</v>
      </c>
      <c r="J94" s="6">
        <f>'CL &amp; Data'!F516</f>
        <v>-42.914000999999999</v>
      </c>
      <c r="L94" s="6">
        <f>'CL &amp; Data'!L516/1000000000</f>
        <v>7.1255499999999996</v>
      </c>
      <c r="N94" s="6">
        <f>'CL &amp; Data'!M516</f>
        <v>-9.1216421000000008</v>
      </c>
      <c r="P94" s="6">
        <f>'CL &amp; Data'!N516</f>
        <v>-56.971367000000001</v>
      </c>
      <c r="R94" s="6">
        <f>'CL &amp; Data'!O516</f>
        <v>-43.810619000000003</v>
      </c>
      <c r="T94" s="6">
        <f>'CL &amp; Data'!P516</f>
        <v>-23.731207000000001</v>
      </c>
    </row>
    <row r="95" spans="2:20" x14ac:dyDescent="0.25">
      <c r="B95" s="6">
        <f>'CL &amp; Data'!B517/1000000000</f>
        <v>7.2054999999999998</v>
      </c>
      <c r="D95" s="6">
        <f>'CL &amp; Data'!C517</f>
        <v>-10.641753</v>
      </c>
      <c r="F95" s="6">
        <f>'CL &amp; Data'!D517</f>
        <v>-51.123375000000003</v>
      </c>
      <c r="H95" s="6">
        <f>'CL &amp; Data'!E517</f>
        <v>-22.819365000000001</v>
      </c>
      <c r="J95" s="6">
        <f>'CL &amp; Data'!F517</f>
        <v>-42.699120000000001</v>
      </c>
      <c r="L95" s="6">
        <f>'CL &amp; Data'!L517/1000000000</f>
        <v>7.2054999999999998</v>
      </c>
      <c r="N95" s="6">
        <f>'CL &amp; Data'!M517</f>
        <v>-9.0763549999999995</v>
      </c>
      <c r="P95" s="6">
        <f>'CL &amp; Data'!N517</f>
        <v>-56.247115999999998</v>
      </c>
      <c r="R95" s="6">
        <f>'CL &amp; Data'!O517</f>
        <v>-43.776020000000003</v>
      </c>
      <c r="T95" s="6">
        <f>'CL &amp; Data'!P517</f>
        <v>-23.694561</v>
      </c>
    </row>
    <row r="96" spans="2:20" x14ac:dyDescent="0.25">
      <c r="B96" s="6">
        <f>'CL &amp; Data'!B518/1000000000</f>
        <v>7.28545</v>
      </c>
      <c r="D96" s="6">
        <f>'CL &amp; Data'!C518</f>
        <v>-10.392867000000001</v>
      </c>
      <c r="F96" s="6">
        <f>'CL &amp; Data'!D518</f>
        <v>-52.335022000000002</v>
      </c>
      <c r="H96" s="6">
        <f>'CL &amp; Data'!E518</f>
        <v>-22.874949999999998</v>
      </c>
      <c r="J96" s="6">
        <f>'CL &amp; Data'!F518</f>
        <v>-42.512546999999998</v>
      </c>
      <c r="L96" s="6">
        <f>'CL &amp; Data'!L518/1000000000</f>
        <v>7.28545</v>
      </c>
      <c r="N96" s="6">
        <f>'CL &amp; Data'!M518</f>
        <v>-8.9439191999999998</v>
      </c>
      <c r="P96" s="6">
        <f>'CL &amp; Data'!N518</f>
        <v>-55.274146999999999</v>
      </c>
      <c r="R96" s="6">
        <f>'CL &amp; Data'!O518</f>
        <v>-43.670231000000001</v>
      </c>
      <c r="T96" s="6">
        <f>'CL &amp; Data'!P518</f>
        <v>-23.673468</v>
      </c>
    </row>
    <row r="97" spans="2:20" x14ac:dyDescent="0.25">
      <c r="B97" s="6">
        <f>'CL &amp; Data'!B519/1000000000</f>
        <v>7.3654000000000002</v>
      </c>
      <c r="D97" s="6">
        <f>'CL &amp; Data'!C519</f>
        <v>-10.224570999999999</v>
      </c>
      <c r="F97" s="6">
        <f>'CL &amp; Data'!D519</f>
        <v>-53.737869000000003</v>
      </c>
      <c r="H97" s="6">
        <f>'CL &amp; Data'!E519</f>
        <v>-22.909839999999999</v>
      </c>
      <c r="J97" s="6">
        <f>'CL &amp; Data'!F519</f>
        <v>-42.372298999999998</v>
      </c>
      <c r="L97" s="6">
        <f>'CL &amp; Data'!L519/1000000000</f>
        <v>7.3654000000000002</v>
      </c>
      <c r="N97" s="6">
        <f>'CL &amp; Data'!M519</f>
        <v>-8.8509121000000004</v>
      </c>
      <c r="P97" s="6">
        <f>'CL &amp; Data'!N519</f>
        <v>-54.692616000000001</v>
      </c>
      <c r="R97" s="6">
        <f>'CL &amp; Data'!O519</f>
        <v>-43.611946000000003</v>
      </c>
      <c r="T97" s="6">
        <f>'CL &amp; Data'!P519</f>
        <v>-23.615051000000001</v>
      </c>
    </row>
    <row r="98" spans="2:20" x14ac:dyDescent="0.25">
      <c r="B98" s="6">
        <f>'CL &amp; Data'!B520/1000000000</f>
        <v>7.4453500000000004</v>
      </c>
      <c r="D98" s="6">
        <f>'CL &amp; Data'!C520</f>
        <v>-10.066395</v>
      </c>
      <c r="F98" s="6">
        <f>'CL &amp; Data'!D520</f>
        <v>-54.789352000000001</v>
      </c>
      <c r="H98" s="6">
        <f>'CL &amp; Data'!E520</f>
        <v>-22.986156000000001</v>
      </c>
      <c r="J98" s="6">
        <f>'CL &amp; Data'!F520</f>
        <v>-42.344279999999998</v>
      </c>
      <c r="L98" s="6">
        <f>'CL &amp; Data'!L520/1000000000</f>
        <v>7.4453500000000004</v>
      </c>
      <c r="N98" s="6">
        <f>'CL &amp; Data'!M520</f>
        <v>-8.788043</v>
      </c>
      <c r="P98" s="6">
        <f>'CL &amp; Data'!N520</f>
        <v>-54.414444000000003</v>
      </c>
      <c r="R98" s="6">
        <f>'CL &amp; Data'!O520</f>
        <v>-43.600540000000002</v>
      </c>
      <c r="T98" s="6">
        <f>'CL &amp; Data'!P520</f>
        <v>-23.561751999999998</v>
      </c>
    </row>
    <row r="99" spans="2:20" x14ac:dyDescent="0.25">
      <c r="B99" s="6">
        <f>'CL &amp; Data'!B521/1000000000</f>
        <v>7.5252999999999997</v>
      </c>
      <c r="D99" s="6">
        <f>'CL &amp; Data'!C521</f>
        <v>-9.9076108999999999</v>
      </c>
      <c r="F99" s="6">
        <f>'CL &amp; Data'!D521</f>
        <v>-55.945171000000002</v>
      </c>
      <c r="H99" s="6">
        <f>'CL &amp; Data'!E521</f>
        <v>-23.088191999999999</v>
      </c>
      <c r="J99" s="6">
        <f>'CL &amp; Data'!F521</f>
        <v>-42.355823999999998</v>
      </c>
      <c r="L99" s="6">
        <f>'CL &amp; Data'!L521/1000000000</f>
        <v>7.5252999999999997</v>
      </c>
      <c r="N99" s="6">
        <f>'CL &amp; Data'!M521</f>
        <v>-8.7248506999999993</v>
      </c>
      <c r="P99" s="6">
        <f>'CL &amp; Data'!N521</f>
        <v>-54.315703999999997</v>
      </c>
      <c r="R99" s="6">
        <f>'CL &amp; Data'!O521</f>
        <v>-43.582332999999998</v>
      </c>
      <c r="T99" s="6">
        <f>'CL &amp; Data'!P521</f>
        <v>-23.543882</v>
      </c>
    </row>
    <row r="100" spans="2:20" x14ac:dyDescent="0.25">
      <c r="B100" s="6">
        <f>'CL &amp; Data'!B522/1000000000</f>
        <v>7.6052499999999998</v>
      </c>
      <c r="D100" s="6">
        <f>'CL &amp; Data'!C522</f>
        <v>-9.8088207000000001</v>
      </c>
      <c r="F100" s="6">
        <f>'CL &amp; Data'!D522</f>
        <v>-56.390148000000003</v>
      </c>
      <c r="H100" s="6">
        <f>'CL &amp; Data'!E522</f>
        <v>-23.214462000000001</v>
      </c>
      <c r="J100" s="6">
        <f>'CL &amp; Data'!F522</f>
        <v>-42.328285000000001</v>
      </c>
      <c r="L100" s="6">
        <f>'CL &amp; Data'!L522/1000000000</f>
        <v>7.6052499999999998</v>
      </c>
      <c r="N100" s="6">
        <f>'CL &amp; Data'!M522</f>
        <v>-8.6685181</v>
      </c>
      <c r="P100" s="6">
        <f>'CL &amp; Data'!N522</f>
        <v>-54.437793999999997</v>
      </c>
      <c r="R100" s="6">
        <f>'CL &amp; Data'!O522</f>
        <v>-43.579224000000004</v>
      </c>
      <c r="T100" s="6">
        <f>'CL &amp; Data'!P522</f>
        <v>-23.562017000000001</v>
      </c>
    </row>
    <row r="101" spans="2:20" x14ac:dyDescent="0.25">
      <c r="B101" s="6">
        <f>'CL &amp; Data'!B523/1000000000</f>
        <v>7.6852</v>
      </c>
      <c r="D101" s="6">
        <f>'CL &amp; Data'!C523</f>
        <v>-9.5712966999999995</v>
      </c>
      <c r="F101" s="6">
        <f>'CL &amp; Data'!D523</f>
        <v>-56.082802000000001</v>
      </c>
      <c r="H101" s="6">
        <f>'CL &amp; Data'!E523</f>
        <v>-23.360638000000002</v>
      </c>
      <c r="J101" s="6">
        <f>'CL &amp; Data'!F523</f>
        <v>-42.290951</v>
      </c>
      <c r="L101" s="6">
        <f>'CL &amp; Data'!L523/1000000000</f>
        <v>7.6852</v>
      </c>
      <c r="N101" s="6">
        <f>'CL &amp; Data'!M523</f>
        <v>-8.5583363000000006</v>
      </c>
      <c r="P101" s="6">
        <f>'CL &amp; Data'!N523</f>
        <v>-54.543582999999998</v>
      </c>
      <c r="R101" s="6">
        <f>'CL &amp; Data'!O523</f>
        <v>-43.566302999999998</v>
      </c>
      <c r="T101" s="6">
        <f>'CL &amp; Data'!P523</f>
        <v>-23.622931000000001</v>
      </c>
    </row>
    <row r="102" spans="2:20" x14ac:dyDescent="0.25">
      <c r="B102" s="6">
        <f>'CL &amp; Data'!B524/1000000000</f>
        <v>7.7651500000000002</v>
      </c>
      <c r="D102" s="6">
        <f>'CL &amp; Data'!C524</f>
        <v>-9.3563509000000007</v>
      </c>
      <c r="F102" s="6">
        <f>'CL &amp; Data'!D524</f>
        <v>-55.693072999999998</v>
      </c>
      <c r="H102" s="6">
        <f>'CL &amp; Data'!E524</f>
        <v>-23.529181999999999</v>
      </c>
      <c r="J102" s="6">
        <f>'CL &amp; Data'!F524</f>
        <v>-42.297145999999998</v>
      </c>
      <c r="L102" s="6">
        <f>'CL &amp; Data'!L524/1000000000</f>
        <v>7.7651500000000002</v>
      </c>
      <c r="N102" s="6">
        <f>'CL &amp; Data'!M524</f>
        <v>-8.5169324999999994</v>
      </c>
      <c r="P102" s="6">
        <f>'CL &amp; Data'!N524</f>
        <v>-55.172584999999998</v>
      </c>
      <c r="R102" s="6">
        <f>'CL &amp; Data'!O524</f>
        <v>-43.584643999999997</v>
      </c>
      <c r="T102" s="6">
        <f>'CL &amp; Data'!P524</f>
        <v>-23.705048000000001</v>
      </c>
    </row>
    <row r="103" spans="2:20" x14ac:dyDescent="0.25">
      <c r="B103" s="6">
        <f>'CL &amp; Data'!B525/1000000000</f>
        <v>7.8451000000000004</v>
      </c>
      <c r="D103" s="6">
        <f>'CL &amp; Data'!C525</f>
        <v>-9.0608834999999992</v>
      </c>
      <c r="F103" s="6">
        <f>'CL &amp; Data'!D525</f>
        <v>-55.283821000000003</v>
      </c>
      <c r="H103" s="6">
        <f>'CL &amp; Data'!E525</f>
        <v>-23.701419999999999</v>
      </c>
      <c r="J103" s="6">
        <f>'CL &amp; Data'!F525</f>
        <v>-42.327128999999999</v>
      </c>
      <c r="L103" s="6">
        <f>'CL &amp; Data'!L525/1000000000</f>
        <v>7.8451000000000004</v>
      </c>
      <c r="N103" s="6">
        <f>'CL &amp; Data'!M525</f>
        <v>-8.4377565000000008</v>
      </c>
      <c r="P103" s="6">
        <f>'CL &amp; Data'!N525</f>
        <v>-56.149273000000001</v>
      </c>
      <c r="R103" s="6">
        <f>'CL &amp; Data'!O525</f>
        <v>-43.607430000000001</v>
      </c>
      <c r="T103" s="6">
        <f>'CL &amp; Data'!P525</f>
        <v>-23.816790000000001</v>
      </c>
    </row>
    <row r="104" spans="2:20" x14ac:dyDescent="0.25">
      <c r="B104" s="6">
        <f>'CL &amp; Data'!B526/1000000000</f>
        <v>7.9250499999999997</v>
      </c>
      <c r="D104" s="6">
        <f>'CL &amp; Data'!C526</f>
        <v>-8.7300339000000005</v>
      </c>
      <c r="F104" s="6">
        <f>'CL &amp; Data'!D526</f>
        <v>-54.667102999999997</v>
      </c>
      <c r="H104" s="6">
        <f>'CL &amp; Data'!E526</f>
        <v>-23.901938999999999</v>
      </c>
      <c r="J104" s="6">
        <f>'CL &amp; Data'!F526</f>
        <v>-42.440227999999998</v>
      </c>
      <c r="L104" s="6">
        <f>'CL &amp; Data'!L526/1000000000</f>
        <v>7.9250499999999997</v>
      </c>
      <c r="N104" s="6">
        <f>'CL &amp; Data'!M526</f>
        <v>-8.3039503000000003</v>
      </c>
      <c r="P104" s="6">
        <f>'CL &amp; Data'!N526</f>
        <v>-56.983749000000003</v>
      </c>
      <c r="R104" s="6">
        <f>'CL &amp; Data'!O526</f>
        <v>-43.601104999999997</v>
      </c>
      <c r="T104" s="6">
        <f>'CL &amp; Data'!P526</f>
        <v>-23.945796999999999</v>
      </c>
    </row>
    <row r="105" spans="2:20" x14ac:dyDescent="0.25">
      <c r="B105" s="6">
        <f>'CL &amp; Data'!B527/1000000000</f>
        <v>8.0050000000000008</v>
      </c>
      <c r="D105" s="6">
        <f>'CL &amp; Data'!C527</f>
        <v>-8.4067258999999996</v>
      </c>
      <c r="F105" s="6">
        <f>'CL &amp; Data'!D527</f>
        <v>-54.317172999999997</v>
      </c>
      <c r="H105" s="6">
        <f>'CL &amp; Data'!E527</f>
        <v>-24.105433999999999</v>
      </c>
      <c r="J105" s="6">
        <f>'CL &amp; Data'!F527</f>
        <v>-42.675674000000001</v>
      </c>
      <c r="L105" s="6">
        <f>'CL &amp; Data'!L527/1000000000</f>
        <v>8.0050000000000008</v>
      </c>
      <c r="N105" s="6">
        <f>'CL &amp; Data'!M527</f>
        <v>-8.2552471000000001</v>
      </c>
      <c r="P105" s="6">
        <f>'CL &amp; Data'!N527</f>
        <v>-58.956749000000002</v>
      </c>
      <c r="R105" s="6">
        <f>'CL &amp; Data'!O527</f>
        <v>-43.605564000000001</v>
      </c>
      <c r="T105" s="6">
        <f>'CL &amp; Data'!P527</f>
        <v>-24.097954000000001</v>
      </c>
    </row>
    <row r="106" spans="2:20" x14ac:dyDescent="0.25">
      <c r="B106" s="6">
        <f>'CL &amp; Data'!B528/1000000000</f>
        <v>8.0849499999999992</v>
      </c>
      <c r="D106" s="6">
        <f>'CL &amp; Data'!C528</f>
        <v>-8.1724862999999992</v>
      </c>
      <c r="F106" s="6">
        <f>'CL &amp; Data'!D528</f>
        <v>-54.125712999999998</v>
      </c>
      <c r="H106" s="6">
        <f>'CL &amp; Data'!E528</f>
        <v>-24.282398000000001</v>
      </c>
      <c r="J106" s="6">
        <f>'CL &amp; Data'!F528</f>
        <v>-42.905396000000003</v>
      </c>
      <c r="L106" s="6">
        <f>'CL &amp; Data'!L528/1000000000</f>
        <v>8.0849499999999992</v>
      </c>
      <c r="N106" s="6">
        <f>'CL &amp; Data'!M528</f>
        <v>-8.2549591000000007</v>
      </c>
      <c r="P106" s="6">
        <f>'CL &amp; Data'!N528</f>
        <v>-60.919609000000001</v>
      </c>
      <c r="R106" s="6">
        <f>'CL &amp; Data'!O528</f>
        <v>-43.684021000000001</v>
      </c>
      <c r="T106" s="6">
        <f>'CL &amp; Data'!P528</f>
        <v>-24.267444999999999</v>
      </c>
    </row>
    <row r="107" spans="2:20" x14ac:dyDescent="0.25">
      <c r="B107" s="6">
        <f>'CL &amp; Data'!B529/1000000000</f>
        <v>8.1648999999999994</v>
      </c>
      <c r="D107" s="6">
        <f>'CL &amp; Data'!C529</f>
        <v>-7.8894520000000004</v>
      </c>
      <c r="F107" s="6">
        <f>'CL &amp; Data'!D529</f>
        <v>-53.803016999999997</v>
      </c>
      <c r="H107" s="6">
        <f>'CL &amp; Data'!E529</f>
        <v>-24.462918999999999</v>
      </c>
      <c r="J107" s="6">
        <f>'CL &amp; Data'!F529</f>
        <v>-43.161189999999998</v>
      </c>
      <c r="L107" s="6">
        <f>'CL &amp; Data'!L529/1000000000</f>
        <v>8.1648999999999994</v>
      </c>
      <c r="N107" s="6">
        <f>'CL &amp; Data'!M529</f>
        <v>-8.2203064000000001</v>
      </c>
      <c r="P107" s="6">
        <f>'CL &amp; Data'!N529</f>
        <v>-61.710456999999998</v>
      </c>
      <c r="R107" s="6">
        <f>'CL &amp; Data'!O529</f>
        <v>-43.735947000000003</v>
      </c>
      <c r="T107" s="6">
        <f>'CL &amp; Data'!P529</f>
        <v>-24.444251999999999</v>
      </c>
    </row>
    <row r="108" spans="2:20" x14ac:dyDescent="0.25">
      <c r="B108" s="6">
        <f>'CL &amp; Data'!B530/1000000000</f>
        <v>8.2448499999999996</v>
      </c>
      <c r="D108" s="6">
        <f>'CL &amp; Data'!C530</f>
        <v>-7.6185780000000003</v>
      </c>
      <c r="F108" s="6">
        <f>'CL &amp; Data'!D530</f>
        <v>-53.467860999999999</v>
      </c>
      <c r="H108" s="6">
        <f>'CL &amp; Data'!E530</f>
        <v>-24.627082999999999</v>
      </c>
      <c r="J108" s="6">
        <f>'CL &amp; Data'!F530</f>
        <v>-43.426327000000001</v>
      </c>
      <c r="L108" s="6">
        <f>'CL &amp; Data'!L530/1000000000</f>
        <v>8.2448499999999996</v>
      </c>
      <c r="N108" s="6">
        <f>'CL &amp; Data'!M530</f>
        <v>-8.1662587999999996</v>
      </c>
      <c r="P108" s="6">
        <f>'CL &amp; Data'!N530</f>
        <v>-62.021183000000001</v>
      </c>
      <c r="R108" s="6">
        <f>'CL &amp; Data'!O530</f>
        <v>-43.806519000000002</v>
      </c>
      <c r="T108" s="6">
        <f>'CL &amp; Data'!P530</f>
        <v>-24.626940000000001</v>
      </c>
    </row>
    <row r="109" spans="2:20" x14ac:dyDescent="0.25">
      <c r="B109" s="6">
        <f>'CL &amp; Data'!B531/1000000000</f>
        <v>8.3247999999999998</v>
      </c>
      <c r="D109" s="6">
        <f>'CL &amp; Data'!C531</f>
        <v>-7.3375788000000002</v>
      </c>
      <c r="F109" s="6">
        <f>'CL &amp; Data'!D531</f>
        <v>-53.007182999999998</v>
      </c>
      <c r="H109" s="6">
        <f>'CL &amp; Data'!E531</f>
        <v>-24.787405</v>
      </c>
      <c r="J109" s="6">
        <f>'CL &amp; Data'!F531</f>
        <v>-43.731144</v>
      </c>
      <c r="L109" s="6">
        <f>'CL &amp; Data'!L531/1000000000</f>
        <v>8.3247999999999998</v>
      </c>
      <c r="N109" s="6">
        <f>'CL &amp; Data'!M531</f>
        <v>-8.1583947999999999</v>
      </c>
      <c r="P109" s="6">
        <f>'CL &amp; Data'!N531</f>
        <v>-62.245995000000001</v>
      </c>
      <c r="R109" s="6">
        <f>'CL &amp; Data'!O531</f>
        <v>-43.908256999999999</v>
      </c>
      <c r="T109" s="6">
        <f>'CL &amp; Data'!P531</f>
        <v>-24.807053</v>
      </c>
    </row>
    <row r="110" spans="2:20" x14ac:dyDescent="0.25">
      <c r="B110" s="6">
        <f>'CL &amp; Data'!B532/1000000000</f>
        <v>8.4047499999999999</v>
      </c>
      <c r="D110" s="6">
        <f>'CL &amp; Data'!C532</f>
        <v>-7.0006065</v>
      </c>
      <c r="F110" s="6">
        <f>'CL &amp; Data'!D532</f>
        <v>-52.388756000000001</v>
      </c>
      <c r="H110" s="6">
        <f>'CL &amp; Data'!E532</f>
        <v>-24.939530999999999</v>
      </c>
      <c r="J110" s="6">
        <f>'CL &amp; Data'!F532</f>
        <v>-44.036513999999997</v>
      </c>
      <c r="L110" s="6">
        <f>'CL &amp; Data'!L532/1000000000</f>
        <v>8.4047499999999999</v>
      </c>
      <c r="N110" s="6">
        <f>'CL &amp; Data'!M532</f>
        <v>-8.0183286999999996</v>
      </c>
      <c r="P110" s="6">
        <f>'CL &amp; Data'!N532</f>
        <v>-60.121006000000001</v>
      </c>
      <c r="R110" s="6">
        <f>'CL &amp; Data'!O532</f>
        <v>-43.942036000000002</v>
      </c>
      <c r="T110" s="6">
        <f>'CL &amp; Data'!P532</f>
        <v>-24.973227000000001</v>
      </c>
    </row>
    <row r="111" spans="2:20" x14ac:dyDescent="0.25">
      <c r="B111" s="6">
        <f>'CL &amp; Data'!B533/1000000000</f>
        <v>8.4847000000000001</v>
      </c>
      <c r="D111" s="6">
        <f>'CL &amp; Data'!C533</f>
        <v>-6.8289714000000004</v>
      </c>
      <c r="F111" s="6">
        <f>'CL &amp; Data'!D533</f>
        <v>-52.133743000000003</v>
      </c>
      <c r="H111" s="6">
        <f>'CL &amp; Data'!E533</f>
        <v>-25.087204</v>
      </c>
      <c r="J111" s="6">
        <f>'CL &amp; Data'!F533</f>
        <v>-44.359763999999998</v>
      </c>
      <c r="L111" s="6">
        <f>'CL &amp; Data'!L533/1000000000</f>
        <v>8.4847000000000001</v>
      </c>
      <c r="N111" s="6">
        <f>'CL &amp; Data'!M533</f>
        <v>-8.0223426999999994</v>
      </c>
      <c r="P111" s="6">
        <f>'CL &amp; Data'!N533</f>
        <v>-59.242085000000003</v>
      </c>
      <c r="R111" s="6">
        <f>'CL &amp; Data'!O533</f>
        <v>-44.063622000000002</v>
      </c>
      <c r="T111" s="6">
        <f>'CL &amp; Data'!P533</f>
        <v>-25.128326000000001</v>
      </c>
    </row>
    <row r="112" spans="2:20" x14ac:dyDescent="0.25">
      <c r="B112" s="6">
        <f>'CL &amp; Data'!B534/1000000000</f>
        <v>8.5646500000000003</v>
      </c>
      <c r="D112" s="6">
        <f>'CL &amp; Data'!C534</f>
        <v>-6.5791668999999997</v>
      </c>
      <c r="F112" s="6">
        <f>'CL &amp; Data'!D534</f>
        <v>-51.913338000000003</v>
      </c>
      <c r="H112" s="6">
        <f>'CL &amp; Data'!E534</f>
        <v>-25.208743999999999</v>
      </c>
      <c r="J112" s="6">
        <f>'CL &amp; Data'!F534</f>
        <v>-44.609982000000002</v>
      </c>
      <c r="L112" s="6">
        <f>'CL &amp; Data'!L534/1000000000</f>
        <v>8.5646500000000003</v>
      </c>
      <c r="N112" s="6">
        <f>'CL &amp; Data'!M534</f>
        <v>-7.8322124000000004</v>
      </c>
      <c r="P112" s="6">
        <f>'CL &amp; Data'!N534</f>
        <v>-61.401535000000003</v>
      </c>
      <c r="R112" s="6">
        <f>'CL &amp; Data'!O534</f>
        <v>-44.221825000000003</v>
      </c>
      <c r="T112" s="6">
        <f>'CL &amp; Data'!P534</f>
        <v>-25.268554999999999</v>
      </c>
    </row>
    <row r="113" spans="2:20" x14ac:dyDescent="0.25">
      <c r="B113" s="6">
        <f>'CL &amp; Data'!B535/1000000000</f>
        <v>8.6446000000000005</v>
      </c>
      <c r="D113" s="6">
        <f>'CL &amp; Data'!C535</f>
        <v>-6.4195203999999997</v>
      </c>
      <c r="F113" s="6">
        <f>'CL &amp; Data'!D535</f>
        <v>-51.878554999999999</v>
      </c>
      <c r="H113" s="6">
        <f>'CL &amp; Data'!E535</f>
        <v>-25.315092</v>
      </c>
      <c r="J113" s="6">
        <f>'CL &amp; Data'!F535</f>
        <v>-44.871468</v>
      </c>
      <c r="L113" s="6">
        <f>'CL &amp; Data'!L535/1000000000</f>
        <v>8.6446000000000005</v>
      </c>
      <c r="N113" s="6">
        <f>'CL &amp; Data'!M535</f>
        <v>-7.7200289</v>
      </c>
      <c r="P113" s="6">
        <f>'CL &amp; Data'!N535</f>
        <v>-61.612639999999999</v>
      </c>
      <c r="R113" s="6">
        <f>'CL &amp; Data'!O535</f>
        <v>-44.357204000000003</v>
      </c>
      <c r="T113" s="6">
        <f>'CL &amp; Data'!P535</f>
        <v>-25.378406999999999</v>
      </c>
    </row>
    <row r="114" spans="2:20" x14ac:dyDescent="0.25">
      <c r="B114" s="6">
        <f>'CL &amp; Data'!B536/1000000000</f>
        <v>8.7245500000000007</v>
      </c>
      <c r="D114" s="6">
        <f>'CL &amp; Data'!C536</f>
        <v>-6.2815913999999999</v>
      </c>
      <c r="F114" s="6">
        <f>'CL &amp; Data'!D536</f>
        <v>-52.020606999999998</v>
      </c>
      <c r="H114" s="6">
        <f>'CL &amp; Data'!E536</f>
        <v>-25.403704000000001</v>
      </c>
      <c r="J114" s="6">
        <f>'CL &amp; Data'!F536</f>
        <v>-45.099201000000001</v>
      </c>
      <c r="L114" s="6">
        <f>'CL &amp; Data'!L536/1000000000</f>
        <v>8.7245500000000007</v>
      </c>
      <c r="N114" s="6">
        <f>'CL &amp; Data'!M536</f>
        <v>-7.6588463999999998</v>
      </c>
      <c r="P114" s="6">
        <f>'CL &amp; Data'!N536</f>
        <v>-63.789164999999997</v>
      </c>
      <c r="R114" s="6">
        <f>'CL &amp; Data'!O536</f>
        <v>-44.456097</v>
      </c>
      <c r="T114" s="6">
        <f>'CL &amp; Data'!P536</f>
        <v>-25.469021000000001</v>
      </c>
    </row>
    <row r="115" spans="2:20" x14ac:dyDescent="0.25">
      <c r="B115" s="6">
        <f>'CL &amp; Data'!B537/1000000000</f>
        <v>8.8045000000000009</v>
      </c>
      <c r="D115" s="6">
        <f>'CL &amp; Data'!C537</f>
        <v>-6.2222805000000001</v>
      </c>
      <c r="F115" s="6">
        <f>'CL &amp; Data'!D537</f>
        <v>-52.390213000000003</v>
      </c>
      <c r="H115" s="6">
        <f>'CL &amp; Data'!E537</f>
        <v>-25.485431999999999</v>
      </c>
      <c r="J115" s="6">
        <f>'CL &amp; Data'!F537</f>
        <v>-45.237194000000002</v>
      </c>
      <c r="L115" s="6">
        <f>'CL &amp; Data'!L537/1000000000</f>
        <v>8.8045000000000009</v>
      </c>
      <c r="N115" s="6">
        <f>'CL &amp; Data'!M537</f>
        <v>-7.6911630999999998</v>
      </c>
      <c r="P115" s="6">
        <f>'CL &amp; Data'!N537</f>
        <v>-65.477455000000006</v>
      </c>
      <c r="R115" s="6">
        <f>'CL &amp; Data'!O537</f>
        <v>-44.530548000000003</v>
      </c>
      <c r="T115" s="6">
        <f>'CL &amp; Data'!P537</f>
        <v>-25.539787</v>
      </c>
    </row>
    <row r="116" spans="2:20" x14ac:dyDescent="0.25">
      <c r="B116" s="6">
        <f>'CL &amp; Data'!B538/1000000000</f>
        <v>8.8844499999999993</v>
      </c>
      <c r="D116" s="6">
        <f>'CL &amp; Data'!C538</f>
        <v>-6.2616614999999998</v>
      </c>
      <c r="F116" s="6">
        <f>'CL &amp; Data'!D538</f>
        <v>-52.881675999999999</v>
      </c>
      <c r="H116" s="6">
        <f>'CL &amp; Data'!E538</f>
        <v>-25.560091</v>
      </c>
      <c r="J116" s="6">
        <f>'CL &amp; Data'!F538</f>
        <v>-45.354323999999998</v>
      </c>
      <c r="L116" s="6">
        <f>'CL &amp; Data'!L538/1000000000</f>
        <v>8.8844499999999993</v>
      </c>
      <c r="N116" s="6">
        <f>'CL &amp; Data'!M538</f>
        <v>-7.8154130000000004</v>
      </c>
      <c r="P116" s="6">
        <f>'CL &amp; Data'!N538</f>
        <v>-65.379149999999996</v>
      </c>
      <c r="R116" s="6">
        <f>'CL &amp; Data'!O538</f>
        <v>-44.413848999999999</v>
      </c>
      <c r="T116" s="6">
        <f>'CL &amp; Data'!P538</f>
        <v>-25.57321</v>
      </c>
    </row>
    <row r="117" spans="2:20" x14ac:dyDescent="0.25">
      <c r="B117" s="6">
        <f>'CL &amp; Data'!B539/1000000000</f>
        <v>8.9643999999999995</v>
      </c>
      <c r="D117" s="6">
        <f>'CL &amp; Data'!C539</f>
        <v>-6.3540478</v>
      </c>
      <c r="F117" s="6">
        <f>'CL &amp; Data'!D539</f>
        <v>-53.413189000000003</v>
      </c>
      <c r="H117" s="6">
        <f>'CL &amp; Data'!E539</f>
        <v>-25.619011</v>
      </c>
      <c r="J117" s="6">
        <f>'CL &amp; Data'!F539</f>
        <v>-45.464123000000001</v>
      </c>
      <c r="L117" s="6">
        <f>'CL &amp; Data'!L539/1000000000</f>
        <v>8.9643999999999995</v>
      </c>
      <c r="N117" s="6">
        <f>'CL &amp; Data'!M539</f>
        <v>-8.0691004</v>
      </c>
      <c r="P117" s="6">
        <f>'CL &amp; Data'!N539</f>
        <v>-63.869827000000001</v>
      </c>
      <c r="R117" s="6">
        <f>'CL &amp; Data'!O539</f>
        <v>-44.267238999999996</v>
      </c>
      <c r="T117" s="6">
        <f>'CL &amp; Data'!P539</f>
        <v>-25.578251000000002</v>
      </c>
    </row>
    <row r="118" spans="2:20" x14ac:dyDescent="0.25">
      <c r="B118" s="6">
        <f>'CL &amp; Data'!B540/1000000000</f>
        <v>9.0443499999999997</v>
      </c>
      <c r="D118" s="6">
        <f>'CL &amp; Data'!C540</f>
        <v>-6.4100275</v>
      </c>
      <c r="F118" s="6">
        <f>'CL &amp; Data'!D540</f>
        <v>-53.684981999999998</v>
      </c>
      <c r="H118" s="6">
        <f>'CL &amp; Data'!E540</f>
        <v>-25.627728999999999</v>
      </c>
      <c r="J118" s="6">
        <f>'CL &amp; Data'!F540</f>
        <v>-45.410300999999997</v>
      </c>
      <c r="L118" s="6">
        <f>'CL &amp; Data'!L540/1000000000</f>
        <v>9.0443499999999997</v>
      </c>
      <c r="N118" s="6">
        <f>'CL &amp; Data'!M540</f>
        <v>-8.1775617999999994</v>
      </c>
      <c r="P118" s="6">
        <f>'CL &amp; Data'!N540</f>
        <v>-63.600493999999998</v>
      </c>
      <c r="R118" s="6">
        <f>'CL &amp; Data'!O540</f>
        <v>-44.200333000000001</v>
      </c>
      <c r="T118" s="6">
        <f>'CL &amp; Data'!P540</f>
        <v>-25.565360999999999</v>
      </c>
    </row>
    <row r="119" spans="2:20" x14ac:dyDescent="0.25">
      <c r="B119" s="6">
        <f>'CL &amp; Data'!B541/1000000000</f>
        <v>9.1242999999999999</v>
      </c>
      <c r="D119" s="6">
        <f>'CL &amp; Data'!C541</f>
        <v>-6.4791970000000001</v>
      </c>
      <c r="F119" s="6">
        <f>'CL &amp; Data'!D541</f>
        <v>-53.765182000000003</v>
      </c>
      <c r="H119" s="6">
        <f>'CL &amp; Data'!E541</f>
        <v>-25.610461999999998</v>
      </c>
      <c r="J119" s="6">
        <f>'CL &amp; Data'!F541</f>
        <v>-45.223906999999997</v>
      </c>
      <c r="L119" s="6">
        <f>'CL &amp; Data'!L541/1000000000</f>
        <v>9.1242999999999999</v>
      </c>
      <c r="N119" s="6">
        <f>'CL &amp; Data'!M541</f>
        <v>-8.2132796999999993</v>
      </c>
      <c r="P119" s="6">
        <f>'CL &amp; Data'!N541</f>
        <v>-61.362777999999999</v>
      </c>
      <c r="R119" s="6">
        <f>'CL &amp; Data'!O541</f>
        <v>-44.088818000000003</v>
      </c>
      <c r="T119" s="6">
        <f>'CL &amp; Data'!P541</f>
        <v>-25.535758999999999</v>
      </c>
    </row>
    <row r="120" spans="2:20" x14ac:dyDescent="0.25">
      <c r="B120" s="6">
        <f>'CL &amp; Data'!B542/1000000000</f>
        <v>9.20425</v>
      </c>
      <c r="D120" s="6">
        <f>'CL &amp; Data'!C542</f>
        <v>-6.5293488999999996</v>
      </c>
      <c r="F120" s="6">
        <f>'CL &amp; Data'!D542</f>
        <v>-53.605953</v>
      </c>
      <c r="H120" s="6">
        <f>'CL &amp; Data'!E542</f>
        <v>-25.573408000000001</v>
      </c>
      <c r="J120" s="6">
        <f>'CL &amp; Data'!F542</f>
        <v>-44.888306</v>
      </c>
      <c r="L120" s="6">
        <f>'CL &amp; Data'!L542/1000000000</f>
        <v>9.20425</v>
      </c>
      <c r="N120" s="6">
        <f>'CL &amp; Data'!M542</f>
        <v>-8.1790590000000005</v>
      </c>
      <c r="P120" s="6">
        <f>'CL &amp; Data'!N542</f>
        <v>-60.264473000000002</v>
      </c>
      <c r="R120" s="6">
        <f>'CL &amp; Data'!O542</f>
        <v>-43.964877999999999</v>
      </c>
      <c r="T120" s="6">
        <f>'CL &amp; Data'!P542</f>
        <v>-25.529329000000001</v>
      </c>
    </row>
    <row r="121" spans="2:20" x14ac:dyDescent="0.25">
      <c r="B121" s="6">
        <f>'CL &amp; Data'!B543/1000000000</f>
        <v>9.2842000000000002</v>
      </c>
      <c r="D121" s="6">
        <f>'CL &amp; Data'!C543</f>
        <v>-6.5862993999999997</v>
      </c>
      <c r="F121" s="6">
        <f>'CL &amp; Data'!D543</f>
        <v>-53.337409999999998</v>
      </c>
      <c r="H121" s="6">
        <f>'CL &amp; Data'!E543</f>
        <v>-25.525738</v>
      </c>
      <c r="J121" s="6">
        <f>'CL &amp; Data'!F543</f>
        <v>-44.396118000000001</v>
      </c>
      <c r="L121" s="6">
        <f>'CL &amp; Data'!L543/1000000000</f>
        <v>9.2842000000000002</v>
      </c>
      <c r="N121" s="6">
        <f>'CL &amp; Data'!M543</f>
        <v>-8.0843972999999991</v>
      </c>
      <c r="P121" s="6">
        <f>'CL &amp; Data'!N543</f>
        <v>-59.771991999999997</v>
      </c>
      <c r="R121" s="6">
        <f>'CL &amp; Data'!O543</f>
        <v>-43.797522999999998</v>
      </c>
      <c r="T121" s="6">
        <f>'CL &amp; Data'!P543</f>
        <v>-25.506525</v>
      </c>
    </row>
    <row r="122" spans="2:20" x14ac:dyDescent="0.25">
      <c r="B122" s="6">
        <f>'CL &amp; Data'!B544/1000000000</f>
        <v>9.3641500000000004</v>
      </c>
      <c r="D122" s="6">
        <f>'CL &amp; Data'!C544</f>
        <v>-6.695087</v>
      </c>
      <c r="F122" s="6">
        <f>'CL &amp; Data'!D544</f>
        <v>-52.966479999999997</v>
      </c>
      <c r="H122" s="6">
        <f>'CL &amp; Data'!E544</f>
        <v>-25.467155000000002</v>
      </c>
      <c r="J122" s="6">
        <f>'CL &amp; Data'!F544</f>
        <v>-43.830131999999999</v>
      </c>
      <c r="L122" s="6">
        <f>'CL &amp; Data'!L544/1000000000</f>
        <v>9.3641500000000004</v>
      </c>
      <c r="N122" s="6">
        <f>'CL &amp; Data'!M544</f>
        <v>-8.0319815000000006</v>
      </c>
      <c r="P122" s="6">
        <f>'CL &amp; Data'!N544</f>
        <v>-58.823723000000001</v>
      </c>
      <c r="R122" s="6">
        <f>'CL &amp; Data'!O544</f>
        <v>-43.478222000000002</v>
      </c>
      <c r="T122" s="6">
        <f>'CL &amp; Data'!P544</f>
        <v>-25.446869</v>
      </c>
    </row>
    <row r="123" spans="2:20" x14ac:dyDescent="0.25">
      <c r="B123" s="6">
        <f>'CL &amp; Data'!B545/1000000000</f>
        <v>9.4441000000000006</v>
      </c>
      <c r="D123" s="6">
        <f>'CL &amp; Data'!C545</f>
        <v>-6.8957224000000004</v>
      </c>
      <c r="F123" s="6">
        <f>'CL &amp; Data'!D545</f>
        <v>-52.788040000000002</v>
      </c>
      <c r="H123" s="6">
        <f>'CL &amp; Data'!E545</f>
        <v>-25.447051999999999</v>
      </c>
      <c r="J123" s="6">
        <f>'CL &amp; Data'!F545</f>
        <v>-43.292458000000003</v>
      </c>
      <c r="L123" s="6">
        <f>'CL &amp; Data'!L545/1000000000</f>
        <v>9.4441000000000006</v>
      </c>
      <c r="N123" s="6">
        <f>'CL &amp; Data'!M545</f>
        <v>-8.1560611999999999</v>
      </c>
      <c r="P123" s="6">
        <f>'CL &amp; Data'!N545</f>
        <v>-58.303866999999997</v>
      </c>
      <c r="R123" s="6">
        <f>'CL &amp; Data'!O545</f>
        <v>-42.999637999999997</v>
      </c>
      <c r="T123" s="6">
        <f>'CL &amp; Data'!P545</f>
        <v>-25.375419999999998</v>
      </c>
    </row>
    <row r="124" spans="2:20" x14ac:dyDescent="0.25">
      <c r="B124" s="6">
        <f>'CL &amp; Data'!B546/1000000000</f>
        <v>9.5240500000000008</v>
      </c>
      <c r="D124" s="6">
        <f>'CL &amp; Data'!C546</f>
        <v>-7.0751457000000002</v>
      </c>
      <c r="F124" s="6">
        <f>'CL &amp; Data'!D546</f>
        <v>-52.570067999999999</v>
      </c>
      <c r="H124" s="6">
        <f>'CL &amp; Data'!E546</f>
        <v>-25.423238999999999</v>
      </c>
      <c r="J124" s="6">
        <f>'CL &amp; Data'!F546</f>
        <v>-42.649937000000001</v>
      </c>
      <c r="L124" s="6">
        <f>'CL &amp; Data'!L546/1000000000</f>
        <v>9.5240500000000008</v>
      </c>
      <c r="N124" s="6">
        <f>'CL &amp; Data'!M546</f>
        <v>-8.2228726999999999</v>
      </c>
      <c r="P124" s="6">
        <f>'CL &amp; Data'!N546</f>
        <v>-57.635390999999998</v>
      </c>
      <c r="R124" s="6">
        <f>'CL &amp; Data'!O546</f>
        <v>-42.489879999999999</v>
      </c>
      <c r="T124" s="6">
        <f>'CL &amp; Data'!P546</f>
        <v>-25.332332999999998</v>
      </c>
    </row>
    <row r="125" spans="2:20" x14ac:dyDescent="0.25">
      <c r="B125" s="6">
        <f>'CL &amp; Data'!B547/1000000000</f>
        <v>9.6039999999999992</v>
      </c>
      <c r="D125" s="6">
        <f>'CL &amp; Data'!C547</f>
        <v>-7.2422981000000002</v>
      </c>
      <c r="F125" s="6">
        <f>'CL &amp; Data'!D547</f>
        <v>-52.379620000000003</v>
      </c>
      <c r="H125" s="6">
        <f>'CL &amp; Data'!E547</f>
        <v>-25.415997000000001</v>
      </c>
      <c r="J125" s="6">
        <f>'CL &amp; Data'!F547</f>
        <v>-41.972034000000001</v>
      </c>
      <c r="L125" s="6">
        <f>'CL &amp; Data'!L547/1000000000</f>
        <v>9.6039999999999992</v>
      </c>
      <c r="N125" s="6">
        <f>'CL &amp; Data'!M547</f>
        <v>-8.3319835999999992</v>
      </c>
      <c r="P125" s="6">
        <f>'CL &amp; Data'!N547</f>
        <v>-57.302979000000001</v>
      </c>
      <c r="R125" s="6">
        <f>'CL &amp; Data'!O547</f>
        <v>-41.865687999999999</v>
      </c>
      <c r="T125" s="6">
        <f>'CL &amp; Data'!P547</f>
        <v>-25.324788999999999</v>
      </c>
    </row>
    <row r="126" spans="2:20" x14ac:dyDescent="0.25">
      <c r="B126" s="6">
        <f>'CL &amp; Data'!B548/1000000000</f>
        <v>9.6839499999999994</v>
      </c>
      <c r="D126" s="6">
        <f>'CL &amp; Data'!C548</f>
        <v>-7.3735089</v>
      </c>
      <c r="F126" s="6">
        <f>'CL &amp; Data'!D548</f>
        <v>-52.138190999999999</v>
      </c>
      <c r="H126" s="6">
        <f>'CL &amp; Data'!E548</f>
        <v>-25.434311000000001</v>
      </c>
      <c r="J126" s="6">
        <f>'CL &amp; Data'!F548</f>
        <v>-41.303607999999997</v>
      </c>
      <c r="L126" s="6">
        <f>'CL &amp; Data'!L548/1000000000</f>
        <v>9.6839499999999994</v>
      </c>
      <c r="N126" s="6">
        <f>'CL &amp; Data'!M548</f>
        <v>-8.4591016999999997</v>
      </c>
      <c r="P126" s="6">
        <f>'CL &amp; Data'!N548</f>
        <v>-57.029972000000001</v>
      </c>
      <c r="R126" s="6">
        <f>'CL &amp; Data'!O548</f>
        <v>-41.252510000000001</v>
      </c>
      <c r="T126" s="6">
        <f>'CL &amp; Data'!P548</f>
        <v>-25.363440000000001</v>
      </c>
    </row>
    <row r="127" spans="2:20" x14ac:dyDescent="0.25">
      <c r="B127" s="6">
        <f>'CL &amp; Data'!B549/1000000000</f>
        <v>9.7638999999999996</v>
      </c>
      <c r="D127" s="6">
        <f>'CL &amp; Data'!C549</f>
        <v>-7.5861973999999996</v>
      </c>
      <c r="F127" s="6">
        <f>'CL &amp; Data'!D549</f>
        <v>-52.096043000000002</v>
      </c>
      <c r="H127" s="6">
        <f>'CL &amp; Data'!E549</f>
        <v>-25.569084</v>
      </c>
      <c r="J127" s="6">
        <f>'CL &amp; Data'!F549</f>
        <v>-40.557147999999998</v>
      </c>
      <c r="L127" s="6">
        <f>'CL &amp; Data'!L549/1000000000</f>
        <v>9.7638999999999996</v>
      </c>
      <c r="N127" s="6">
        <f>'CL &amp; Data'!M549</f>
        <v>-8.7555828000000009</v>
      </c>
      <c r="P127" s="6">
        <f>'CL &amp; Data'!N549</f>
        <v>-56.523121000000003</v>
      </c>
      <c r="R127" s="6">
        <f>'CL &amp; Data'!O549</f>
        <v>-40.558464000000001</v>
      </c>
      <c r="T127" s="6">
        <f>'CL &amp; Data'!P549</f>
        <v>-25.511358000000001</v>
      </c>
    </row>
    <row r="128" spans="2:20" x14ac:dyDescent="0.25">
      <c r="B128" s="6">
        <f>'CL &amp; Data'!B550/1000000000</f>
        <v>9.8438499999999998</v>
      </c>
      <c r="D128" s="6">
        <f>'CL &amp; Data'!C550</f>
        <v>-7.7257141999999996</v>
      </c>
      <c r="F128" s="6">
        <f>'CL &amp; Data'!D550</f>
        <v>-52.102989000000001</v>
      </c>
      <c r="H128" s="6">
        <f>'CL &amp; Data'!E550</f>
        <v>-25.720662999999998</v>
      </c>
      <c r="J128" s="6">
        <f>'CL &amp; Data'!F550</f>
        <v>-39.716366000000001</v>
      </c>
      <c r="L128" s="6">
        <f>'CL &amp; Data'!L550/1000000000</f>
        <v>9.8438499999999998</v>
      </c>
      <c r="N128" s="6">
        <f>'CL &amp; Data'!M550</f>
        <v>-8.9858627000000002</v>
      </c>
      <c r="P128" s="6">
        <f>'CL &amp; Data'!N550</f>
        <v>-56.183681</v>
      </c>
      <c r="R128" s="6">
        <f>'CL &amp; Data'!O550</f>
        <v>-39.812004000000002</v>
      </c>
      <c r="T128" s="6">
        <f>'CL &amp; Data'!P550</f>
        <v>-25.668882</v>
      </c>
    </row>
    <row r="129" spans="2:20" x14ac:dyDescent="0.25">
      <c r="B129" s="6">
        <f>'CL &amp; Data'!B551/1000000000</f>
        <v>9.9238</v>
      </c>
      <c r="D129" s="6">
        <f>'CL &amp; Data'!C551</f>
        <v>-7.6966413999999999</v>
      </c>
      <c r="F129" s="6">
        <f>'CL &amp; Data'!D551</f>
        <v>-51.944946000000002</v>
      </c>
      <c r="H129" s="6">
        <f>'CL &amp; Data'!E551</f>
        <v>-25.841524</v>
      </c>
      <c r="J129" s="6">
        <f>'CL &amp; Data'!F551</f>
        <v>-39.015960999999997</v>
      </c>
      <c r="L129" s="6">
        <f>'CL &amp; Data'!L551/1000000000</f>
        <v>9.9238</v>
      </c>
      <c r="N129" s="6">
        <f>'CL &amp; Data'!M551</f>
        <v>-9.0454159000000001</v>
      </c>
      <c r="P129" s="6">
        <f>'CL &amp; Data'!N551</f>
        <v>-55.830826000000002</v>
      </c>
      <c r="R129" s="6">
        <f>'CL &amp; Data'!O551</f>
        <v>-39.096564999999998</v>
      </c>
      <c r="T129" s="6">
        <f>'CL &amp; Data'!P551</f>
        <v>-25.801176000000002</v>
      </c>
    </row>
    <row r="130" spans="2:20" x14ac:dyDescent="0.25">
      <c r="B130" s="6">
        <f>'CL &amp; Data'!B552/1000000000</f>
        <v>10.00375</v>
      </c>
      <c r="D130" s="6">
        <f>'CL &amp; Data'!C552</f>
        <v>-7.5405873999999997</v>
      </c>
      <c r="F130" s="6">
        <f>'CL &amp; Data'!D552</f>
        <v>-51.742457999999999</v>
      </c>
      <c r="H130" s="6">
        <f>'CL &amp; Data'!E552</f>
        <v>-25.987289000000001</v>
      </c>
      <c r="J130" s="6">
        <f>'CL &amp; Data'!F552</f>
        <v>-38.347244000000003</v>
      </c>
      <c r="L130" s="6">
        <f>'CL &amp; Data'!L552/1000000000</f>
        <v>10.00375</v>
      </c>
      <c r="N130" s="6">
        <f>'CL &amp; Data'!M552</f>
        <v>-8.9324712999999996</v>
      </c>
      <c r="P130" s="6">
        <f>'CL &amp; Data'!N552</f>
        <v>-55.439315999999998</v>
      </c>
      <c r="R130" s="6">
        <f>'CL &amp; Data'!O552</f>
        <v>-38.387329000000001</v>
      </c>
      <c r="T130" s="6">
        <f>'CL &amp; Data'!P552</f>
        <v>-25.961753999999999</v>
      </c>
    </row>
    <row r="131" spans="2:20" x14ac:dyDescent="0.25">
      <c r="B131" s="6">
        <f>'CL &amp; Data'!B553/1000000000</f>
        <v>10.0837</v>
      </c>
      <c r="D131" s="6">
        <f>'CL &amp; Data'!C553</f>
        <v>-7.3084607000000004</v>
      </c>
      <c r="F131" s="6">
        <f>'CL &amp; Data'!D553</f>
        <v>-51.454369</v>
      </c>
      <c r="H131" s="6">
        <f>'CL &amp; Data'!E553</f>
        <v>-26.153372000000001</v>
      </c>
      <c r="J131" s="6">
        <f>'CL &amp; Data'!F553</f>
        <v>-37.649475000000002</v>
      </c>
      <c r="L131" s="6">
        <f>'CL &amp; Data'!L553/1000000000</f>
        <v>10.0837</v>
      </c>
      <c r="N131" s="6">
        <f>'CL &amp; Data'!M553</f>
        <v>-8.7806376999999998</v>
      </c>
      <c r="P131" s="6">
        <f>'CL &amp; Data'!N553</f>
        <v>-55.085087000000001</v>
      </c>
      <c r="R131" s="6">
        <f>'CL &amp; Data'!O553</f>
        <v>-37.641810999999997</v>
      </c>
      <c r="T131" s="6">
        <f>'CL &amp; Data'!P553</f>
        <v>-26.132117999999998</v>
      </c>
    </row>
    <row r="132" spans="2:20" x14ac:dyDescent="0.25">
      <c r="B132" s="6">
        <f>'CL &amp; Data'!B554/1000000000</f>
        <v>10.163650000000001</v>
      </c>
      <c r="D132" s="6">
        <f>'CL &amp; Data'!C554</f>
        <v>-7.0130887</v>
      </c>
      <c r="F132" s="6">
        <f>'CL &amp; Data'!D554</f>
        <v>-51.095978000000002</v>
      </c>
      <c r="H132" s="6">
        <f>'CL &amp; Data'!E554</f>
        <v>-26.339020000000001</v>
      </c>
      <c r="J132" s="6">
        <f>'CL &amp; Data'!F554</f>
        <v>-36.998351999999997</v>
      </c>
      <c r="L132" s="6">
        <f>'CL &amp; Data'!L554/1000000000</f>
        <v>10.163650000000001</v>
      </c>
      <c r="N132" s="6">
        <f>'CL &amp; Data'!M554</f>
        <v>-8.6505709</v>
      </c>
      <c r="P132" s="6">
        <f>'CL &amp; Data'!N554</f>
        <v>-54.664017000000001</v>
      </c>
      <c r="R132" s="6">
        <f>'CL &amp; Data'!O554</f>
        <v>-36.962378999999999</v>
      </c>
      <c r="T132" s="6">
        <f>'CL &amp; Data'!P554</f>
        <v>-26.373262</v>
      </c>
    </row>
    <row r="133" spans="2:20" x14ac:dyDescent="0.25">
      <c r="B133" s="6">
        <f>'CL &amp; Data'!B555/1000000000</f>
        <v>10.243600000000001</v>
      </c>
      <c r="D133" s="6">
        <f>'CL &amp; Data'!C555</f>
        <v>-6.728148</v>
      </c>
      <c r="F133" s="6">
        <f>'CL &amp; Data'!D555</f>
        <v>-50.698985999999998</v>
      </c>
      <c r="H133" s="6">
        <f>'CL &amp; Data'!E555</f>
        <v>-26.607645000000002</v>
      </c>
      <c r="J133" s="6">
        <f>'CL &amp; Data'!F555</f>
        <v>-36.386516999999998</v>
      </c>
      <c r="L133" s="6">
        <f>'CL &amp; Data'!L555/1000000000</f>
        <v>10.243600000000001</v>
      </c>
      <c r="N133" s="6">
        <f>'CL &amp; Data'!M555</f>
        <v>-8.5816716999999993</v>
      </c>
      <c r="P133" s="6">
        <f>'CL &amp; Data'!N555</f>
        <v>-54.550812000000001</v>
      </c>
      <c r="R133" s="6">
        <f>'CL &amp; Data'!O555</f>
        <v>-36.285229000000001</v>
      </c>
      <c r="T133" s="6">
        <f>'CL &amp; Data'!P555</f>
        <v>-26.684052000000001</v>
      </c>
    </row>
    <row r="134" spans="2:20" x14ac:dyDescent="0.25">
      <c r="B134" s="6">
        <f>'CL &amp; Data'!B556/1000000000</f>
        <v>10.323549999999999</v>
      </c>
      <c r="D134" s="6">
        <f>'CL &amp; Data'!C556</f>
        <v>-6.5200237999999997</v>
      </c>
      <c r="F134" s="6">
        <f>'CL &amp; Data'!D556</f>
        <v>-50.490540000000003</v>
      </c>
      <c r="H134" s="6">
        <f>'CL &amp; Data'!E556</f>
        <v>-26.931725</v>
      </c>
      <c r="J134" s="6">
        <f>'CL &amp; Data'!F556</f>
        <v>-35.708530000000003</v>
      </c>
      <c r="L134" s="6">
        <f>'CL &amp; Data'!L556/1000000000</f>
        <v>10.323549999999999</v>
      </c>
      <c r="N134" s="6">
        <f>'CL &amp; Data'!M556</f>
        <v>-8.6771230999999993</v>
      </c>
      <c r="P134" s="6">
        <f>'CL &amp; Data'!N556</f>
        <v>-54.494118</v>
      </c>
      <c r="R134" s="6">
        <f>'CL &amp; Data'!O556</f>
        <v>-35.525620000000004</v>
      </c>
      <c r="T134" s="6">
        <f>'CL &amp; Data'!P556</f>
        <v>-27.041494</v>
      </c>
    </row>
    <row r="135" spans="2:20" x14ac:dyDescent="0.25">
      <c r="B135" s="6">
        <f>'CL &amp; Data'!B557/1000000000</f>
        <v>10.403499999999999</v>
      </c>
      <c r="D135" s="6">
        <f>'CL &amp; Data'!C557</f>
        <v>-6.3205891000000003</v>
      </c>
      <c r="F135" s="6">
        <f>'CL &amp; Data'!D557</f>
        <v>-50.315617000000003</v>
      </c>
      <c r="H135" s="6">
        <f>'CL &amp; Data'!E557</f>
        <v>-27.305658000000001</v>
      </c>
      <c r="J135" s="6">
        <f>'CL &amp; Data'!F557</f>
        <v>-35.155642999999998</v>
      </c>
      <c r="L135" s="6">
        <f>'CL &amp; Data'!L557/1000000000</f>
        <v>10.403499999999999</v>
      </c>
      <c r="N135" s="6">
        <f>'CL &amp; Data'!M557</f>
        <v>-8.8546066000000003</v>
      </c>
      <c r="P135" s="6">
        <f>'CL &amp; Data'!N557</f>
        <v>-54.256126000000002</v>
      </c>
      <c r="R135" s="6">
        <f>'CL &amp; Data'!O557</f>
        <v>-34.861224999999997</v>
      </c>
      <c r="T135" s="6">
        <f>'CL &amp; Data'!P557</f>
        <v>-27.403751</v>
      </c>
    </row>
    <row r="136" spans="2:20" x14ac:dyDescent="0.25">
      <c r="B136" s="6">
        <f>'CL &amp; Data'!B558/1000000000</f>
        <v>10.483449999999999</v>
      </c>
      <c r="D136" s="6">
        <f>'CL &amp; Data'!C558</f>
        <v>-6.1305956999999998</v>
      </c>
      <c r="F136" s="6">
        <f>'CL &amp; Data'!D558</f>
        <v>-50.159542000000002</v>
      </c>
      <c r="H136" s="6">
        <f>'CL &amp; Data'!E558</f>
        <v>-27.692419000000001</v>
      </c>
      <c r="J136" s="6">
        <f>'CL &amp; Data'!F558</f>
        <v>-34.604641000000001</v>
      </c>
      <c r="L136" s="6">
        <f>'CL &amp; Data'!L558/1000000000</f>
        <v>10.483449999999999</v>
      </c>
      <c r="N136" s="6">
        <f>'CL &amp; Data'!M558</f>
        <v>-9.0170937000000002</v>
      </c>
      <c r="P136" s="6">
        <f>'CL &amp; Data'!N558</f>
        <v>-54.075755999999998</v>
      </c>
      <c r="R136" s="6">
        <f>'CL &amp; Data'!O558</f>
        <v>-34.226897999999998</v>
      </c>
      <c r="T136" s="6">
        <f>'CL &amp; Data'!P558</f>
        <v>-27.843070999999998</v>
      </c>
    </row>
    <row r="137" spans="2:20" x14ac:dyDescent="0.25">
      <c r="B137" s="6">
        <f>'CL &amp; Data'!B559/1000000000</f>
        <v>10.5634</v>
      </c>
      <c r="D137" s="6">
        <f>'CL &amp; Data'!C559</f>
        <v>-5.8899612000000001</v>
      </c>
      <c r="F137" s="6">
        <f>'CL &amp; Data'!D559</f>
        <v>-49.903080000000003</v>
      </c>
      <c r="H137" s="6">
        <f>'CL &amp; Data'!E559</f>
        <v>-28.044844000000001</v>
      </c>
      <c r="J137" s="6">
        <f>'CL &amp; Data'!F559</f>
        <v>-34.070895999999998</v>
      </c>
      <c r="L137" s="6">
        <f>'CL &amp; Data'!L559/1000000000</f>
        <v>10.5634</v>
      </c>
      <c r="N137" s="6">
        <f>'CL &amp; Data'!M559</f>
        <v>-9.0310278000000004</v>
      </c>
      <c r="P137" s="6">
        <f>'CL &amp; Data'!N559</f>
        <v>-53.585662999999997</v>
      </c>
      <c r="R137" s="6">
        <f>'CL &amp; Data'!O559</f>
        <v>-33.640510999999996</v>
      </c>
      <c r="T137" s="6">
        <f>'CL &amp; Data'!P559</f>
        <v>-28.182815999999999</v>
      </c>
    </row>
    <row r="138" spans="2:20" x14ac:dyDescent="0.25">
      <c r="B138" s="6">
        <f>'CL &amp; Data'!B560/1000000000</f>
        <v>10.64335</v>
      </c>
      <c r="D138" s="6">
        <f>'CL &amp; Data'!C560</f>
        <v>-5.7164202</v>
      </c>
      <c r="F138" s="6">
        <f>'CL &amp; Data'!D560</f>
        <v>-49.690303999999998</v>
      </c>
      <c r="H138" s="6">
        <f>'CL &amp; Data'!E560</f>
        <v>-28.334790999999999</v>
      </c>
      <c r="J138" s="6">
        <f>'CL &amp; Data'!F560</f>
        <v>-33.531486999999998</v>
      </c>
      <c r="L138" s="6">
        <f>'CL &amp; Data'!L560/1000000000</f>
        <v>10.64335</v>
      </c>
      <c r="N138" s="6">
        <f>'CL &amp; Data'!M560</f>
        <v>-9.1958847000000006</v>
      </c>
      <c r="P138" s="6">
        <f>'CL &amp; Data'!N560</f>
        <v>-53.116630999999998</v>
      </c>
      <c r="R138" s="6">
        <f>'CL &amp; Data'!O560</f>
        <v>-33.103431999999998</v>
      </c>
      <c r="T138" s="6">
        <f>'CL &amp; Data'!P560</f>
        <v>-28.528500000000001</v>
      </c>
    </row>
    <row r="139" spans="2:20" x14ac:dyDescent="0.25">
      <c r="B139" s="6">
        <f>'CL &amp; Data'!B561/1000000000</f>
        <v>10.7233</v>
      </c>
      <c r="D139" s="6">
        <f>'CL &amp; Data'!C561</f>
        <v>-5.6801281000000001</v>
      </c>
      <c r="F139" s="6">
        <f>'CL &amp; Data'!D561</f>
        <v>-49.566799000000003</v>
      </c>
      <c r="H139" s="6">
        <f>'CL &amp; Data'!E561</f>
        <v>-28.685036</v>
      </c>
      <c r="J139" s="6">
        <f>'CL &amp; Data'!F561</f>
        <v>-33.014225000000003</v>
      </c>
      <c r="L139" s="6">
        <f>'CL &amp; Data'!L561/1000000000</f>
        <v>10.7233</v>
      </c>
      <c r="N139" s="6">
        <f>'CL &amp; Data'!M561</f>
        <v>-9.5391445000000008</v>
      </c>
      <c r="P139" s="6">
        <f>'CL &amp; Data'!N561</f>
        <v>-52.964995999999999</v>
      </c>
      <c r="R139" s="6">
        <f>'CL &amp; Data'!O561</f>
        <v>-32.595554</v>
      </c>
      <c r="T139" s="6">
        <f>'CL &amp; Data'!P561</f>
        <v>-28.888995999999999</v>
      </c>
    </row>
    <row r="140" spans="2:20" x14ac:dyDescent="0.25">
      <c r="B140" s="6">
        <f>'CL &amp; Data'!B562/1000000000</f>
        <v>10.80325</v>
      </c>
      <c r="D140" s="6">
        <f>'CL &amp; Data'!C562</f>
        <v>-5.6772723000000003</v>
      </c>
      <c r="F140" s="6">
        <f>'CL &amp; Data'!D562</f>
        <v>-49.428863999999997</v>
      </c>
      <c r="H140" s="6">
        <f>'CL &amp; Data'!E562</f>
        <v>-28.973547</v>
      </c>
      <c r="J140" s="6">
        <f>'CL &amp; Data'!F562</f>
        <v>-32.441840999999997</v>
      </c>
      <c r="L140" s="6">
        <f>'CL &amp; Data'!L562/1000000000</f>
        <v>10.80325</v>
      </c>
      <c r="N140" s="6">
        <f>'CL &amp; Data'!M562</f>
        <v>-9.9312819999999995</v>
      </c>
      <c r="P140" s="6">
        <f>'CL &amp; Data'!N562</f>
        <v>-53.068699000000002</v>
      </c>
      <c r="R140" s="6">
        <f>'CL &amp; Data'!O562</f>
        <v>-32.038482999999999</v>
      </c>
      <c r="T140" s="6">
        <f>'CL &amp; Data'!P562</f>
        <v>-29.179842000000001</v>
      </c>
    </row>
    <row r="141" spans="2:20" x14ac:dyDescent="0.25">
      <c r="B141" s="6">
        <f>'CL &amp; Data'!B563/1000000000</f>
        <v>10.8832</v>
      </c>
      <c r="D141" s="6">
        <f>'CL &amp; Data'!C563</f>
        <v>-5.7207540999999997</v>
      </c>
      <c r="F141" s="6">
        <f>'CL &amp; Data'!D563</f>
        <v>-49.296711000000002</v>
      </c>
      <c r="H141" s="6">
        <f>'CL &amp; Data'!E563</f>
        <v>-29.229744</v>
      </c>
      <c r="J141" s="6">
        <f>'CL &amp; Data'!F563</f>
        <v>-31.921548999999999</v>
      </c>
      <c r="L141" s="6">
        <f>'CL &amp; Data'!L563/1000000000</f>
        <v>10.8832</v>
      </c>
      <c r="N141" s="6">
        <f>'CL &amp; Data'!M563</f>
        <v>-10.371256000000001</v>
      </c>
      <c r="P141" s="6">
        <f>'CL &amp; Data'!N563</f>
        <v>-53.162028999999997</v>
      </c>
      <c r="R141" s="6">
        <f>'CL &amp; Data'!O563</f>
        <v>-31.558620000000001</v>
      </c>
      <c r="T141" s="6">
        <f>'CL &amp; Data'!P563</f>
        <v>-29.473828999999999</v>
      </c>
    </row>
    <row r="142" spans="2:20" x14ac:dyDescent="0.25">
      <c r="B142" s="6">
        <f>'CL &amp; Data'!B564/1000000000</f>
        <v>10.963150000000001</v>
      </c>
      <c r="D142" s="6">
        <f>'CL &amp; Data'!C564</f>
        <v>-5.8507109000000002</v>
      </c>
      <c r="F142" s="6">
        <f>'CL &amp; Data'!D564</f>
        <v>-49.166553</v>
      </c>
      <c r="H142" s="6">
        <f>'CL &amp; Data'!E564</f>
        <v>-29.395344000000001</v>
      </c>
      <c r="J142" s="6">
        <f>'CL &amp; Data'!F564</f>
        <v>-31.387011999999999</v>
      </c>
      <c r="L142" s="6">
        <f>'CL &amp; Data'!L564/1000000000</f>
        <v>10.963150000000001</v>
      </c>
      <c r="N142" s="6">
        <f>'CL &amp; Data'!M564</f>
        <v>-10.959768</v>
      </c>
      <c r="P142" s="6">
        <f>'CL &amp; Data'!N564</f>
        <v>-53.421748999999998</v>
      </c>
      <c r="R142" s="6">
        <f>'CL &amp; Data'!O564</f>
        <v>-31.058686999999999</v>
      </c>
      <c r="T142" s="6">
        <f>'CL &amp; Data'!P564</f>
        <v>-29.692968</v>
      </c>
    </row>
    <row r="143" spans="2:20" x14ac:dyDescent="0.25">
      <c r="B143" s="6">
        <f>'CL &amp; Data'!B565/1000000000</f>
        <v>11.043100000000001</v>
      </c>
      <c r="D143" s="6">
        <f>'CL &amp; Data'!C565</f>
        <v>-5.9899367999999997</v>
      </c>
      <c r="F143" s="6">
        <f>'CL &amp; Data'!D565</f>
        <v>-49.015202000000002</v>
      </c>
      <c r="H143" s="6">
        <f>'CL &amp; Data'!E565</f>
        <v>-29.531293999999999</v>
      </c>
      <c r="J143" s="6">
        <f>'CL &amp; Data'!F565</f>
        <v>-30.880108</v>
      </c>
      <c r="L143" s="6">
        <f>'CL &amp; Data'!L565/1000000000</f>
        <v>11.043100000000001</v>
      </c>
      <c r="N143" s="6">
        <f>'CL &amp; Data'!M565</f>
        <v>-11.47622</v>
      </c>
      <c r="P143" s="6">
        <f>'CL &amp; Data'!N565</f>
        <v>-53.624870000000001</v>
      </c>
      <c r="R143" s="6">
        <f>'CL &amp; Data'!O565</f>
        <v>-30.581911000000002</v>
      </c>
      <c r="T143" s="6">
        <f>'CL &amp; Data'!P565</f>
        <v>-29.80875</v>
      </c>
    </row>
    <row r="144" spans="2:20" x14ac:dyDescent="0.25">
      <c r="B144" s="6">
        <f>'CL &amp; Data'!B566/1000000000</f>
        <v>11.123049999999999</v>
      </c>
      <c r="D144" s="6">
        <f>'CL &amp; Data'!C566</f>
        <v>-6.2244415000000002</v>
      </c>
      <c r="F144" s="6">
        <f>'CL &amp; Data'!D566</f>
        <v>-48.965828000000002</v>
      </c>
      <c r="H144" s="6">
        <f>'CL &amp; Data'!E566</f>
        <v>-29.612584999999999</v>
      </c>
      <c r="J144" s="6">
        <f>'CL &amp; Data'!F566</f>
        <v>-30.401340000000001</v>
      </c>
      <c r="L144" s="6">
        <f>'CL &amp; Data'!L566/1000000000</f>
        <v>11.123049999999999</v>
      </c>
      <c r="N144" s="6">
        <f>'CL &amp; Data'!M566</f>
        <v>-12.113023999999999</v>
      </c>
      <c r="P144" s="6">
        <f>'CL &amp; Data'!N566</f>
        <v>-53.838115999999999</v>
      </c>
      <c r="R144" s="6">
        <f>'CL &amp; Data'!O566</f>
        <v>-30.141314999999999</v>
      </c>
      <c r="T144" s="6">
        <f>'CL &amp; Data'!P566</f>
        <v>-29.860958</v>
      </c>
    </row>
    <row r="145" spans="2:20" x14ac:dyDescent="0.25">
      <c r="B145" s="6">
        <f>'CL &amp; Data'!B567/1000000000</f>
        <v>11.202999999999999</v>
      </c>
      <c r="D145" s="6">
        <f>'CL &amp; Data'!C567</f>
        <v>-6.5601621000000003</v>
      </c>
      <c r="F145" s="6">
        <f>'CL &amp; Data'!D567</f>
        <v>-48.886955</v>
      </c>
      <c r="H145" s="6">
        <f>'CL &amp; Data'!E567</f>
        <v>-29.624027000000002</v>
      </c>
      <c r="J145" s="6">
        <f>'CL &amp; Data'!F567</f>
        <v>-29.937118999999999</v>
      </c>
      <c r="L145" s="6">
        <f>'CL &amp; Data'!L567/1000000000</f>
        <v>11.202999999999999</v>
      </c>
      <c r="N145" s="6">
        <f>'CL &amp; Data'!M567</f>
        <v>-12.906338</v>
      </c>
      <c r="P145" s="6">
        <f>'CL &amp; Data'!N567</f>
        <v>-54.169539999999998</v>
      </c>
      <c r="R145" s="6">
        <f>'CL &amp; Data'!O567</f>
        <v>-29.722125999999999</v>
      </c>
      <c r="T145" s="6">
        <f>'CL &amp; Data'!P567</f>
        <v>-29.862244</v>
      </c>
    </row>
    <row r="146" spans="2:20" x14ac:dyDescent="0.25">
      <c r="B146" s="6">
        <f>'CL &amp; Data'!B568/1000000000</f>
        <v>11.28295</v>
      </c>
      <c r="D146" s="6">
        <f>'CL &amp; Data'!C568</f>
        <v>-6.9621015000000002</v>
      </c>
      <c r="F146" s="6">
        <f>'CL &amp; Data'!D568</f>
        <v>-48.795341000000001</v>
      </c>
      <c r="H146" s="6">
        <f>'CL &amp; Data'!E568</f>
        <v>-29.555399000000001</v>
      </c>
      <c r="J146" s="6">
        <f>'CL &amp; Data'!F568</f>
        <v>-29.463529999999999</v>
      </c>
      <c r="L146" s="6">
        <f>'CL &amp; Data'!L568/1000000000</f>
        <v>11.28295</v>
      </c>
      <c r="N146" s="6">
        <f>'CL &amp; Data'!M568</f>
        <v>-13.805980999999999</v>
      </c>
      <c r="P146" s="6">
        <f>'CL &amp; Data'!N568</f>
        <v>-54.586117000000002</v>
      </c>
      <c r="R146" s="6">
        <f>'CL &amp; Data'!O568</f>
        <v>-29.282097</v>
      </c>
      <c r="T146" s="6">
        <f>'CL &amp; Data'!P568</f>
        <v>-29.710438</v>
      </c>
    </row>
    <row r="147" spans="2:20" x14ac:dyDescent="0.25">
      <c r="B147" s="6">
        <f>'CL &amp; Data'!B569/1000000000</f>
        <v>11.3629</v>
      </c>
      <c r="D147" s="6">
        <f>'CL &amp; Data'!C569</f>
        <v>-7.4834027000000001</v>
      </c>
      <c r="F147" s="6">
        <f>'CL &amp; Data'!D569</f>
        <v>-48.803288000000002</v>
      </c>
      <c r="H147" s="6">
        <f>'CL &amp; Data'!E569</f>
        <v>-29.480243999999999</v>
      </c>
      <c r="J147" s="6">
        <f>'CL &amp; Data'!F569</f>
        <v>-29.059946</v>
      </c>
      <c r="L147" s="6">
        <f>'CL &amp; Data'!L569/1000000000</f>
        <v>11.3629</v>
      </c>
      <c r="N147" s="6">
        <f>'CL &amp; Data'!M569</f>
        <v>-14.892993000000001</v>
      </c>
      <c r="P147" s="6">
        <f>'CL &amp; Data'!N569</f>
        <v>-54.906719000000002</v>
      </c>
      <c r="R147" s="6">
        <f>'CL &amp; Data'!O569</f>
        <v>-28.915333</v>
      </c>
      <c r="T147" s="6">
        <f>'CL &amp; Data'!P569</f>
        <v>-29.567889999999998</v>
      </c>
    </row>
    <row r="148" spans="2:20" x14ac:dyDescent="0.25">
      <c r="B148" s="6">
        <f>'CL &amp; Data'!B570/1000000000</f>
        <v>11.44285</v>
      </c>
      <c r="D148" s="6">
        <f>'CL &amp; Data'!C570</f>
        <v>-8.0855951000000008</v>
      </c>
      <c r="F148" s="6">
        <f>'CL &amp; Data'!D570</f>
        <v>-48.764876999999998</v>
      </c>
      <c r="H148" s="6">
        <f>'CL &amp; Data'!E570</f>
        <v>-29.341318000000001</v>
      </c>
      <c r="J148" s="6">
        <f>'CL &amp; Data'!F570</f>
        <v>-28.643318000000001</v>
      </c>
      <c r="L148" s="6">
        <f>'CL &amp; Data'!L570/1000000000</f>
        <v>11.44285</v>
      </c>
      <c r="N148" s="6">
        <f>'CL &amp; Data'!M570</f>
        <v>-16.064274000000001</v>
      </c>
      <c r="P148" s="6">
        <f>'CL &amp; Data'!N570</f>
        <v>-55.124706000000003</v>
      </c>
      <c r="R148" s="6">
        <f>'CL &amp; Data'!O570</f>
        <v>-28.537974999999999</v>
      </c>
      <c r="T148" s="6">
        <f>'CL &amp; Data'!P570</f>
        <v>-29.408902999999999</v>
      </c>
    </row>
    <row r="149" spans="2:20" x14ac:dyDescent="0.25">
      <c r="B149" s="6">
        <f>'CL &amp; Data'!B571/1000000000</f>
        <v>11.5228</v>
      </c>
      <c r="D149" s="6">
        <f>'CL &amp; Data'!C571</f>
        <v>-8.9135237000000007</v>
      </c>
      <c r="F149" s="6">
        <f>'CL &amp; Data'!D571</f>
        <v>-48.860087999999998</v>
      </c>
      <c r="H149" s="6">
        <f>'CL &amp; Data'!E571</f>
        <v>-29.168028</v>
      </c>
      <c r="J149" s="6">
        <f>'CL &amp; Data'!F571</f>
        <v>-28.258526</v>
      </c>
      <c r="L149" s="6">
        <f>'CL &amp; Data'!L571/1000000000</f>
        <v>11.5228</v>
      </c>
      <c r="N149" s="6">
        <f>'CL &amp; Data'!M571</f>
        <v>-17.846520999999999</v>
      </c>
      <c r="P149" s="6">
        <f>'CL &amp; Data'!N571</f>
        <v>-55.440337999999997</v>
      </c>
      <c r="R149" s="6">
        <f>'CL &amp; Data'!O571</f>
        <v>-28.188897999999998</v>
      </c>
      <c r="T149" s="6">
        <f>'CL &amp; Data'!P571</f>
        <v>-29.203249</v>
      </c>
    </row>
    <row r="150" spans="2:20" x14ac:dyDescent="0.25">
      <c r="B150" s="6">
        <f>'CL &amp; Data'!B572/1000000000</f>
        <v>11.60275</v>
      </c>
      <c r="D150" s="6">
        <f>'CL &amp; Data'!C572</f>
        <v>-9.9745530999999996</v>
      </c>
      <c r="F150" s="6">
        <f>'CL &amp; Data'!D572</f>
        <v>-49.270240999999999</v>
      </c>
      <c r="H150" s="6">
        <f>'CL &amp; Data'!E572</f>
        <v>-29.00177</v>
      </c>
      <c r="J150" s="6">
        <f>'CL &amp; Data'!F572</f>
        <v>-27.955127999999998</v>
      </c>
      <c r="L150" s="6">
        <f>'CL &amp; Data'!L572/1000000000</f>
        <v>11.60275</v>
      </c>
      <c r="N150" s="6">
        <f>'CL &amp; Data'!M572</f>
        <v>-20.293002999999999</v>
      </c>
      <c r="P150" s="6">
        <f>'CL &amp; Data'!N572</f>
        <v>-55.845134999999999</v>
      </c>
      <c r="R150" s="6">
        <f>'CL &amp; Data'!O572</f>
        <v>-27.909486999999999</v>
      </c>
      <c r="T150" s="6">
        <f>'CL &amp; Data'!P572</f>
        <v>-28.988793999999999</v>
      </c>
    </row>
    <row r="151" spans="2:20" x14ac:dyDescent="0.25">
      <c r="B151" s="6">
        <f>'CL &amp; Data'!B573/1000000000</f>
        <v>11.682700000000001</v>
      </c>
      <c r="D151" s="6">
        <f>'CL &amp; Data'!C573</f>
        <v>-11.264972999999999</v>
      </c>
      <c r="F151" s="6">
        <f>'CL &amp; Data'!D573</f>
        <v>-49.793059999999997</v>
      </c>
      <c r="H151" s="6">
        <f>'CL &amp; Data'!E573</f>
        <v>-28.816016999999999</v>
      </c>
      <c r="J151" s="6">
        <f>'CL &amp; Data'!F573</f>
        <v>-27.698847000000001</v>
      </c>
      <c r="L151" s="6">
        <f>'CL &amp; Data'!L573/1000000000</f>
        <v>11.682700000000001</v>
      </c>
      <c r="N151" s="6">
        <f>'CL &amp; Data'!M573</f>
        <v>-22.287590000000002</v>
      </c>
      <c r="P151" s="6">
        <f>'CL &amp; Data'!N573</f>
        <v>-56.431804999999997</v>
      </c>
      <c r="R151" s="6">
        <f>'CL &amp; Data'!O573</f>
        <v>-27.663893000000002</v>
      </c>
      <c r="T151" s="6">
        <f>'CL &amp; Data'!P573</f>
        <v>-28.76972</v>
      </c>
    </row>
    <row r="152" spans="2:20" x14ac:dyDescent="0.25">
      <c r="B152" s="6">
        <f>'CL &amp; Data'!B574/1000000000</f>
        <v>11.762650000000001</v>
      </c>
      <c r="D152" s="6">
        <f>'CL &amp; Data'!C574</f>
        <v>-12.690871</v>
      </c>
      <c r="F152" s="6">
        <f>'CL &amp; Data'!D574</f>
        <v>-50.312679000000003</v>
      </c>
      <c r="H152" s="6">
        <f>'CL &amp; Data'!E574</f>
        <v>-28.613119000000001</v>
      </c>
      <c r="J152" s="6">
        <f>'CL &amp; Data'!F574</f>
        <v>-27.492449000000001</v>
      </c>
      <c r="L152" s="6">
        <f>'CL &amp; Data'!L574/1000000000</f>
        <v>11.762650000000001</v>
      </c>
      <c r="N152" s="6">
        <f>'CL &amp; Data'!M574</f>
        <v>-23.094871999999999</v>
      </c>
      <c r="P152" s="6">
        <f>'CL &amp; Data'!N574</f>
        <v>-56.874462000000001</v>
      </c>
      <c r="R152" s="6">
        <f>'CL &amp; Data'!O574</f>
        <v>-27.440491000000002</v>
      </c>
      <c r="T152" s="6">
        <f>'CL &amp; Data'!P574</f>
        <v>-28.554497000000001</v>
      </c>
    </row>
    <row r="153" spans="2:20" x14ac:dyDescent="0.25">
      <c r="B153" s="6">
        <f>'CL &amp; Data'!B575/1000000000</f>
        <v>11.842599999999999</v>
      </c>
      <c r="D153" s="6">
        <f>'CL &amp; Data'!C575</f>
        <v>-14.166226999999999</v>
      </c>
      <c r="F153" s="6">
        <f>'CL &amp; Data'!D575</f>
        <v>-50.761051000000002</v>
      </c>
      <c r="H153" s="6">
        <f>'CL &amp; Data'!E575</f>
        <v>-28.420442999999999</v>
      </c>
      <c r="J153" s="6">
        <f>'CL &amp; Data'!F575</f>
        <v>-27.368010999999999</v>
      </c>
      <c r="L153" s="6">
        <f>'CL &amp; Data'!L575/1000000000</f>
        <v>11.842599999999999</v>
      </c>
      <c r="N153" s="6">
        <f>'CL &amp; Data'!M575</f>
        <v>-23.126085</v>
      </c>
      <c r="P153" s="6">
        <f>'CL &amp; Data'!N575</f>
        <v>-57.776465999999999</v>
      </c>
      <c r="R153" s="6">
        <f>'CL &amp; Data'!O575</f>
        <v>-27.283791000000001</v>
      </c>
      <c r="T153" s="6">
        <f>'CL &amp; Data'!P575</f>
        <v>-28.355848000000002</v>
      </c>
    </row>
    <row r="154" spans="2:20" x14ac:dyDescent="0.25">
      <c r="B154" s="6">
        <f>'CL &amp; Data'!B576/1000000000</f>
        <v>11.922549999999999</v>
      </c>
      <c r="D154" s="6">
        <f>'CL &amp; Data'!C576</f>
        <v>-15.864084</v>
      </c>
      <c r="F154" s="6">
        <f>'CL &amp; Data'!D576</f>
        <v>-51.221882000000001</v>
      </c>
      <c r="H154" s="6">
        <f>'CL &amp; Data'!E576</f>
        <v>-28.228891000000001</v>
      </c>
      <c r="J154" s="6">
        <f>'CL &amp; Data'!F576</f>
        <v>-27.306334</v>
      </c>
      <c r="L154" s="6">
        <f>'CL &amp; Data'!L576/1000000000</f>
        <v>11.922549999999999</v>
      </c>
      <c r="N154" s="6">
        <f>'CL &amp; Data'!M576</f>
        <v>-21.788195000000002</v>
      </c>
      <c r="P154" s="6">
        <f>'CL &amp; Data'!N576</f>
        <v>-58.573138999999998</v>
      </c>
      <c r="R154" s="6">
        <f>'CL &amp; Data'!O576</f>
        <v>-27.167829999999999</v>
      </c>
      <c r="T154" s="6">
        <f>'CL &amp; Data'!P576</f>
        <v>-28.190853000000001</v>
      </c>
    </row>
    <row r="155" spans="2:20" x14ac:dyDescent="0.25">
      <c r="B155" s="6">
        <f>'CL &amp; Data'!B577/1000000000</f>
        <v>12.0025</v>
      </c>
      <c r="D155" s="6">
        <f>'CL &amp; Data'!C577</f>
        <v>-16.960197000000001</v>
      </c>
      <c r="F155" s="6">
        <f>'CL &amp; Data'!D577</f>
        <v>-51.372093</v>
      </c>
      <c r="H155" s="6">
        <f>'CL &amp; Data'!E577</f>
        <v>-28.058805</v>
      </c>
      <c r="J155" s="6">
        <f>'CL &amp; Data'!F577</f>
        <v>-27.297212999999999</v>
      </c>
      <c r="L155" s="6">
        <f>'CL &amp; Data'!L577/1000000000</f>
        <v>12.0025</v>
      </c>
      <c r="N155" s="6">
        <f>'CL &amp; Data'!M577</f>
        <v>-19.297630000000002</v>
      </c>
      <c r="P155" s="6">
        <f>'CL &amp; Data'!N577</f>
        <v>-58.897239999999996</v>
      </c>
      <c r="R155" s="6">
        <f>'CL &amp; Data'!O577</f>
        <v>-27.113947</v>
      </c>
      <c r="T155" s="6">
        <f>'CL &amp; Data'!P577</f>
        <v>-28.051144000000001</v>
      </c>
    </row>
    <row r="156" spans="2:20" x14ac:dyDescent="0.25">
      <c r="B156" s="6">
        <f>'CL &amp; Data'!B578/1000000000</f>
        <v>12.08245</v>
      </c>
      <c r="D156" s="6">
        <f>'CL &amp; Data'!C578</f>
        <v>-17.698696000000002</v>
      </c>
      <c r="F156" s="6">
        <f>'CL &amp; Data'!D578</f>
        <v>-51.594692000000002</v>
      </c>
      <c r="H156" s="6">
        <f>'CL &amp; Data'!E578</f>
        <v>-27.927944</v>
      </c>
      <c r="J156" s="6">
        <f>'CL &amp; Data'!F578</f>
        <v>-27.357285999999998</v>
      </c>
      <c r="L156" s="6">
        <f>'CL &amp; Data'!L578/1000000000</f>
        <v>12.08245</v>
      </c>
      <c r="N156" s="6">
        <f>'CL &amp; Data'!M578</f>
        <v>-16.676991000000001</v>
      </c>
      <c r="P156" s="6">
        <f>'CL &amp; Data'!N578</f>
        <v>-58.883606</v>
      </c>
      <c r="R156" s="6">
        <f>'CL &amp; Data'!O578</f>
        <v>-27.120228000000001</v>
      </c>
      <c r="T156" s="6">
        <f>'CL &amp; Data'!P578</f>
        <v>-27.946625000000001</v>
      </c>
    </row>
    <row r="157" spans="2:20" x14ac:dyDescent="0.25">
      <c r="B157" s="6">
        <f>'CL &amp; Data'!B579/1000000000</f>
        <v>12.1624</v>
      </c>
      <c r="D157" s="6">
        <f>'CL &amp; Data'!C579</f>
        <v>-17.834157999999999</v>
      </c>
      <c r="F157" s="6">
        <f>'CL &amp; Data'!D579</f>
        <v>-51.810561999999997</v>
      </c>
      <c r="H157" s="6">
        <f>'CL &amp; Data'!E579</f>
        <v>-27.824551</v>
      </c>
      <c r="J157" s="6">
        <f>'CL &amp; Data'!F579</f>
        <v>-27.446750999999999</v>
      </c>
      <c r="L157" s="6">
        <f>'CL &amp; Data'!L579/1000000000</f>
        <v>12.1624</v>
      </c>
      <c r="N157" s="6">
        <f>'CL &amp; Data'!M579</f>
        <v>-14.594267</v>
      </c>
      <c r="P157" s="6">
        <f>'CL &amp; Data'!N579</f>
        <v>-58.754696000000003</v>
      </c>
      <c r="R157" s="6">
        <f>'CL &amp; Data'!O579</f>
        <v>-27.165184</v>
      </c>
      <c r="T157" s="6">
        <f>'CL &amp; Data'!P579</f>
        <v>-27.859445999999998</v>
      </c>
    </row>
    <row r="158" spans="2:20" x14ac:dyDescent="0.25">
      <c r="B158" s="6">
        <f>'CL &amp; Data'!B580/1000000000</f>
        <v>12.24235</v>
      </c>
      <c r="D158" s="6">
        <f>'CL &amp; Data'!C580</f>
        <v>-17.547039000000002</v>
      </c>
      <c r="F158" s="6">
        <f>'CL &amp; Data'!D580</f>
        <v>-52.222904</v>
      </c>
      <c r="H158" s="6">
        <f>'CL &amp; Data'!E580</f>
        <v>-27.758993</v>
      </c>
      <c r="J158" s="6">
        <f>'CL &amp; Data'!F580</f>
        <v>-27.569116999999999</v>
      </c>
      <c r="L158" s="6">
        <f>'CL &amp; Data'!L580/1000000000</f>
        <v>12.24235</v>
      </c>
      <c r="N158" s="6">
        <f>'CL &amp; Data'!M580</f>
        <v>-12.903718</v>
      </c>
      <c r="P158" s="6">
        <f>'CL &amp; Data'!N580</f>
        <v>-57.983868000000001</v>
      </c>
      <c r="R158" s="6">
        <f>'CL &amp; Data'!O580</f>
        <v>-27.263994</v>
      </c>
      <c r="T158" s="6">
        <f>'CL &amp; Data'!P580</f>
        <v>-27.802354999999999</v>
      </c>
    </row>
    <row r="159" spans="2:20" x14ac:dyDescent="0.25">
      <c r="B159" s="6">
        <f>'CL &amp; Data'!B581/1000000000</f>
        <v>12.3223</v>
      </c>
      <c r="D159" s="6">
        <f>'CL &amp; Data'!C581</f>
        <v>-16.339915999999999</v>
      </c>
      <c r="F159" s="6">
        <f>'CL &amp; Data'!D581</f>
        <v>-52.322341999999999</v>
      </c>
      <c r="H159" s="6">
        <f>'CL &amp; Data'!E581</f>
        <v>-27.713581000000001</v>
      </c>
      <c r="J159" s="6">
        <f>'CL &amp; Data'!F581</f>
        <v>-27.704215999999999</v>
      </c>
      <c r="L159" s="6">
        <f>'CL &amp; Data'!L581/1000000000</f>
        <v>12.3223</v>
      </c>
      <c r="N159" s="6">
        <f>'CL &amp; Data'!M581</f>
        <v>-11.550179999999999</v>
      </c>
      <c r="P159" s="6">
        <f>'CL &amp; Data'!N581</f>
        <v>-56.923198999999997</v>
      </c>
      <c r="R159" s="6">
        <f>'CL &amp; Data'!O581</f>
        <v>-27.394853999999999</v>
      </c>
      <c r="T159" s="6">
        <f>'CL &amp; Data'!P581</f>
        <v>-27.751958999999999</v>
      </c>
    </row>
    <row r="160" spans="2:20" x14ac:dyDescent="0.25">
      <c r="B160" s="6">
        <f>'CL &amp; Data'!B582/1000000000</f>
        <v>12.40225</v>
      </c>
      <c r="D160" s="6">
        <f>'CL &amp; Data'!C582</f>
        <v>-15.296863999999999</v>
      </c>
      <c r="F160" s="6">
        <f>'CL &amp; Data'!D582</f>
        <v>-52.519337</v>
      </c>
      <c r="H160" s="6">
        <f>'CL &amp; Data'!E582</f>
        <v>-27.680897000000002</v>
      </c>
      <c r="J160" s="6">
        <f>'CL &amp; Data'!F582</f>
        <v>-27.842642000000001</v>
      </c>
      <c r="L160" s="6">
        <f>'CL &amp; Data'!L582/1000000000</f>
        <v>12.40225</v>
      </c>
      <c r="N160" s="6">
        <f>'CL &amp; Data'!M582</f>
        <v>-10.37851</v>
      </c>
      <c r="P160" s="6">
        <f>'CL &amp; Data'!N582</f>
        <v>-55.894413</v>
      </c>
      <c r="R160" s="6">
        <f>'CL &amp; Data'!O582</f>
        <v>-27.527501999999998</v>
      </c>
      <c r="T160" s="6">
        <f>'CL &amp; Data'!P582</f>
        <v>-27.689646</v>
      </c>
    </row>
    <row r="161" spans="2:20" x14ac:dyDescent="0.25">
      <c r="B161" s="6">
        <f>'CL &amp; Data'!B583/1000000000</f>
        <v>12.482200000000001</v>
      </c>
      <c r="D161" s="6">
        <f>'CL &amp; Data'!C583</f>
        <v>-14.237344999999999</v>
      </c>
      <c r="F161" s="6">
        <f>'CL &amp; Data'!D583</f>
        <v>-52.630833000000003</v>
      </c>
      <c r="H161" s="6">
        <f>'CL &amp; Data'!E583</f>
        <v>-27.635286000000001</v>
      </c>
      <c r="J161" s="6">
        <f>'CL &amp; Data'!F583</f>
        <v>-27.985229</v>
      </c>
      <c r="L161" s="6">
        <f>'CL &amp; Data'!L583/1000000000</f>
        <v>12.482200000000001</v>
      </c>
      <c r="N161" s="6">
        <f>'CL &amp; Data'!M583</f>
        <v>-9.4347428999999998</v>
      </c>
      <c r="P161" s="6">
        <f>'CL &amp; Data'!N583</f>
        <v>-54.762123000000003</v>
      </c>
      <c r="R161" s="6">
        <f>'CL &amp; Data'!O583</f>
        <v>-27.687252000000001</v>
      </c>
      <c r="T161" s="6">
        <f>'CL &amp; Data'!P583</f>
        <v>-27.633883000000001</v>
      </c>
    </row>
    <row r="162" spans="2:20" x14ac:dyDescent="0.25">
      <c r="B162" s="6">
        <f>'CL &amp; Data'!B584/1000000000</f>
        <v>12.562150000000001</v>
      </c>
      <c r="D162" s="6">
        <f>'CL &amp; Data'!C584</f>
        <v>-13.33741</v>
      </c>
      <c r="F162" s="6">
        <f>'CL &amp; Data'!D584</f>
        <v>-52.581305999999998</v>
      </c>
      <c r="H162" s="6">
        <f>'CL &amp; Data'!E584</f>
        <v>-27.596516000000001</v>
      </c>
      <c r="J162" s="6">
        <f>'CL &amp; Data'!F584</f>
        <v>-28.125858000000001</v>
      </c>
      <c r="L162" s="6">
        <f>'CL &amp; Data'!L584/1000000000</f>
        <v>12.562150000000001</v>
      </c>
      <c r="N162" s="6">
        <f>'CL &amp; Data'!M584</f>
        <v>-8.6293974000000002</v>
      </c>
      <c r="P162" s="6">
        <f>'CL &amp; Data'!N584</f>
        <v>-53.717936999999999</v>
      </c>
      <c r="R162" s="6">
        <f>'CL &amp; Data'!O584</f>
        <v>-27.855163999999998</v>
      </c>
      <c r="T162" s="6">
        <f>'CL &amp; Data'!P584</f>
        <v>-27.581731999999999</v>
      </c>
    </row>
    <row r="163" spans="2:20" x14ac:dyDescent="0.25">
      <c r="B163" s="6">
        <f>'CL &amp; Data'!B585/1000000000</f>
        <v>12.642099999999999</v>
      </c>
      <c r="D163" s="6">
        <f>'CL &amp; Data'!C585</f>
        <v>-12.478743</v>
      </c>
      <c r="F163" s="6">
        <f>'CL &amp; Data'!D585</f>
        <v>-52.362040999999998</v>
      </c>
      <c r="H163" s="6">
        <f>'CL &amp; Data'!E585</f>
        <v>-27.585177999999999</v>
      </c>
      <c r="J163" s="6">
        <f>'CL &amp; Data'!F585</f>
        <v>-28.263617</v>
      </c>
      <c r="L163" s="6">
        <f>'CL &amp; Data'!L585/1000000000</f>
        <v>12.642099999999999</v>
      </c>
      <c r="N163" s="6">
        <f>'CL &amp; Data'!M585</f>
        <v>-7.9473219000000004</v>
      </c>
      <c r="P163" s="6">
        <f>'CL &amp; Data'!N585</f>
        <v>-52.802692</v>
      </c>
      <c r="R163" s="6">
        <f>'CL &amp; Data'!O585</f>
        <v>-28.030512000000002</v>
      </c>
      <c r="T163" s="6">
        <f>'CL &amp; Data'!P585</f>
        <v>-27.556809999999999</v>
      </c>
    </row>
    <row r="164" spans="2:20" x14ac:dyDescent="0.25">
      <c r="B164" s="6">
        <f>'CL &amp; Data'!B586/1000000000</f>
        <v>12.722049999999999</v>
      </c>
      <c r="D164" s="6">
        <f>'CL &amp; Data'!C586</f>
        <v>-11.891748</v>
      </c>
      <c r="F164" s="6">
        <f>'CL &amp; Data'!D586</f>
        <v>-52.124713999999997</v>
      </c>
      <c r="H164" s="6">
        <f>'CL &amp; Data'!E586</f>
        <v>-27.550042999999999</v>
      </c>
      <c r="J164" s="6">
        <f>'CL &amp; Data'!F586</f>
        <v>-28.399984</v>
      </c>
      <c r="L164" s="6">
        <f>'CL &amp; Data'!L586/1000000000</f>
        <v>12.722049999999999</v>
      </c>
      <c r="N164" s="6">
        <f>'CL &amp; Data'!M586</f>
        <v>-7.3671230999999997</v>
      </c>
      <c r="P164" s="6">
        <f>'CL &amp; Data'!N586</f>
        <v>-51.953471999999998</v>
      </c>
      <c r="R164" s="6">
        <f>'CL &amp; Data'!O586</f>
        <v>-28.208508999999999</v>
      </c>
      <c r="T164" s="6">
        <f>'CL &amp; Data'!P586</f>
        <v>-27.515855999999999</v>
      </c>
    </row>
    <row r="165" spans="2:20" x14ac:dyDescent="0.25">
      <c r="B165" s="6">
        <f>'CL &amp; Data'!B587/1000000000</f>
        <v>12.802</v>
      </c>
      <c r="D165" s="6">
        <f>'CL &amp; Data'!C587</f>
        <v>-11.36026</v>
      </c>
      <c r="F165" s="6">
        <f>'CL &amp; Data'!D587</f>
        <v>-51.820819999999998</v>
      </c>
      <c r="H165" s="6">
        <f>'CL &amp; Data'!E587</f>
        <v>-27.49165</v>
      </c>
      <c r="J165" s="6">
        <f>'CL &amp; Data'!F587</f>
        <v>-28.543223999999999</v>
      </c>
      <c r="L165" s="6">
        <f>'CL &amp; Data'!L587/1000000000</f>
        <v>12.802</v>
      </c>
      <c r="N165" s="6">
        <f>'CL &amp; Data'!M587</f>
        <v>-6.8560132999999999</v>
      </c>
      <c r="P165" s="6">
        <f>'CL &amp; Data'!N587</f>
        <v>-51.199795000000002</v>
      </c>
      <c r="R165" s="6">
        <f>'CL &amp; Data'!O587</f>
        <v>-28.393201999999999</v>
      </c>
      <c r="T165" s="6">
        <f>'CL &amp; Data'!P587</f>
        <v>-27.462624000000002</v>
      </c>
    </row>
    <row r="166" spans="2:20" x14ac:dyDescent="0.25">
      <c r="B166" s="6">
        <f>'CL &amp; Data'!B588/1000000000</f>
        <v>12.88195</v>
      </c>
      <c r="D166" s="6">
        <f>'CL &amp; Data'!C588</f>
        <v>-10.944922999999999</v>
      </c>
      <c r="F166" s="6">
        <f>'CL &amp; Data'!D588</f>
        <v>-51.372967000000003</v>
      </c>
      <c r="H166" s="6">
        <f>'CL &amp; Data'!E588</f>
        <v>-27.420805000000001</v>
      </c>
      <c r="J166" s="6">
        <f>'CL &amp; Data'!F588</f>
        <v>-28.686036999999999</v>
      </c>
      <c r="L166" s="6">
        <f>'CL &amp; Data'!L588/1000000000</f>
        <v>12.88195</v>
      </c>
      <c r="N166" s="6">
        <f>'CL &amp; Data'!M588</f>
        <v>-6.4348425999999996</v>
      </c>
      <c r="P166" s="6">
        <f>'CL &amp; Data'!N588</f>
        <v>-50.514156</v>
      </c>
      <c r="R166" s="6">
        <f>'CL &amp; Data'!O588</f>
        <v>-28.579609000000001</v>
      </c>
      <c r="T166" s="6">
        <f>'CL &amp; Data'!P588</f>
        <v>-27.360250000000001</v>
      </c>
    </row>
    <row r="167" spans="2:20" x14ac:dyDescent="0.25">
      <c r="B167" s="6">
        <f>'CL &amp; Data'!B589/1000000000</f>
        <v>12.9619</v>
      </c>
      <c r="D167" s="6">
        <f>'CL &amp; Data'!C589</f>
        <v>-10.770432</v>
      </c>
      <c r="F167" s="6">
        <f>'CL &amp; Data'!D589</f>
        <v>-50.950409000000001</v>
      </c>
      <c r="H167" s="6">
        <f>'CL &amp; Data'!E589</f>
        <v>-27.257539999999999</v>
      </c>
      <c r="J167" s="6">
        <f>'CL &amp; Data'!F589</f>
        <v>-28.837385000000001</v>
      </c>
      <c r="L167" s="6">
        <f>'CL &amp; Data'!L589/1000000000</f>
        <v>12.9619</v>
      </c>
      <c r="N167" s="6">
        <f>'CL &amp; Data'!M589</f>
        <v>-6.0661135000000002</v>
      </c>
      <c r="P167" s="6">
        <f>'CL &amp; Data'!N589</f>
        <v>-49.869064000000002</v>
      </c>
      <c r="R167" s="6">
        <f>'CL &amp; Data'!O589</f>
        <v>-28.771280000000001</v>
      </c>
      <c r="T167" s="6">
        <f>'CL &amp; Data'!P589</f>
        <v>-27.206416999999998</v>
      </c>
    </row>
    <row r="168" spans="2:20" x14ac:dyDescent="0.25">
      <c r="B168" s="6">
        <f>'CL &amp; Data'!B590/1000000000</f>
        <v>13.04185</v>
      </c>
      <c r="D168" s="6">
        <f>'CL &amp; Data'!C590</f>
        <v>-10.857797</v>
      </c>
      <c r="F168" s="6">
        <f>'CL &amp; Data'!D590</f>
        <v>-50.510719000000002</v>
      </c>
      <c r="H168" s="6">
        <f>'CL &amp; Data'!E590</f>
        <v>-26.972442999999998</v>
      </c>
      <c r="J168" s="6">
        <f>'CL &amp; Data'!F590</f>
        <v>-29.000546</v>
      </c>
      <c r="L168" s="6">
        <f>'CL &amp; Data'!L590/1000000000</f>
        <v>13.04185</v>
      </c>
      <c r="N168" s="6">
        <f>'CL &amp; Data'!M590</f>
        <v>-5.7417344999999997</v>
      </c>
      <c r="P168" s="6">
        <f>'CL &amp; Data'!N590</f>
        <v>-49.284557</v>
      </c>
      <c r="R168" s="6">
        <f>'CL &amp; Data'!O590</f>
        <v>-28.961227000000001</v>
      </c>
      <c r="T168" s="6">
        <f>'CL &amp; Data'!P590</f>
        <v>-26.943518000000001</v>
      </c>
    </row>
    <row r="169" spans="2:20" x14ac:dyDescent="0.25">
      <c r="B169" s="6">
        <f>'CL &amp; Data'!B591/1000000000</f>
        <v>13.1218</v>
      </c>
      <c r="D169" s="6">
        <f>'CL &amp; Data'!C591</f>
        <v>-11.050568999999999</v>
      </c>
      <c r="F169" s="6">
        <f>'CL &amp; Data'!D591</f>
        <v>-50.046436</v>
      </c>
      <c r="H169" s="6">
        <f>'CL &amp; Data'!E591</f>
        <v>-26.596824999999999</v>
      </c>
      <c r="J169" s="6">
        <f>'CL &amp; Data'!F591</f>
        <v>-29.174040000000002</v>
      </c>
      <c r="L169" s="6">
        <f>'CL &amp; Data'!L591/1000000000</f>
        <v>13.1218</v>
      </c>
      <c r="N169" s="6">
        <f>'CL &amp; Data'!M591</f>
        <v>-5.4750128</v>
      </c>
      <c r="P169" s="6">
        <f>'CL &amp; Data'!N591</f>
        <v>-48.742972999999999</v>
      </c>
      <c r="R169" s="6">
        <f>'CL &amp; Data'!O591</f>
        <v>-29.152822</v>
      </c>
      <c r="T169" s="6">
        <f>'CL &amp; Data'!P591</f>
        <v>-26.611916999999998</v>
      </c>
    </row>
    <row r="170" spans="2:20" x14ac:dyDescent="0.25">
      <c r="B170" s="6">
        <f>'CL &amp; Data'!B592/1000000000</f>
        <v>13.201750000000001</v>
      </c>
      <c r="D170" s="6">
        <f>'CL &amp; Data'!C592</f>
        <v>-11.354728</v>
      </c>
      <c r="F170" s="6">
        <f>'CL &amp; Data'!D592</f>
        <v>-49.546391</v>
      </c>
      <c r="H170" s="6">
        <f>'CL &amp; Data'!E592</f>
        <v>-26.150669000000001</v>
      </c>
      <c r="J170" s="6">
        <f>'CL &amp; Data'!F592</f>
        <v>-29.355982000000001</v>
      </c>
      <c r="L170" s="6">
        <f>'CL &amp; Data'!L592/1000000000</f>
        <v>13.201750000000001</v>
      </c>
      <c r="N170" s="6">
        <f>'CL &amp; Data'!M592</f>
        <v>-5.2368255000000001</v>
      </c>
      <c r="P170" s="6">
        <f>'CL &amp; Data'!N592</f>
        <v>-48.255363000000003</v>
      </c>
      <c r="R170" s="6">
        <f>'CL &amp; Data'!O592</f>
        <v>-29.342327000000001</v>
      </c>
      <c r="T170" s="6">
        <f>'CL &amp; Data'!P592</f>
        <v>-26.211957999999999</v>
      </c>
    </row>
    <row r="171" spans="2:20" x14ac:dyDescent="0.25">
      <c r="B171" s="6">
        <f>'CL &amp; Data'!B593/1000000000</f>
        <v>13.281700000000001</v>
      </c>
      <c r="D171" s="6">
        <f>'CL &amp; Data'!C593</f>
        <v>-11.567923</v>
      </c>
      <c r="F171" s="6">
        <f>'CL &amp; Data'!D593</f>
        <v>-49.053542999999998</v>
      </c>
      <c r="H171" s="6">
        <f>'CL &amp; Data'!E593</f>
        <v>-25.642320999999999</v>
      </c>
      <c r="J171" s="6">
        <f>'CL &amp; Data'!F593</f>
        <v>-29.549275999999999</v>
      </c>
      <c r="L171" s="6">
        <f>'CL &amp; Data'!L593/1000000000</f>
        <v>13.281700000000001</v>
      </c>
      <c r="N171" s="6">
        <f>'CL &amp; Data'!M593</f>
        <v>-5.0298185000000002</v>
      </c>
      <c r="P171" s="6">
        <f>'CL &amp; Data'!N593</f>
        <v>-47.793106000000002</v>
      </c>
      <c r="R171" s="6">
        <f>'CL &amp; Data'!O593</f>
        <v>-29.536619000000002</v>
      </c>
      <c r="T171" s="6">
        <f>'CL &amp; Data'!P593</f>
        <v>-25.736322000000001</v>
      </c>
    </row>
    <row r="172" spans="2:20" x14ac:dyDescent="0.25">
      <c r="B172" s="6">
        <f>'CL &amp; Data'!B594/1000000000</f>
        <v>13.361649999999999</v>
      </c>
      <c r="D172" s="6">
        <f>'CL &amp; Data'!C594</f>
        <v>-11.687424</v>
      </c>
      <c r="F172" s="6">
        <f>'CL &amp; Data'!D594</f>
        <v>-48.546309999999998</v>
      </c>
      <c r="H172" s="6">
        <f>'CL &amp; Data'!E594</f>
        <v>-25.085046999999999</v>
      </c>
      <c r="J172" s="6">
        <f>'CL &amp; Data'!F594</f>
        <v>-29.758555999999999</v>
      </c>
      <c r="L172" s="6">
        <f>'CL &amp; Data'!L594/1000000000</f>
        <v>13.361649999999999</v>
      </c>
      <c r="N172" s="6">
        <f>'CL &amp; Data'!M594</f>
        <v>-4.8588985999999998</v>
      </c>
      <c r="P172" s="6">
        <f>'CL &amp; Data'!N594</f>
        <v>-47.370883999999997</v>
      </c>
      <c r="R172" s="6">
        <f>'CL &amp; Data'!O594</f>
        <v>-29.736017</v>
      </c>
      <c r="T172" s="6">
        <f>'CL &amp; Data'!P594</f>
        <v>-25.145315</v>
      </c>
    </row>
    <row r="173" spans="2:20" x14ac:dyDescent="0.25">
      <c r="B173" s="6">
        <f>'CL &amp; Data'!B595/1000000000</f>
        <v>13.441599999999999</v>
      </c>
      <c r="D173" s="6">
        <f>'CL &amp; Data'!C595</f>
        <v>-11.747297</v>
      </c>
      <c r="F173" s="6">
        <f>'CL &amp; Data'!D595</f>
        <v>-48.072952000000001</v>
      </c>
      <c r="H173" s="6">
        <f>'CL &amp; Data'!E595</f>
        <v>-24.464922000000001</v>
      </c>
      <c r="J173" s="6">
        <f>'CL &amp; Data'!F595</f>
        <v>-29.979548999999999</v>
      </c>
      <c r="L173" s="6">
        <f>'CL &amp; Data'!L595/1000000000</f>
        <v>13.441599999999999</v>
      </c>
      <c r="N173" s="6">
        <f>'CL &amp; Data'!M595</f>
        <v>-4.7006763999999999</v>
      </c>
      <c r="P173" s="6">
        <f>'CL &amp; Data'!N595</f>
        <v>-46.971645000000002</v>
      </c>
      <c r="R173" s="6">
        <f>'CL &amp; Data'!O595</f>
        <v>-29.937131999999998</v>
      </c>
      <c r="T173" s="6">
        <f>'CL &amp; Data'!P595</f>
        <v>-24.457701</v>
      </c>
    </row>
    <row r="174" spans="2:20" x14ac:dyDescent="0.25">
      <c r="B174" s="6">
        <f>'CL &amp; Data'!B596/1000000000</f>
        <v>13.52155</v>
      </c>
      <c r="D174" s="6">
        <f>'CL &amp; Data'!C596</f>
        <v>-11.696425</v>
      </c>
      <c r="F174" s="6">
        <f>'CL &amp; Data'!D596</f>
        <v>-47.61562</v>
      </c>
      <c r="H174" s="6">
        <f>'CL &amp; Data'!E596</f>
        <v>-23.817527999999999</v>
      </c>
      <c r="J174" s="6">
        <f>'CL &amp; Data'!F596</f>
        <v>-30.227345</v>
      </c>
      <c r="L174" s="6">
        <f>'CL &amp; Data'!L596/1000000000</f>
        <v>13.52155</v>
      </c>
      <c r="N174" s="6">
        <f>'CL &amp; Data'!M596</f>
        <v>-4.5673250999999997</v>
      </c>
      <c r="P174" s="6">
        <f>'CL &amp; Data'!N596</f>
        <v>-46.601008999999998</v>
      </c>
      <c r="R174" s="6">
        <f>'CL &amp; Data'!O596</f>
        <v>-30.152940999999998</v>
      </c>
      <c r="T174" s="6">
        <f>'CL &amp; Data'!P596</f>
        <v>-23.735443</v>
      </c>
    </row>
    <row r="175" spans="2:20" x14ac:dyDescent="0.25">
      <c r="B175" s="6">
        <f>'CL &amp; Data'!B597/1000000000</f>
        <v>13.6015</v>
      </c>
      <c r="D175" s="6">
        <f>'CL &amp; Data'!C597</f>
        <v>-11.733865</v>
      </c>
      <c r="F175" s="6">
        <f>'CL &amp; Data'!D597</f>
        <v>-47.191733999999997</v>
      </c>
      <c r="H175" s="6">
        <f>'CL &amp; Data'!E597</f>
        <v>-23.019022</v>
      </c>
      <c r="J175" s="6">
        <f>'CL &amp; Data'!F597</f>
        <v>-30.489605000000001</v>
      </c>
      <c r="L175" s="6">
        <f>'CL &amp; Data'!L597/1000000000</f>
        <v>13.6015</v>
      </c>
      <c r="N175" s="6">
        <f>'CL &amp; Data'!M597</f>
        <v>-4.4486938</v>
      </c>
      <c r="P175" s="6">
        <f>'CL &amp; Data'!N597</f>
        <v>-46.230232000000001</v>
      </c>
      <c r="R175" s="6">
        <f>'CL &amp; Data'!O597</f>
        <v>-30.369389000000002</v>
      </c>
      <c r="T175" s="6">
        <f>'CL &amp; Data'!P597</f>
        <v>-22.918068000000002</v>
      </c>
    </row>
    <row r="176" spans="2:20" x14ac:dyDescent="0.25">
      <c r="B176" s="6">
        <f>'CL &amp; Data'!B598/1000000000</f>
        <v>13.68145</v>
      </c>
      <c r="D176" s="6">
        <f>'CL &amp; Data'!C598</f>
        <v>-11.805043</v>
      </c>
      <c r="F176" s="6">
        <f>'CL &amp; Data'!D598</f>
        <v>-46.749580000000002</v>
      </c>
      <c r="H176" s="6">
        <f>'CL &amp; Data'!E598</f>
        <v>-22.128896999999998</v>
      </c>
      <c r="J176" s="6">
        <f>'CL &amp; Data'!F598</f>
        <v>-30.770783999999999</v>
      </c>
      <c r="L176" s="6">
        <f>'CL &amp; Data'!L598/1000000000</f>
        <v>13.68145</v>
      </c>
      <c r="N176" s="6">
        <f>'CL &amp; Data'!M598</f>
        <v>-4.3423952999999997</v>
      </c>
      <c r="P176" s="6">
        <f>'CL &amp; Data'!N598</f>
        <v>-45.870849999999997</v>
      </c>
      <c r="R176" s="6">
        <f>'CL &amp; Data'!O598</f>
        <v>-30.595040999999998</v>
      </c>
      <c r="T176" s="6">
        <f>'CL &amp; Data'!P598</f>
        <v>-22.060755</v>
      </c>
    </row>
    <row r="177" spans="2:20" x14ac:dyDescent="0.25">
      <c r="B177" s="6">
        <f>'CL &amp; Data'!B599/1000000000</f>
        <v>13.7614</v>
      </c>
      <c r="D177" s="6">
        <f>'CL &amp; Data'!C599</f>
        <v>-11.818263</v>
      </c>
      <c r="F177" s="6">
        <f>'CL &amp; Data'!D599</f>
        <v>-46.303702999999999</v>
      </c>
      <c r="H177" s="6">
        <f>'CL &amp; Data'!E599</f>
        <v>-21.184985999999999</v>
      </c>
      <c r="J177" s="6">
        <f>'CL &amp; Data'!F599</f>
        <v>-31.070613999999999</v>
      </c>
      <c r="L177" s="6">
        <f>'CL &amp; Data'!L599/1000000000</f>
        <v>13.7614</v>
      </c>
      <c r="N177" s="6">
        <f>'CL &amp; Data'!M599</f>
        <v>-4.2477789000000001</v>
      </c>
      <c r="P177" s="6">
        <f>'CL &amp; Data'!N599</f>
        <v>-45.502735000000001</v>
      </c>
      <c r="R177" s="6">
        <f>'CL &amp; Data'!O599</f>
        <v>-30.836939000000001</v>
      </c>
      <c r="T177" s="6">
        <f>'CL &amp; Data'!P599</f>
        <v>-21.185504999999999</v>
      </c>
    </row>
    <row r="178" spans="2:20" x14ac:dyDescent="0.25">
      <c r="B178" s="6">
        <f>'CL &amp; Data'!B600/1000000000</f>
        <v>13.84135</v>
      </c>
      <c r="D178" s="6">
        <f>'CL &amp; Data'!C600</f>
        <v>-11.876675000000001</v>
      </c>
      <c r="F178" s="6">
        <f>'CL &amp; Data'!D600</f>
        <v>-45.830115999999997</v>
      </c>
      <c r="H178" s="6">
        <f>'CL &amp; Data'!E600</f>
        <v>-20.195799000000001</v>
      </c>
      <c r="J178" s="6">
        <f>'CL &amp; Data'!F600</f>
        <v>-31.399044</v>
      </c>
      <c r="L178" s="6">
        <f>'CL &amp; Data'!L600/1000000000</f>
        <v>13.84135</v>
      </c>
      <c r="N178" s="6">
        <f>'CL &amp; Data'!M600</f>
        <v>-4.1718574000000004</v>
      </c>
      <c r="P178" s="6">
        <f>'CL &amp; Data'!N600</f>
        <v>-45.116413000000001</v>
      </c>
      <c r="R178" s="6">
        <f>'CL &amp; Data'!O600</f>
        <v>-31.099364999999999</v>
      </c>
      <c r="T178" s="6">
        <f>'CL &amp; Data'!P600</f>
        <v>-20.289072000000001</v>
      </c>
    </row>
    <row r="179" spans="2:20" x14ac:dyDescent="0.25">
      <c r="B179" s="6">
        <f>'CL &amp; Data'!B601/1000000000</f>
        <v>13.9213</v>
      </c>
      <c r="D179" s="6">
        <f>'CL &amp; Data'!C601</f>
        <v>-11.998343999999999</v>
      </c>
      <c r="F179" s="6">
        <f>'CL &amp; Data'!D601</f>
        <v>-45.312697999999997</v>
      </c>
      <c r="H179" s="6">
        <f>'CL &amp; Data'!E601</f>
        <v>-19.148893000000001</v>
      </c>
      <c r="J179" s="6">
        <f>'CL &amp; Data'!F601</f>
        <v>-31.759322999999998</v>
      </c>
      <c r="L179" s="6">
        <f>'CL &amp; Data'!L601/1000000000</f>
        <v>13.9213</v>
      </c>
      <c r="N179" s="6">
        <f>'CL &amp; Data'!M601</f>
        <v>-4.1006150000000003</v>
      </c>
      <c r="P179" s="6">
        <f>'CL &amp; Data'!N601</f>
        <v>-44.696655</v>
      </c>
      <c r="R179" s="6">
        <f>'CL &amp; Data'!O601</f>
        <v>-31.394987</v>
      </c>
      <c r="T179" s="6">
        <f>'CL &amp; Data'!P601</f>
        <v>-19.324396</v>
      </c>
    </row>
    <row r="180" spans="2:20" x14ac:dyDescent="0.25">
      <c r="B180" s="6">
        <f>'CL &amp; Data'!B602/1000000000</f>
        <v>14.001250000000001</v>
      </c>
      <c r="D180" s="6">
        <f>'CL &amp; Data'!C602</f>
        <v>-11.960675</v>
      </c>
      <c r="F180" s="6">
        <f>'CL &amp; Data'!D602</f>
        <v>-44.735027000000002</v>
      </c>
      <c r="H180" s="6">
        <f>'CL &amp; Data'!E602</f>
        <v>-18.172523000000002</v>
      </c>
      <c r="J180" s="6">
        <f>'CL &amp; Data'!F602</f>
        <v>-32.168410999999999</v>
      </c>
      <c r="L180" s="6">
        <f>'CL &amp; Data'!L602/1000000000</f>
        <v>14.001250000000001</v>
      </c>
      <c r="N180" s="6">
        <f>'CL &amp; Data'!M602</f>
        <v>-4.0481796000000001</v>
      </c>
      <c r="P180" s="6">
        <f>'CL &amp; Data'!N602</f>
        <v>-44.236656000000004</v>
      </c>
      <c r="R180" s="6">
        <f>'CL &amp; Data'!O602</f>
        <v>-31.748697</v>
      </c>
      <c r="T180" s="6">
        <f>'CL &amp; Data'!P602</f>
        <v>-18.364004000000001</v>
      </c>
    </row>
    <row r="181" spans="2:20" x14ac:dyDescent="0.25">
      <c r="B181" s="6">
        <f>'CL &amp; Data'!B603/1000000000</f>
        <v>14.081200000000001</v>
      </c>
      <c r="D181" s="6">
        <f>'CL &amp; Data'!C603</f>
        <v>-11.861338999999999</v>
      </c>
      <c r="F181" s="6">
        <f>'CL &amp; Data'!D603</f>
        <v>-44.119759000000002</v>
      </c>
      <c r="H181" s="6">
        <f>'CL &amp; Data'!E603</f>
        <v>-17.229662000000001</v>
      </c>
      <c r="J181" s="6">
        <f>'CL &amp; Data'!F603</f>
        <v>-32.640354000000002</v>
      </c>
      <c r="L181" s="6">
        <f>'CL &amp; Data'!L603/1000000000</f>
        <v>14.081200000000001</v>
      </c>
      <c r="N181" s="6">
        <f>'CL &amp; Data'!M603</f>
        <v>-3.9963372000000001</v>
      </c>
      <c r="P181" s="6">
        <f>'CL &amp; Data'!N603</f>
        <v>-43.745975000000001</v>
      </c>
      <c r="R181" s="6">
        <f>'CL &amp; Data'!O603</f>
        <v>-32.172626000000001</v>
      </c>
      <c r="T181" s="6">
        <f>'CL &amp; Data'!P603</f>
        <v>-17.409393000000001</v>
      </c>
    </row>
    <row r="182" spans="2:20" x14ac:dyDescent="0.25">
      <c r="B182" s="6">
        <f>'CL &amp; Data'!B604/1000000000</f>
        <v>14.161149999999999</v>
      </c>
      <c r="D182" s="6">
        <f>'CL &amp; Data'!C604</f>
        <v>-11.758512</v>
      </c>
      <c r="F182" s="6">
        <f>'CL &amp; Data'!D604</f>
        <v>-43.495567000000001</v>
      </c>
      <c r="H182" s="6">
        <f>'CL &amp; Data'!E604</f>
        <v>-16.341698000000001</v>
      </c>
      <c r="J182" s="6">
        <f>'CL &amp; Data'!F604</f>
        <v>-33.194659999999999</v>
      </c>
      <c r="L182" s="6">
        <f>'CL &amp; Data'!L604/1000000000</f>
        <v>14.161149999999999</v>
      </c>
      <c r="N182" s="6">
        <f>'CL &amp; Data'!M604</f>
        <v>-3.9686333999999999</v>
      </c>
      <c r="P182" s="6">
        <f>'CL &amp; Data'!N604</f>
        <v>-43.239455999999997</v>
      </c>
      <c r="R182" s="6">
        <f>'CL &amp; Data'!O604</f>
        <v>-32.684325999999999</v>
      </c>
      <c r="T182" s="6">
        <f>'CL &amp; Data'!P604</f>
        <v>-16.509747000000001</v>
      </c>
    </row>
    <row r="183" spans="2:20" x14ac:dyDescent="0.25">
      <c r="B183" s="6">
        <f>'CL &amp; Data'!B605/1000000000</f>
        <v>14.241099999999999</v>
      </c>
      <c r="D183" s="6">
        <f>'CL &amp; Data'!C605</f>
        <v>-11.518381</v>
      </c>
      <c r="F183" s="6">
        <f>'CL &amp; Data'!D605</f>
        <v>-42.888519000000002</v>
      </c>
      <c r="H183" s="6">
        <f>'CL &amp; Data'!E605</f>
        <v>-15.561131</v>
      </c>
      <c r="J183" s="6">
        <f>'CL &amp; Data'!F605</f>
        <v>-33.849719999999998</v>
      </c>
      <c r="L183" s="6">
        <f>'CL &amp; Data'!L605/1000000000</f>
        <v>14.241099999999999</v>
      </c>
      <c r="N183" s="6">
        <f>'CL &amp; Data'!M605</f>
        <v>-3.9414449</v>
      </c>
      <c r="P183" s="6">
        <f>'CL &amp; Data'!N605</f>
        <v>-42.746971000000002</v>
      </c>
      <c r="R183" s="6">
        <f>'CL &amp; Data'!O605</f>
        <v>-33.306179</v>
      </c>
      <c r="T183" s="6">
        <f>'CL &amp; Data'!P605</f>
        <v>-15.716635999999999</v>
      </c>
    </row>
    <row r="184" spans="2:20" x14ac:dyDescent="0.25">
      <c r="B184" s="6">
        <f>'CL &amp; Data'!B606/1000000000</f>
        <v>14.32105</v>
      </c>
      <c r="D184" s="6">
        <f>'CL &amp; Data'!C606</f>
        <v>-11.207366</v>
      </c>
      <c r="F184" s="6">
        <f>'CL &amp; Data'!D606</f>
        <v>-42.356895000000002</v>
      </c>
      <c r="H184" s="6">
        <f>'CL &amp; Data'!E606</f>
        <v>-14.932739</v>
      </c>
      <c r="J184" s="6">
        <f>'CL &amp; Data'!F606</f>
        <v>-34.618858000000003</v>
      </c>
      <c r="L184" s="6">
        <f>'CL &amp; Data'!L606/1000000000</f>
        <v>14.32105</v>
      </c>
      <c r="N184" s="6">
        <f>'CL &amp; Data'!M606</f>
        <v>-3.9304557</v>
      </c>
      <c r="P184" s="6">
        <f>'CL &amp; Data'!N606</f>
        <v>-42.320148000000003</v>
      </c>
      <c r="R184" s="6">
        <f>'CL &amp; Data'!O606</f>
        <v>-34.051394999999999</v>
      </c>
      <c r="T184" s="6">
        <f>'CL &amp; Data'!P606</f>
        <v>-15.073855</v>
      </c>
    </row>
    <row r="185" spans="2:20" x14ac:dyDescent="0.25">
      <c r="B185" s="6">
        <f>'CL &amp; Data'!B607/1000000000</f>
        <v>14.401</v>
      </c>
      <c r="D185" s="6">
        <f>'CL &amp; Data'!C607</f>
        <v>-10.936385</v>
      </c>
      <c r="F185" s="6">
        <f>'CL &amp; Data'!D607</f>
        <v>-41.955215000000003</v>
      </c>
      <c r="H185" s="6">
        <f>'CL &amp; Data'!E607</f>
        <v>-14.458534999999999</v>
      </c>
      <c r="J185" s="6">
        <f>'CL &amp; Data'!F607</f>
        <v>-35.506900999999999</v>
      </c>
      <c r="L185" s="6">
        <f>'CL &amp; Data'!L607/1000000000</f>
        <v>14.401</v>
      </c>
      <c r="N185" s="6">
        <f>'CL &amp; Data'!M607</f>
        <v>-3.9262562000000001</v>
      </c>
      <c r="P185" s="6">
        <f>'CL &amp; Data'!N607</f>
        <v>-41.996952</v>
      </c>
      <c r="R185" s="6">
        <f>'CL &amp; Data'!O607</f>
        <v>-34.926918000000001</v>
      </c>
      <c r="T185" s="6">
        <f>'CL &amp; Data'!P607</f>
        <v>-14.607353</v>
      </c>
    </row>
    <row r="186" spans="2:20" x14ac:dyDescent="0.25">
      <c r="B186" s="6">
        <f>'CL &amp; Data'!B608/1000000000</f>
        <v>14.48095</v>
      </c>
      <c r="D186" s="6">
        <f>'CL &amp; Data'!C608</f>
        <v>-10.752378999999999</v>
      </c>
      <c r="F186" s="6">
        <f>'CL &amp; Data'!D608</f>
        <v>-41.696198000000003</v>
      </c>
      <c r="H186" s="6">
        <f>'CL &amp; Data'!E608</f>
        <v>-14.171602999999999</v>
      </c>
      <c r="J186" s="6">
        <f>'CL &amp; Data'!F608</f>
        <v>-36.518504999999998</v>
      </c>
      <c r="L186" s="6">
        <f>'CL &amp; Data'!L608/1000000000</f>
        <v>14.48095</v>
      </c>
      <c r="N186" s="6">
        <f>'CL &amp; Data'!M608</f>
        <v>-3.9429424000000002</v>
      </c>
      <c r="P186" s="6">
        <f>'CL &amp; Data'!N608</f>
        <v>-41.798248000000001</v>
      </c>
      <c r="R186" s="6">
        <f>'CL &amp; Data'!O608</f>
        <v>-35.935130999999998</v>
      </c>
      <c r="T186" s="6">
        <f>'CL &amp; Data'!P608</f>
        <v>-14.324089000000001</v>
      </c>
    </row>
    <row r="187" spans="2:20" x14ac:dyDescent="0.25">
      <c r="B187" s="6">
        <f>'CL &amp; Data'!B609/1000000000</f>
        <v>14.5609</v>
      </c>
      <c r="D187" s="6">
        <f>'CL &amp; Data'!C609</f>
        <v>-10.709292</v>
      </c>
      <c r="F187" s="6">
        <f>'CL &amp; Data'!D609</f>
        <v>-41.612178999999998</v>
      </c>
      <c r="H187" s="6">
        <f>'CL &amp; Data'!E609</f>
        <v>-14.096394999999999</v>
      </c>
      <c r="J187" s="6">
        <f>'CL &amp; Data'!F609</f>
        <v>-37.666615</v>
      </c>
      <c r="L187" s="6">
        <f>'CL &amp; Data'!L609/1000000000</f>
        <v>14.5609</v>
      </c>
      <c r="N187" s="6">
        <f>'CL &amp; Data'!M609</f>
        <v>-3.9677292999999998</v>
      </c>
      <c r="P187" s="6">
        <f>'CL &amp; Data'!N609</f>
        <v>-41.771991999999997</v>
      </c>
      <c r="R187" s="6">
        <f>'CL &amp; Data'!O609</f>
        <v>-37.088036000000002</v>
      </c>
      <c r="T187" s="6">
        <f>'CL &amp; Data'!P609</f>
        <v>-14.250881</v>
      </c>
    </row>
    <row r="188" spans="2:20" x14ac:dyDescent="0.25">
      <c r="B188" s="6">
        <f>'CL &amp; Data'!B610/1000000000</f>
        <v>14.64085</v>
      </c>
      <c r="D188" s="6">
        <f>'CL &amp; Data'!C610</f>
        <v>-10.918866</v>
      </c>
      <c r="F188" s="6">
        <f>'CL &amp; Data'!D610</f>
        <v>-41.720379000000001</v>
      </c>
      <c r="H188" s="6">
        <f>'CL &amp; Data'!E610</f>
        <v>-14.223903</v>
      </c>
      <c r="J188" s="6">
        <f>'CL &amp; Data'!F610</f>
        <v>-38.975924999999997</v>
      </c>
      <c r="L188" s="6">
        <f>'CL &amp; Data'!L610/1000000000</f>
        <v>14.64085</v>
      </c>
      <c r="N188" s="6">
        <f>'CL &amp; Data'!M610</f>
        <v>-4.0158677000000003</v>
      </c>
      <c r="P188" s="6">
        <f>'CL &amp; Data'!N610</f>
        <v>-41.937182999999997</v>
      </c>
      <c r="R188" s="6">
        <f>'CL &amp; Data'!O610</f>
        <v>-38.424328000000003</v>
      </c>
      <c r="T188" s="6">
        <f>'CL &amp; Data'!P610</f>
        <v>-14.378228</v>
      </c>
    </row>
    <row r="189" spans="2:20" x14ac:dyDescent="0.25">
      <c r="B189" s="6">
        <f>'CL &amp; Data'!B611/1000000000</f>
        <v>14.720800000000001</v>
      </c>
      <c r="D189" s="6">
        <f>'CL &amp; Data'!C611</f>
        <v>-11.393561</v>
      </c>
      <c r="F189" s="6">
        <f>'CL &amp; Data'!D611</f>
        <v>-42.015770000000003</v>
      </c>
      <c r="H189" s="6">
        <f>'CL &amp; Data'!E611</f>
        <v>-14.529572</v>
      </c>
      <c r="J189" s="6">
        <f>'CL &amp; Data'!F611</f>
        <v>-40.518810000000002</v>
      </c>
      <c r="L189" s="6">
        <f>'CL &amp; Data'!L611/1000000000</f>
        <v>14.720800000000001</v>
      </c>
      <c r="N189" s="6">
        <f>'CL &amp; Data'!M611</f>
        <v>-4.0819855</v>
      </c>
      <c r="P189" s="6">
        <f>'CL &amp; Data'!N611</f>
        <v>-42.287765999999998</v>
      </c>
      <c r="R189" s="6">
        <f>'CL &amp; Data'!O611</f>
        <v>-40.007362000000001</v>
      </c>
      <c r="T189" s="6">
        <f>'CL &amp; Data'!P611</f>
        <v>-14.69502</v>
      </c>
    </row>
    <row r="190" spans="2:20" x14ac:dyDescent="0.25">
      <c r="B190" s="6">
        <f>'CL &amp; Data'!B612/1000000000</f>
        <v>14.800750000000001</v>
      </c>
      <c r="D190" s="6">
        <f>'CL &amp; Data'!C612</f>
        <v>-12.055897999999999</v>
      </c>
      <c r="F190" s="6">
        <f>'CL &amp; Data'!D612</f>
        <v>-42.513328999999999</v>
      </c>
      <c r="H190" s="6">
        <f>'CL &amp; Data'!E612</f>
        <v>-15.023375</v>
      </c>
      <c r="J190" s="6">
        <f>'CL &amp; Data'!F612</f>
        <v>-42.415320999999999</v>
      </c>
      <c r="L190" s="6">
        <f>'CL &amp; Data'!L612/1000000000</f>
        <v>14.800750000000001</v>
      </c>
      <c r="N190" s="6">
        <f>'CL &amp; Data'!M612</f>
        <v>-4.1683497000000003</v>
      </c>
      <c r="P190" s="6">
        <f>'CL &amp; Data'!N612</f>
        <v>-42.867351999999997</v>
      </c>
      <c r="R190" s="6">
        <f>'CL &amp; Data'!O612</f>
        <v>-41.974612999999998</v>
      </c>
      <c r="T190" s="6">
        <f>'CL &amp; Data'!P612</f>
        <v>-15.195784</v>
      </c>
    </row>
    <row r="191" spans="2:20" x14ac:dyDescent="0.25">
      <c r="B191" s="6">
        <f>'CL &amp; Data'!B613/1000000000</f>
        <v>14.880699999999999</v>
      </c>
      <c r="D191" s="6">
        <f>'CL &amp; Data'!C613</f>
        <v>-12.635463</v>
      </c>
      <c r="F191" s="6">
        <f>'CL &amp; Data'!D613</f>
        <v>-43.242237000000003</v>
      </c>
      <c r="H191" s="6">
        <f>'CL &amp; Data'!E613</f>
        <v>-15.697765</v>
      </c>
      <c r="J191" s="6">
        <f>'CL &amp; Data'!F613</f>
        <v>-44.714576999999998</v>
      </c>
      <c r="L191" s="6">
        <f>'CL &amp; Data'!L613/1000000000</f>
        <v>14.880699999999999</v>
      </c>
      <c r="N191" s="6">
        <f>'CL &amp; Data'!M613</f>
        <v>-4.2914700999999997</v>
      </c>
      <c r="P191" s="6">
        <f>'CL &amp; Data'!N613</f>
        <v>-43.682903000000003</v>
      </c>
      <c r="R191" s="6">
        <f>'CL &amp; Data'!O613</f>
        <v>-44.362354000000003</v>
      </c>
      <c r="T191" s="6">
        <f>'CL &amp; Data'!P613</f>
        <v>-15.884747000000001</v>
      </c>
    </row>
    <row r="192" spans="2:20" x14ac:dyDescent="0.25">
      <c r="B192" s="6">
        <f>'CL &amp; Data'!B614/1000000000</f>
        <v>14.960649999999999</v>
      </c>
      <c r="D192" s="6">
        <f>'CL &amp; Data'!C614</f>
        <v>-12.911477</v>
      </c>
      <c r="F192" s="6">
        <f>'CL &amp; Data'!D614</f>
        <v>-44.219585000000002</v>
      </c>
      <c r="H192" s="6">
        <f>'CL &amp; Data'!E614</f>
        <v>-16.536204999999999</v>
      </c>
      <c r="J192" s="6">
        <f>'CL &amp; Data'!F614</f>
        <v>-46.548541999999998</v>
      </c>
      <c r="L192" s="6">
        <f>'CL &amp; Data'!L614/1000000000</f>
        <v>14.960649999999999</v>
      </c>
      <c r="N192" s="6">
        <f>'CL &amp; Data'!M614</f>
        <v>-4.4287143000000002</v>
      </c>
      <c r="P192" s="6">
        <f>'CL &amp; Data'!N614</f>
        <v>-44.785857999999998</v>
      </c>
      <c r="R192" s="6">
        <f>'CL &amp; Data'!O614</f>
        <v>-46.284709999999997</v>
      </c>
      <c r="T192" s="6">
        <f>'CL &amp; Data'!P614</f>
        <v>-16.742823000000001</v>
      </c>
    </row>
    <row r="193" spans="2:20" x14ac:dyDescent="0.25">
      <c r="B193" s="6">
        <f>'CL &amp; Data'!B615/1000000000</f>
        <v>15.0406</v>
      </c>
      <c r="D193" s="6">
        <f>'CL &amp; Data'!C615</f>
        <v>-12.760291</v>
      </c>
      <c r="F193" s="6">
        <f>'CL &amp; Data'!D615</f>
        <v>-45.519340999999997</v>
      </c>
      <c r="H193" s="6">
        <f>'CL &amp; Data'!E615</f>
        <v>-17.54607</v>
      </c>
      <c r="J193" s="6">
        <f>'CL &amp; Data'!F615</f>
        <v>-47.170054999999998</v>
      </c>
      <c r="L193" s="6">
        <f>'CL &amp; Data'!L615/1000000000</f>
        <v>15.0406</v>
      </c>
      <c r="N193" s="6">
        <f>'CL &amp; Data'!M615</f>
        <v>-4.6100044000000002</v>
      </c>
      <c r="P193" s="6">
        <f>'CL &amp; Data'!N615</f>
        <v>-46.256027000000003</v>
      </c>
      <c r="R193" s="6">
        <f>'CL &amp; Data'!O615</f>
        <v>-46.978499999999997</v>
      </c>
      <c r="T193" s="6">
        <f>'CL &amp; Data'!P615</f>
        <v>-17.776363</v>
      </c>
    </row>
    <row r="194" spans="2:20" x14ac:dyDescent="0.25">
      <c r="B194" s="6">
        <f>'CL &amp; Data'!B616/1000000000</f>
        <v>15.12055</v>
      </c>
      <c r="D194" s="6">
        <f>'CL &amp; Data'!C616</f>
        <v>-12.111389000000001</v>
      </c>
      <c r="F194" s="6">
        <f>'CL &amp; Data'!D616</f>
        <v>-47.225490999999998</v>
      </c>
      <c r="H194" s="6">
        <f>'CL &amp; Data'!E616</f>
        <v>-18.723870999999999</v>
      </c>
      <c r="J194" s="6">
        <f>'CL &amp; Data'!F616</f>
        <v>-46.568942999999997</v>
      </c>
      <c r="L194" s="6">
        <f>'CL &amp; Data'!L616/1000000000</f>
        <v>15.12055</v>
      </c>
      <c r="N194" s="6">
        <f>'CL &amp; Data'!M616</f>
        <v>-4.8298401999999996</v>
      </c>
      <c r="P194" s="6">
        <f>'CL &amp; Data'!N616</f>
        <v>-48.214970000000001</v>
      </c>
      <c r="R194" s="6">
        <f>'CL &amp; Data'!O616</f>
        <v>-46.449244999999998</v>
      </c>
      <c r="T194" s="6">
        <f>'CL &amp; Data'!P616</f>
        <v>-18.974330999999999</v>
      </c>
    </row>
    <row r="195" spans="2:20" x14ac:dyDescent="0.25">
      <c r="B195" s="6">
        <f>'CL &amp; Data'!B617/1000000000</f>
        <v>15.2005</v>
      </c>
      <c r="D195" s="6">
        <f>'CL &amp; Data'!C617</f>
        <v>-11.123666999999999</v>
      </c>
      <c r="F195" s="6">
        <f>'CL &amp; Data'!D617</f>
        <v>-49.406139000000003</v>
      </c>
      <c r="H195" s="6">
        <f>'CL &amp; Data'!E617</f>
        <v>-20.053034</v>
      </c>
      <c r="J195" s="6">
        <f>'CL &amp; Data'!F617</f>
        <v>-44.761650000000003</v>
      </c>
      <c r="L195" s="6">
        <f>'CL &amp; Data'!L617/1000000000</f>
        <v>15.2005</v>
      </c>
      <c r="N195" s="6">
        <f>'CL &amp; Data'!M617</f>
        <v>-5.0936054999999998</v>
      </c>
      <c r="P195" s="6">
        <f>'CL &amp; Data'!N617</f>
        <v>-50.738838000000001</v>
      </c>
      <c r="R195" s="6">
        <f>'CL &amp; Data'!O617</f>
        <v>-44.695900000000002</v>
      </c>
      <c r="T195" s="6">
        <f>'CL &amp; Data'!P617</f>
        <v>-20.324120000000001</v>
      </c>
    </row>
    <row r="196" spans="2:20" x14ac:dyDescent="0.25">
      <c r="B196" s="6">
        <f>'CL &amp; Data'!B618/1000000000</f>
        <v>15.28045</v>
      </c>
      <c r="D196" s="6">
        <f>'CL &amp; Data'!C618</f>
        <v>-10.007738</v>
      </c>
      <c r="F196" s="6">
        <f>'CL &amp; Data'!D618</f>
        <v>-51.756335999999997</v>
      </c>
      <c r="H196" s="6">
        <f>'CL &amp; Data'!E618</f>
        <v>-21.525627</v>
      </c>
      <c r="J196" s="6">
        <f>'CL &amp; Data'!F618</f>
        <v>-41.782649999999997</v>
      </c>
      <c r="L196" s="6">
        <f>'CL &amp; Data'!L618/1000000000</f>
        <v>15.28045</v>
      </c>
      <c r="N196" s="6">
        <f>'CL &amp; Data'!M618</f>
        <v>-5.4260035000000002</v>
      </c>
      <c r="P196" s="6">
        <f>'CL &amp; Data'!N618</f>
        <v>-53.287948999999998</v>
      </c>
      <c r="R196" s="6">
        <f>'CL &amp; Data'!O618</f>
        <v>-41.759010000000004</v>
      </c>
      <c r="T196" s="6">
        <f>'CL &amp; Data'!P618</f>
        <v>-21.808292000000002</v>
      </c>
    </row>
    <row r="197" spans="2:20" x14ac:dyDescent="0.25">
      <c r="B197" s="6">
        <f>'CL &amp; Data'!B619/1000000000</f>
        <v>15.3604</v>
      </c>
      <c r="D197" s="6">
        <f>'CL &amp; Data'!C619</f>
        <v>-8.9778929000000005</v>
      </c>
      <c r="F197" s="6">
        <f>'CL &amp; Data'!D619</f>
        <v>-53.295971000000002</v>
      </c>
      <c r="H197" s="6">
        <f>'CL &amp; Data'!E619</f>
        <v>-23.122202000000001</v>
      </c>
      <c r="J197" s="6">
        <f>'CL &amp; Data'!F619</f>
        <v>-38.537502000000003</v>
      </c>
      <c r="L197" s="6">
        <f>'CL &amp; Data'!L619/1000000000</f>
        <v>15.3604</v>
      </c>
      <c r="N197" s="6">
        <f>'CL &amp; Data'!M619</f>
        <v>-5.8225240999999999</v>
      </c>
      <c r="P197" s="6">
        <f>'CL &amp; Data'!N619</f>
        <v>-54.715496000000002</v>
      </c>
      <c r="R197" s="6">
        <f>'CL &amp; Data'!O619</f>
        <v>-38.563594999999999</v>
      </c>
      <c r="T197" s="6">
        <f>'CL &amp; Data'!P619</f>
        <v>-23.406884999999999</v>
      </c>
    </row>
    <row r="198" spans="2:20" x14ac:dyDescent="0.25">
      <c r="B198" s="6">
        <f>'CL &amp; Data'!B620/1000000000</f>
        <v>15.44035</v>
      </c>
      <c r="D198" s="6">
        <f>'CL &amp; Data'!C620</f>
        <v>-8.1522340999999994</v>
      </c>
      <c r="F198" s="6">
        <f>'CL &amp; Data'!D620</f>
        <v>-53.701168000000003</v>
      </c>
      <c r="H198" s="6">
        <f>'CL &amp; Data'!E620</f>
        <v>-24.806771999999999</v>
      </c>
      <c r="J198" s="6">
        <f>'CL &amp; Data'!F620</f>
        <v>-35.789504999999998</v>
      </c>
      <c r="L198" s="6">
        <f>'CL &amp; Data'!L620/1000000000</f>
        <v>15.44035</v>
      </c>
      <c r="N198" s="6">
        <f>'CL &amp; Data'!M620</f>
        <v>-6.2982445</v>
      </c>
      <c r="P198" s="6">
        <f>'CL &amp; Data'!N620</f>
        <v>-54.892887000000002</v>
      </c>
      <c r="R198" s="6">
        <f>'CL &amp; Data'!O620</f>
        <v>-35.856236000000003</v>
      </c>
      <c r="T198" s="6">
        <f>'CL &amp; Data'!P620</f>
        <v>-25.079432000000001</v>
      </c>
    </row>
    <row r="199" spans="2:20" x14ac:dyDescent="0.25">
      <c r="B199" s="6">
        <f>'CL &amp; Data'!B621/1000000000</f>
        <v>15.520300000000001</v>
      </c>
      <c r="D199" s="6">
        <f>'CL &amp; Data'!C621</f>
        <v>-7.5743222000000001</v>
      </c>
      <c r="F199" s="6">
        <f>'CL &amp; Data'!D621</f>
        <v>-52.978127000000001</v>
      </c>
      <c r="H199" s="6">
        <f>'CL &amp; Data'!E621</f>
        <v>-26.542625000000001</v>
      </c>
      <c r="J199" s="6">
        <f>'CL &amp; Data'!F621</f>
        <v>-33.499885999999996</v>
      </c>
      <c r="L199" s="6">
        <f>'CL &amp; Data'!L621/1000000000</f>
        <v>15.520300000000001</v>
      </c>
      <c r="N199" s="6">
        <f>'CL &amp; Data'!M621</f>
        <v>-6.8829269000000002</v>
      </c>
      <c r="P199" s="6">
        <f>'CL &amp; Data'!N621</f>
        <v>-53.819298000000003</v>
      </c>
      <c r="R199" s="6">
        <f>'CL &amp; Data'!O621</f>
        <v>-33.591403999999997</v>
      </c>
      <c r="T199" s="6">
        <f>'CL &amp; Data'!P621</f>
        <v>-26.785822</v>
      </c>
    </row>
    <row r="200" spans="2:20" x14ac:dyDescent="0.25">
      <c r="B200" s="6">
        <f>'CL &amp; Data'!B622/1000000000</f>
        <v>15.600250000000001</v>
      </c>
      <c r="D200" s="6">
        <f>'CL &amp; Data'!C622</f>
        <v>-7.1644793</v>
      </c>
      <c r="F200" s="6">
        <f>'CL &amp; Data'!D622</f>
        <v>-51.085030000000003</v>
      </c>
      <c r="H200" s="6">
        <f>'CL &amp; Data'!E622</f>
        <v>-28.238410999999999</v>
      </c>
      <c r="J200" s="6">
        <f>'CL &amp; Data'!F622</f>
        <v>-31.55686</v>
      </c>
      <c r="L200" s="6">
        <f>'CL &amp; Data'!L622/1000000000</f>
        <v>15.600250000000001</v>
      </c>
      <c r="N200" s="6">
        <f>'CL &amp; Data'!M622</f>
        <v>-7.5452890000000004</v>
      </c>
      <c r="P200" s="6">
        <f>'CL &amp; Data'!N622</f>
        <v>-51.473011</v>
      </c>
      <c r="R200" s="6">
        <f>'CL &amp; Data'!O622</f>
        <v>-31.648402999999998</v>
      </c>
      <c r="T200" s="6">
        <f>'CL &amp; Data'!P622</f>
        <v>-28.442734000000002</v>
      </c>
    </row>
    <row r="201" spans="2:20" x14ac:dyDescent="0.25">
      <c r="B201" s="6">
        <f>'CL &amp; Data'!B623/1000000000</f>
        <v>15.680199999999999</v>
      </c>
      <c r="D201" s="6">
        <f>'CL &amp; Data'!C623</f>
        <v>-6.9447780000000003</v>
      </c>
      <c r="F201" s="6">
        <f>'CL &amp; Data'!D623</f>
        <v>-48.383614000000001</v>
      </c>
      <c r="H201" s="6">
        <f>'CL &amp; Data'!E623</f>
        <v>-29.790762000000001</v>
      </c>
      <c r="J201" s="6">
        <f>'CL &amp; Data'!F623</f>
        <v>-29.907757</v>
      </c>
      <c r="L201" s="6">
        <f>'CL &amp; Data'!L623/1000000000</f>
        <v>15.680199999999999</v>
      </c>
      <c r="N201" s="6">
        <f>'CL &amp; Data'!M623</f>
        <v>-8.2933140000000005</v>
      </c>
      <c r="P201" s="6">
        <f>'CL &amp; Data'!N623</f>
        <v>-48.430607000000002</v>
      </c>
      <c r="R201" s="6">
        <f>'CL &amp; Data'!O623</f>
        <v>-29.978024999999999</v>
      </c>
      <c r="T201" s="6">
        <f>'CL &amp; Data'!P623</f>
        <v>-29.946787</v>
      </c>
    </row>
    <row r="202" spans="2:20" x14ac:dyDescent="0.25">
      <c r="B202" s="6">
        <f>'CL &amp; Data'!B624/1000000000</f>
        <v>15.760149999999999</v>
      </c>
      <c r="D202" s="6">
        <f>'CL &amp; Data'!C624</f>
        <v>-6.8752103</v>
      </c>
      <c r="F202" s="6">
        <f>'CL &amp; Data'!D624</f>
        <v>-45.847968999999999</v>
      </c>
      <c r="H202" s="6">
        <f>'CL &amp; Data'!E624</f>
        <v>-31.077252999999999</v>
      </c>
      <c r="J202" s="6">
        <f>'CL &amp; Data'!F624</f>
        <v>-28.494067999999999</v>
      </c>
      <c r="L202" s="6">
        <f>'CL &amp; Data'!L624/1000000000</f>
        <v>15.760149999999999</v>
      </c>
      <c r="N202" s="6">
        <f>'CL &amp; Data'!M624</f>
        <v>-9.0903816000000006</v>
      </c>
      <c r="P202" s="6">
        <f>'CL &amp; Data'!N624</f>
        <v>-45.812427999999997</v>
      </c>
      <c r="R202" s="6">
        <f>'CL &amp; Data'!O624</f>
        <v>-28.528482</v>
      </c>
      <c r="T202" s="6">
        <f>'CL &amp; Data'!P624</f>
        <v>-31.167109</v>
      </c>
    </row>
    <row r="203" spans="2:20" x14ac:dyDescent="0.25">
      <c r="B203" s="6">
        <f>'CL &amp; Data'!B625/1000000000</f>
        <v>15.8401</v>
      </c>
      <c r="D203" s="6">
        <f>'CL &amp; Data'!C625</f>
        <v>-6.9369325999999996</v>
      </c>
      <c r="F203" s="6">
        <f>'CL &amp; Data'!D625</f>
        <v>-43.750965000000001</v>
      </c>
      <c r="H203" s="6">
        <f>'CL &amp; Data'!E625</f>
        <v>-32.006236999999999</v>
      </c>
      <c r="J203" s="6">
        <f>'CL &amp; Data'!F625</f>
        <v>-27.279706999999998</v>
      </c>
      <c r="L203" s="6">
        <f>'CL &amp; Data'!L625/1000000000</f>
        <v>15.8401</v>
      </c>
      <c r="N203" s="6">
        <f>'CL &amp; Data'!M625</f>
        <v>-9.8309765000000002</v>
      </c>
      <c r="P203" s="6">
        <f>'CL &amp; Data'!N625</f>
        <v>-43.685744999999997</v>
      </c>
      <c r="R203" s="6">
        <f>'CL &amp; Data'!O625</f>
        <v>-27.274564999999999</v>
      </c>
      <c r="T203" s="6">
        <f>'CL &amp; Data'!P625</f>
        <v>-32.027701999999998</v>
      </c>
    </row>
    <row r="204" spans="2:20" x14ac:dyDescent="0.25">
      <c r="B204" s="6">
        <f>'CL &amp; Data'!B626/1000000000</f>
        <v>15.92005</v>
      </c>
      <c r="D204" s="6">
        <f>'CL &amp; Data'!C626</f>
        <v>-7.0565901000000002</v>
      </c>
      <c r="F204" s="6">
        <f>'CL &amp; Data'!D626</f>
        <v>-42.241573000000002</v>
      </c>
      <c r="H204" s="6">
        <f>'CL &amp; Data'!E626</f>
        <v>-32.583908000000001</v>
      </c>
      <c r="J204" s="6">
        <f>'CL &amp; Data'!F626</f>
        <v>-26.387319999999999</v>
      </c>
      <c r="L204" s="6">
        <f>'CL &amp; Data'!L626/1000000000</f>
        <v>15.92005</v>
      </c>
      <c r="N204" s="6">
        <f>'CL &amp; Data'!M626</f>
        <v>-10.402146999999999</v>
      </c>
      <c r="P204" s="6">
        <f>'CL &amp; Data'!N626</f>
        <v>-42.171188000000001</v>
      </c>
      <c r="R204" s="6">
        <f>'CL &amp; Data'!O626</f>
        <v>-26.345068000000001</v>
      </c>
      <c r="T204" s="6">
        <f>'CL &amp; Data'!P626</f>
        <v>-32.550587</v>
      </c>
    </row>
    <row r="205" spans="2:20" x14ac:dyDescent="0.25">
      <c r="B205" s="6">
        <f>'CL &amp; Data'!B627/1000000000</f>
        <v>16</v>
      </c>
      <c r="D205" s="6">
        <f>'CL &amp; Data'!C627</f>
        <v>-7.1768803999999999</v>
      </c>
      <c r="F205" s="6">
        <f>'CL &amp; Data'!D627</f>
        <v>-41.235492999999998</v>
      </c>
      <c r="H205" s="6">
        <f>'CL &amp; Data'!E627</f>
        <v>-32.881027000000003</v>
      </c>
      <c r="J205" s="6">
        <f>'CL &amp; Data'!F627</f>
        <v>-25.771906000000001</v>
      </c>
      <c r="L205" s="6">
        <f>'CL &amp; Data'!L627/1000000000</f>
        <v>16</v>
      </c>
      <c r="N205" s="6">
        <f>'CL &amp; Data'!M627</f>
        <v>-10.827362000000001</v>
      </c>
      <c r="P205" s="6">
        <f>'CL &amp; Data'!N627</f>
        <v>-41.143020999999997</v>
      </c>
      <c r="R205" s="6">
        <f>'CL &amp; Data'!O627</f>
        <v>-25.701543999999998</v>
      </c>
      <c r="T205" s="6">
        <f>'CL &amp; Data'!P627</f>
        <v>-32.801738999999998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topLeftCell="A70" workbookViewId="0">
      <selection activeCell="S3" sqref="S3:S103"/>
    </sheetView>
  </sheetViews>
  <sheetFormatPr defaultRowHeight="15" x14ac:dyDescent="0.25"/>
  <cols>
    <col min="1" max="1" width="13.7109375" style="40" customWidth="1"/>
    <col min="2" max="2" width="8" style="6" customWidth="1"/>
    <col min="3" max="3" width="2" style="7" customWidth="1"/>
    <col min="4" max="4" width="12" style="6" customWidth="1"/>
    <col min="5" max="5" width="15.5703125" style="13" bestFit="1" customWidth="1"/>
    <col min="6" max="6" width="14.42578125" style="5" bestFit="1" customWidth="1"/>
    <col min="7" max="7" width="2" style="7" customWidth="1"/>
    <col min="8" max="8" width="24.42578125" style="6" customWidth="1"/>
    <col min="9" max="9" width="15.5703125" style="13" bestFit="1" customWidth="1"/>
    <col min="10" max="10" width="14.42578125" style="5" bestFit="1" customWidth="1"/>
    <col min="11" max="11" width="13.7109375" style="40" customWidth="1"/>
    <col min="12" max="12" width="8" style="6" customWidth="1"/>
    <col min="13" max="13" width="2" style="7" customWidth="1"/>
    <col min="14" max="14" width="12" style="6" customWidth="1"/>
    <col min="15" max="15" width="15.7109375" style="13" bestFit="1" customWidth="1"/>
    <col min="16" max="16" width="14.42578125" style="5" bestFit="1" customWidth="1"/>
    <col min="17" max="17" width="2" style="7" customWidth="1"/>
    <col min="18" max="18" width="12" style="6" customWidth="1"/>
    <col min="19" max="19" width="15.7109375" style="13" bestFit="1" customWidth="1"/>
    <col min="20" max="20" width="14.42578125" style="5" bestFit="1" customWidth="1"/>
    <col min="21" max="21" width="2" style="7" customWidth="1"/>
    <col min="22" max="22" width="8" style="80" customWidth="1"/>
    <col min="27" max="16384" width="9.140625" style="3"/>
  </cols>
  <sheetData>
    <row r="1" spans="1:22" x14ac:dyDescent="0.25">
      <c r="B1" s="6" t="s">
        <v>11</v>
      </c>
      <c r="D1" s="44" t="str">
        <f>'CL &amp; Data'!C214</f>
        <v>IF CL-HSLO 4G-RF Log Mag(dB)</v>
      </c>
      <c r="E1" s="13" t="s">
        <v>15</v>
      </c>
      <c r="F1" s="44" t="str">
        <f>'CL &amp; Data'!D214</f>
        <v>IF RL-HSLO 4G-RF Log Mag(dB)</v>
      </c>
      <c r="H1" s="6" t="str">
        <f>'CL &amp; Data'!C320</f>
        <v>IF CL-LSLO 12-RF Log Mag(dB)</v>
      </c>
      <c r="I1" s="13" t="s">
        <v>15</v>
      </c>
      <c r="J1" s="44" t="str">
        <f>'CL &amp; Data'!D320</f>
        <v>IF RL-LSLO 12-RF Log Mag(dB)</v>
      </c>
      <c r="L1" s="6" t="s">
        <v>11</v>
      </c>
      <c r="N1" s="42" t="str">
        <f>'CL &amp; Data'!M214</f>
        <v>IF CL-HSLO 4G-RF Log Mag(dB)</v>
      </c>
      <c r="O1" s="13" t="s">
        <v>14</v>
      </c>
      <c r="P1" s="44" t="str">
        <f>'CL &amp; Data'!N214</f>
        <v>IF RL-HSLO 4G-RF Log Mag(dB)</v>
      </c>
      <c r="R1" s="6" t="str">
        <f>'CL &amp; Data'!M320</f>
        <v>IF CL-LSLO 12-RF Log Mag(dB)</v>
      </c>
      <c r="S1" s="13" t="s">
        <v>14</v>
      </c>
      <c r="T1" s="44" t="str">
        <f>'CL &amp; Data'!N320</f>
        <v>IF RL-LSLO 12-RF Log Mag(dB)</v>
      </c>
      <c r="V1" s="80" t="s">
        <v>11</v>
      </c>
    </row>
    <row r="2" spans="1:22" x14ac:dyDescent="0.25">
      <c r="A2" s="39" t="s">
        <v>106</v>
      </c>
      <c r="E2" s="37" t="s">
        <v>105</v>
      </c>
      <c r="F2" s="6"/>
      <c r="I2" s="37" t="s">
        <v>105</v>
      </c>
      <c r="J2" s="6"/>
      <c r="K2" s="39" t="s">
        <v>107</v>
      </c>
      <c r="O2" s="37" t="s">
        <v>105</v>
      </c>
      <c r="P2" s="6"/>
      <c r="S2" s="37" t="s">
        <v>105</v>
      </c>
      <c r="T2" s="6"/>
    </row>
    <row r="3" spans="1:22" x14ac:dyDescent="0.25">
      <c r="B3" s="6">
        <f>'CL &amp; Data'!B215/1000000000</f>
        <v>0.01</v>
      </c>
      <c r="C3" s="8"/>
      <c r="D3" s="6">
        <f>'CL &amp; Data'!C215</f>
        <v>-8.1454410999999993</v>
      </c>
      <c r="E3" s="13">
        <f>D3-$D$5</f>
        <v>1.0932900000000245E-2</v>
      </c>
      <c r="F3" s="6">
        <f>'CL &amp; Data'!D215</f>
        <v>-15.608181999999999</v>
      </c>
      <c r="G3" s="8"/>
      <c r="H3" s="6">
        <f>'CL &amp; Data'!C321</f>
        <v>-11.517279</v>
      </c>
      <c r="I3" s="13">
        <f>H3-$H$3</f>
        <v>0</v>
      </c>
      <c r="J3" s="6">
        <f>'CL &amp; Data'!D321</f>
        <v>-14.208558</v>
      </c>
      <c r="L3" s="6">
        <f>'CL &amp; Data'!L215/1000000000</f>
        <v>0.01</v>
      </c>
      <c r="M3" s="8"/>
      <c r="N3" s="6">
        <f>'CL &amp; Data'!M215</f>
        <v>-8.6663847000000001</v>
      </c>
      <c r="O3" s="13">
        <f>N3-$N$23</f>
        <v>-0.67227839999999972</v>
      </c>
      <c r="P3" s="6">
        <f>'CL &amp; Data'!N215</f>
        <v>-11.203536</v>
      </c>
      <c r="Q3" s="8"/>
      <c r="R3" s="6">
        <f>'CL &amp; Data'!M321</f>
        <v>-10.585519</v>
      </c>
      <c r="S3" s="13">
        <f>R3-$R$25</f>
        <v>-0.54616000000000042</v>
      </c>
      <c r="T3" s="6">
        <f>'CL &amp; Data'!N321</f>
        <v>-18.265146000000001</v>
      </c>
      <c r="U3" s="8"/>
      <c r="V3" s="80">
        <f>'CL &amp; Data'!B321/1000000000</f>
        <v>0.01</v>
      </c>
    </row>
    <row r="4" spans="1:22" x14ac:dyDescent="0.25">
      <c r="A4" s="51" t="s">
        <v>115</v>
      </c>
      <c r="B4" s="6">
        <f>'CL &amp; Data'!B216/1000000000</f>
        <v>6.9900000000000004E-2</v>
      </c>
      <c r="C4" s="8"/>
      <c r="D4" s="6">
        <f>'CL &amp; Data'!C216</f>
        <v>-8.1520823999999994</v>
      </c>
      <c r="E4" s="13">
        <f t="shared" ref="E4:E67" si="0">D4-$D$5</f>
        <v>4.2916000000001731E-3</v>
      </c>
      <c r="F4" s="6">
        <f>'CL &amp; Data'!D216</f>
        <v>-15.609377</v>
      </c>
      <c r="G4" s="8"/>
      <c r="H4" s="6">
        <f>'CL &amp; Data'!C322</f>
        <v>-11.611458000000001</v>
      </c>
      <c r="I4" s="13">
        <f t="shared" ref="I4:I67" si="1">H4-$H$3</f>
        <v>-9.4179000000000457E-2</v>
      </c>
      <c r="J4" s="6">
        <f>'CL &amp; Data'!D322</f>
        <v>-14.203239999999999</v>
      </c>
      <c r="K4" s="51" t="s">
        <v>115</v>
      </c>
      <c r="L4" s="6">
        <f>'CL &amp; Data'!L216/1000000000</f>
        <v>6.9900000000000004E-2</v>
      </c>
      <c r="M4" s="8"/>
      <c r="N4" s="6">
        <f>'CL &amp; Data'!M216</f>
        <v>-8.7071924000000003</v>
      </c>
      <c r="O4" s="13">
        <f t="shared" ref="O4:O67" si="2">N4-$N$23</f>
        <v>-0.71308609999999994</v>
      </c>
      <c r="P4" s="6">
        <f>'CL &amp; Data'!N216</f>
        <v>-11.307508</v>
      </c>
      <c r="Q4" s="8"/>
      <c r="R4" s="6">
        <f>'CL &amp; Data'!M322</f>
        <v>-10.615587</v>
      </c>
      <c r="S4" s="13">
        <f t="shared" ref="S4:S67" si="3">R4-$R$25</f>
        <v>-0.57622800000000041</v>
      </c>
      <c r="T4" s="6">
        <f>'CL &amp; Data'!N322</f>
        <v>-18.900652000000001</v>
      </c>
      <c r="U4" s="8"/>
      <c r="V4" s="80">
        <f>'CL &amp; Data'!B322/1000000000</f>
        <v>6.9900000000000004E-2</v>
      </c>
    </row>
    <row r="5" spans="1:22" x14ac:dyDescent="0.25">
      <c r="A5" s="51" t="s">
        <v>202</v>
      </c>
      <c r="B5" s="6">
        <f>'CL &amp; Data'!B217/1000000000</f>
        <v>0.1298</v>
      </c>
      <c r="C5" s="8"/>
      <c r="D5" s="6">
        <f>'CL &amp; Data'!C217</f>
        <v>-8.1563739999999996</v>
      </c>
      <c r="E5" s="13">
        <f t="shared" si="0"/>
        <v>0</v>
      </c>
      <c r="F5" s="6">
        <f>'CL &amp; Data'!D217</f>
        <v>-15.845726000000001</v>
      </c>
      <c r="G5" s="8"/>
      <c r="H5" s="6">
        <f>'CL &amp; Data'!C323</f>
        <v>-11.683201</v>
      </c>
      <c r="I5" s="13">
        <f t="shared" si="1"/>
        <v>-0.16592200000000012</v>
      </c>
      <c r="J5" s="6">
        <f>'CL &amp; Data'!D323</f>
        <v>-14.255623999999999</v>
      </c>
      <c r="K5" s="51" t="s">
        <v>202</v>
      </c>
      <c r="L5" s="6">
        <f>'CL &amp; Data'!L217/1000000000</f>
        <v>0.1298</v>
      </c>
      <c r="M5" s="8"/>
      <c r="N5" s="6">
        <f>'CL &amp; Data'!M217</f>
        <v>-8.7208041999999999</v>
      </c>
      <c r="O5" s="13">
        <f t="shared" si="2"/>
        <v>-0.72669789999999956</v>
      </c>
      <c r="P5" s="6">
        <f>'CL &amp; Data'!N217</f>
        <v>-11.432159</v>
      </c>
      <c r="Q5" s="8"/>
      <c r="R5" s="6">
        <f>'CL &amp; Data'!M323</f>
        <v>-10.571427</v>
      </c>
      <c r="S5" s="13">
        <f t="shared" si="3"/>
        <v>-0.53206800000000065</v>
      </c>
      <c r="T5" s="6">
        <f>'CL &amp; Data'!N323</f>
        <v>-19.732005999999998</v>
      </c>
      <c r="U5" s="8"/>
      <c r="V5" s="80">
        <f>'CL &amp; Data'!B323/1000000000</f>
        <v>0.1298</v>
      </c>
    </row>
    <row r="6" spans="1:22" x14ac:dyDescent="0.25">
      <c r="A6" s="51" t="s">
        <v>203</v>
      </c>
      <c r="B6" s="6">
        <f>'CL &amp; Data'!B218/1000000000</f>
        <v>0.18970000000000001</v>
      </c>
      <c r="C6" s="8"/>
      <c r="D6" s="6">
        <f>'CL &amp; Data'!C218</f>
        <v>-8.2271403999999997</v>
      </c>
      <c r="E6" s="13">
        <f t="shared" si="0"/>
        <v>-7.0766400000000118E-2</v>
      </c>
      <c r="F6" s="6">
        <f>'CL &amp; Data'!D218</f>
        <v>-15.995065</v>
      </c>
      <c r="G6" s="8"/>
      <c r="H6" s="6">
        <f>'CL &amp; Data'!C324</f>
        <v>-11.766812</v>
      </c>
      <c r="I6" s="13">
        <f t="shared" si="1"/>
        <v>-0.24953299999999956</v>
      </c>
      <c r="J6" s="6">
        <f>'CL &amp; Data'!D324</f>
        <v>-14.287793000000001</v>
      </c>
      <c r="K6" s="51" t="s">
        <v>203</v>
      </c>
      <c r="L6" s="6">
        <f>'CL &amp; Data'!L218/1000000000</f>
        <v>0.18970000000000001</v>
      </c>
      <c r="M6" s="8"/>
      <c r="N6" s="6">
        <f>'CL &amp; Data'!M218</f>
        <v>-8.7758798999999996</v>
      </c>
      <c r="O6" s="13">
        <f t="shared" si="2"/>
        <v>-0.78177359999999929</v>
      </c>
      <c r="P6" s="6">
        <f>'CL &amp; Data'!N218</f>
        <v>-11.611071000000001</v>
      </c>
      <c r="Q6" s="8"/>
      <c r="R6" s="6">
        <f>'CL &amp; Data'!M324</f>
        <v>-10.540846999999999</v>
      </c>
      <c r="S6" s="13">
        <f t="shared" si="3"/>
        <v>-0.50148800000000016</v>
      </c>
      <c r="T6" s="6">
        <f>'CL &amp; Data'!N324</f>
        <v>-20.512181999999999</v>
      </c>
      <c r="U6" s="8"/>
      <c r="V6" s="80">
        <f>'CL &amp; Data'!B324/1000000000</f>
        <v>0.18970000000000001</v>
      </c>
    </row>
    <row r="7" spans="1:22" x14ac:dyDescent="0.25">
      <c r="B7" s="6">
        <f>'CL &amp; Data'!B219/1000000000</f>
        <v>0.24959999999999999</v>
      </c>
      <c r="C7" s="8"/>
      <c r="D7" s="6">
        <f>'CL &amp; Data'!C219</f>
        <v>-8.2406796999999994</v>
      </c>
      <c r="E7" s="13">
        <f t="shared" si="0"/>
        <v>-8.4305699999999817E-2</v>
      </c>
      <c r="F7" s="6">
        <f>'CL &amp; Data'!D219</f>
        <v>-15.618745000000001</v>
      </c>
      <c r="G7" s="8"/>
      <c r="H7" s="6">
        <f>'CL &amp; Data'!C325</f>
        <v>-11.778464</v>
      </c>
      <c r="I7" s="13">
        <f t="shared" si="1"/>
        <v>-0.26118499999999933</v>
      </c>
      <c r="J7" s="6">
        <f>'CL &amp; Data'!D325</f>
        <v>-14.536702</v>
      </c>
      <c r="L7" s="6">
        <f>'CL &amp; Data'!L219/1000000000</f>
        <v>0.24959999999999999</v>
      </c>
      <c r="M7" s="8"/>
      <c r="N7" s="6">
        <f>'CL &amp; Data'!M219</f>
        <v>-8.7562008000000002</v>
      </c>
      <c r="O7" s="13">
        <f t="shared" si="2"/>
        <v>-0.7620944999999999</v>
      </c>
      <c r="P7" s="6">
        <f>'CL &amp; Data'!N219</f>
        <v>-11.891078</v>
      </c>
      <c r="Q7" s="8"/>
      <c r="R7" s="6">
        <f>'CL &amp; Data'!M325</f>
        <v>-10.456726</v>
      </c>
      <c r="S7" s="13">
        <f t="shared" si="3"/>
        <v>-0.41736700000000049</v>
      </c>
      <c r="T7" s="6">
        <f>'CL &amp; Data'!N325</f>
        <v>-21.579619999999998</v>
      </c>
      <c r="U7" s="8"/>
      <c r="V7" s="80">
        <f>'CL &amp; Data'!B325/1000000000</f>
        <v>0.24959999999999999</v>
      </c>
    </row>
    <row r="8" spans="1:22" x14ac:dyDescent="0.25">
      <c r="B8" s="6">
        <f>'CL &amp; Data'!B220/1000000000</f>
        <v>0.3095</v>
      </c>
      <c r="C8" s="8"/>
      <c r="D8" s="6">
        <f>'CL &amp; Data'!C220</f>
        <v>-8.2193804000000004</v>
      </c>
      <c r="E8" s="13">
        <f t="shared" si="0"/>
        <v>-6.3006400000000795E-2</v>
      </c>
      <c r="F8" s="6">
        <f>'CL &amp; Data'!D220</f>
        <v>-15.354867</v>
      </c>
      <c r="G8" s="8"/>
      <c r="H8" s="6">
        <f>'CL &amp; Data'!C326</f>
        <v>-11.777099</v>
      </c>
      <c r="I8" s="13">
        <f t="shared" si="1"/>
        <v>-0.2598199999999995</v>
      </c>
      <c r="J8" s="6">
        <f>'CL &amp; Data'!D326</f>
        <v>-14.716945000000001</v>
      </c>
      <c r="L8" s="6">
        <f>'CL &amp; Data'!L220/1000000000</f>
        <v>0.3095</v>
      </c>
      <c r="M8" s="8"/>
      <c r="N8" s="6">
        <f>'CL &amp; Data'!M220</f>
        <v>-8.7151441999999992</v>
      </c>
      <c r="O8" s="13">
        <f t="shared" si="2"/>
        <v>-0.7210378999999989</v>
      </c>
      <c r="P8" s="6">
        <f>'CL &amp; Data'!N220</f>
        <v>-12.262340999999999</v>
      </c>
      <c r="Q8" s="8"/>
      <c r="R8" s="6">
        <f>'CL &amp; Data'!M326</f>
        <v>-10.386003000000001</v>
      </c>
      <c r="S8" s="13">
        <f t="shared" si="3"/>
        <v>-0.34664400000000128</v>
      </c>
      <c r="T8" s="6">
        <f>'CL &amp; Data'!N326</f>
        <v>-22.257878999999999</v>
      </c>
      <c r="U8" s="8"/>
      <c r="V8" s="80">
        <f>'CL &amp; Data'!B326/1000000000</f>
        <v>0.3095</v>
      </c>
    </row>
    <row r="9" spans="1:22" x14ac:dyDescent="0.25">
      <c r="B9" s="6">
        <f>'CL &amp; Data'!B221/1000000000</f>
        <v>0.36940000000000001</v>
      </c>
      <c r="C9" s="8"/>
      <c r="D9" s="6">
        <f>'CL &amp; Data'!C221</f>
        <v>-8.2092580999999996</v>
      </c>
      <c r="E9" s="13">
        <f t="shared" si="0"/>
        <v>-5.2884099999999989E-2</v>
      </c>
      <c r="F9" s="6">
        <f>'CL &amp; Data'!D221</f>
        <v>-15.302393</v>
      </c>
      <c r="G9" s="8"/>
      <c r="H9" s="6">
        <f>'CL &amp; Data'!C327</f>
        <v>-11.732564</v>
      </c>
      <c r="I9" s="13">
        <f t="shared" si="1"/>
        <v>-0.21528499999999973</v>
      </c>
      <c r="J9" s="6">
        <f>'CL &amp; Data'!D327</f>
        <v>-14.990482</v>
      </c>
      <c r="L9" s="6">
        <f>'CL &amp; Data'!L221/1000000000</f>
        <v>0.36940000000000001</v>
      </c>
      <c r="M9" s="8"/>
      <c r="N9" s="6">
        <f>'CL &amp; Data'!M221</f>
        <v>-8.6172208999999995</v>
      </c>
      <c r="O9" s="13">
        <f t="shared" si="2"/>
        <v>-0.62311459999999919</v>
      </c>
      <c r="P9" s="6">
        <f>'CL &amp; Data'!N221</f>
        <v>-12.599780000000001</v>
      </c>
      <c r="Q9" s="8"/>
      <c r="R9" s="6">
        <f>'CL &amp; Data'!M327</f>
        <v>-10.269251000000001</v>
      </c>
      <c r="S9" s="13">
        <f t="shared" si="3"/>
        <v>-0.22989200000000132</v>
      </c>
      <c r="T9" s="6">
        <f>'CL &amp; Data'!N327</f>
        <v>-22.430698</v>
      </c>
      <c r="U9" s="8"/>
      <c r="V9" s="80">
        <f>'CL &amp; Data'!B327/1000000000</f>
        <v>0.36940000000000001</v>
      </c>
    </row>
    <row r="10" spans="1:22" x14ac:dyDescent="0.25">
      <c r="B10" s="6">
        <f>'CL &amp; Data'!B222/1000000000</f>
        <v>0.42930000000000001</v>
      </c>
      <c r="C10" s="8"/>
      <c r="D10" s="6">
        <f>'CL &amp; Data'!C222</f>
        <v>-8.1636428999999993</v>
      </c>
      <c r="E10" s="13">
        <f t="shared" si="0"/>
        <v>-7.2688999999996895E-3</v>
      </c>
      <c r="F10" s="6">
        <f>'CL &amp; Data'!D222</f>
        <v>-15.047029</v>
      </c>
      <c r="G10" s="8"/>
      <c r="H10" s="6">
        <f>'CL &amp; Data'!C328</f>
        <v>-11.658931000000001</v>
      </c>
      <c r="I10" s="13">
        <f t="shared" si="1"/>
        <v>-0.14165200000000056</v>
      </c>
      <c r="J10" s="6">
        <f>'CL &amp; Data'!D328</f>
        <v>-15.194302</v>
      </c>
      <c r="L10" s="6">
        <f>'CL &amp; Data'!L222/1000000000</f>
        <v>0.42930000000000001</v>
      </c>
      <c r="M10" s="8"/>
      <c r="N10" s="6">
        <f>'CL &amp; Data'!M222</f>
        <v>-8.5197067000000004</v>
      </c>
      <c r="O10" s="13">
        <f t="shared" si="2"/>
        <v>-0.52560040000000008</v>
      </c>
      <c r="P10" s="6">
        <f>'CL &amp; Data'!N222</f>
        <v>-13.063872999999999</v>
      </c>
      <c r="Q10" s="8"/>
      <c r="R10" s="6">
        <f>'CL &amp; Data'!M328</f>
        <v>-10.132609</v>
      </c>
      <c r="S10" s="13">
        <f t="shared" si="3"/>
        <v>-9.3250000000001165E-2</v>
      </c>
      <c r="T10" s="6">
        <f>'CL &amp; Data'!N328</f>
        <v>-22.238363</v>
      </c>
      <c r="U10" s="8"/>
      <c r="V10" s="80">
        <f>'CL &amp; Data'!B328/1000000000</f>
        <v>0.42930000000000001</v>
      </c>
    </row>
    <row r="11" spans="1:22" x14ac:dyDescent="0.25">
      <c r="B11" s="6">
        <f>'CL &amp; Data'!B223/1000000000</f>
        <v>0.48920000000000002</v>
      </c>
      <c r="C11" s="8"/>
      <c r="D11" s="6">
        <f>'CL &amp; Data'!C223</f>
        <v>-8.0542040000000004</v>
      </c>
      <c r="E11" s="13">
        <f t="shared" si="0"/>
        <v>0.10216999999999921</v>
      </c>
      <c r="F11" s="6">
        <f>'CL &amp; Data'!D223</f>
        <v>-14.796894</v>
      </c>
      <c r="G11" s="8"/>
      <c r="H11" s="6">
        <f>'CL &amp; Data'!C329</f>
        <v>-11.536206</v>
      </c>
      <c r="I11" s="13">
        <f t="shared" si="1"/>
        <v>-1.8926999999999694E-2</v>
      </c>
      <c r="J11" s="6">
        <f>'CL &amp; Data'!D329</f>
        <v>-15.548895999999999</v>
      </c>
      <c r="L11" s="6">
        <f>'CL &amp; Data'!L223/1000000000</f>
        <v>0.48920000000000002</v>
      </c>
      <c r="M11" s="8"/>
      <c r="N11" s="6">
        <f>'CL &amp; Data'!M223</f>
        <v>-8.3561639999999997</v>
      </c>
      <c r="O11" s="13">
        <f t="shared" si="2"/>
        <v>-0.36205769999999937</v>
      </c>
      <c r="P11" s="6">
        <f>'CL &amp; Data'!N223</f>
        <v>-13.530844</v>
      </c>
      <c r="Q11" s="8"/>
      <c r="R11" s="6">
        <f>'CL &amp; Data'!M329</f>
        <v>-9.9618091999999994</v>
      </c>
      <c r="S11" s="13">
        <f t="shared" si="3"/>
        <v>7.7549799999999891E-2</v>
      </c>
      <c r="T11" s="6">
        <f>'CL &amp; Data'!N329</f>
        <v>-22.026206999999999</v>
      </c>
      <c r="U11" s="8"/>
      <c r="V11" s="80">
        <f>'CL &amp; Data'!B329/1000000000</f>
        <v>0.48920000000000002</v>
      </c>
    </row>
    <row r="12" spans="1:22" x14ac:dyDescent="0.25">
      <c r="B12" s="6">
        <f>'CL &amp; Data'!B224/1000000000</f>
        <v>0.54910000000000003</v>
      </c>
      <c r="C12" s="8"/>
      <c r="D12" s="6">
        <f>'CL &amp; Data'!C224</f>
        <v>-8.034008</v>
      </c>
      <c r="E12" s="13">
        <f t="shared" si="0"/>
        <v>0.12236599999999953</v>
      </c>
      <c r="F12" s="6">
        <f>'CL &amp; Data'!D224</f>
        <v>-14.804532999999999</v>
      </c>
      <c r="G12" s="8"/>
      <c r="H12" s="6">
        <f>'CL &amp; Data'!C330</f>
        <v>-11.534696</v>
      </c>
      <c r="I12" s="13">
        <f t="shared" si="1"/>
        <v>-1.7417000000000016E-2</v>
      </c>
      <c r="J12" s="6">
        <f>'CL &amp; Data'!D330</f>
        <v>-15.720307</v>
      </c>
      <c r="L12" s="6">
        <f>'CL &amp; Data'!L224/1000000000</f>
        <v>0.54910000000000003</v>
      </c>
      <c r="M12" s="8"/>
      <c r="N12" s="6">
        <f>'CL &amp; Data'!M224</f>
        <v>-8.3043194000000007</v>
      </c>
      <c r="O12" s="13">
        <f t="shared" si="2"/>
        <v>-0.31021310000000035</v>
      </c>
      <c r="P12" s="6">
        <f>'CL &amp; Data'!N224</f>
        <v>-13.785437</v>
      </c>
      <c r="Q12" s="8"/>
      <c r="R12" s="6">
        <f>'CL &amp; Data'!M330</f>
        <v>-9.9411754999999999</v>
      </c>
      <c r="S12" s="13">
        <f t="shared" si="3"/>
        <v>9.8183499999999313E-2</v>
      </c>
      <c r="T12" s="6">
        <f>'CL &amp; Data'!N330</f>
        <v>-21.321196</v>
      </c>
      <c r="U12" s="8"/>
      <c r="V12" s="80">
        <f>'CL &amp; Data'!B330/1000000000</f>
        <v>0.54910000000000003</v>
      </c>
    </row>
    <row r="13" spans="1:22" x14ac:dyDescent="0.25">
      <c r="B13" s="6">
        <f>'CL &amp; Data'!B225/1000000000</f>
        <v>0.60899999999999999</v>
      </c>
      <c r="C13" s="8"/>
      <c r="D13" s="6">
        <f>'CL &amp; Data'!C225</f>
        <v>-8.0390023999999993</v>
      </c>
      <c r="E13" s="13">
        <f t="shared" si="0"/>
        <v>0.11737160000000024</v>
      </c>
      <c r="F13" s="6">
        <f>'CL &amp; Data'!D225</f>
        <v>-15.069378</v>
      </c>
      <c r="G13" s="8"/>
      <c r="H13" s="6">
        <f>'CL &amp; Data'!C331</f>
        <v>-11.563532</v>
      </c>
      <c r="I13" s="13">
        <f t="shared" si="1"/>
        <v>-4.62530000000001E-2</v>
      </c>
      <c r="J13" s="6">
        <f>'CL &amp; Data'!D331</f>
        <v>-15.803758</v>
      </c>
      <c r="L13" s="6">
        <f>'CL &amp; Data'!L225/1000000000</f>
        <v>0.60899999999999999</v>
      </c>
      <c r="M13" s="8"/>
      <c r="N13" s="6">
        <f>'CL &amp; Data'!M225</f>
        <v>-8.2649469</v>
      </c>
      <c r="O13" s="13">
        <f t="shared" si="2"/>
        <v>-0.27084059999999965</v>
      </c>
      <c r="P13" s="6">
        <f>'CL &amp; Data'!N225</f>
        <v>-13.836480999999999</v>
      </c>
      <c r="Q13" s="8"/>
      <c r="R13" s="6">
        <f>'CL &amp; Data'!M331</f>
        <v>-9.9432573000000009</v>
      </c>
      <c r="S13" s="13">
        <f t="shared" si="3"/>
        <v>9.6101699999998402E-2</v>
      </c>
      <c r="T13" s="6">
        <f>'CL &amp; Data'!N331</f>
        <v>-20.445087000000001</v>
      </c>
      <c r="U13" s="8"/>
      <c r="V13" s="80">
        <f>'CL &amp; Data'!B331/1000000000</f>
        <v>0.60899999999999999</v>
      </c>
    </row>
    <row r="14" spans="1:22" x14ac:dyDescent="0.25">
      <c r="B14" s="6">
        <f>'CL &amp; Data'!B226/1000000000</f>
        <v>0.66890000000000005</v>
      </c>
      <c r="C14" s="8"/>
      <c r="D14" s="6">
        <f>'CL &amp; Data'!C226</f>
        <v>-8.0955218999999996</v>
      </c>
      <c r="E14" s="13">
        <f t="shared" si="0"/>
        <v>6.0852099999999965E-2</v>
      </c>
      <c r="F14" s="6">
        <f>'CL &amp; Data'!D226</f>
        <v>-15.290972999999999</v>
      </c>
      <c r="G14" s="8"/>
      <c r="H14" s="6">
        <f>'CL &amp; Data'!C332</f>
        <v>-11.666503000000001</v>
      </c>
      <c r="I14" s="13">
        <f t="shared" si="1"/>
        <v>-0.14922400000000025</v>
      </c>
      <c r="J14" s="6">
        <f>'CL &amp; Data'!D332</f>
        <v>-15.821255000000001</v>
      </c>
      <c r="L14" s="6">
        <f>'CL &amp; Data'!L226/1000000000</f>
        <v>0.66890000000000005</v>
      </c>
      <c r="M14" s="8"/>
      <c r="N14" s="6">
        <f>'CL &amp; Data'!M226</f>
        <v>-8.2940798000000004</v>
      </c>
      <c r="O14" s="13">
        <f t="shared" si="2"/>
        <v>-0.29997350000000012</v>
      </c>
      <c r="P14" s="6">
        <f>'CL &amp; Data'!N226</f>
        <v>-13.851563000000001</v>
      </c>
      <c r="Q14" s="8"/>
      <c r="R14" s="6">
        <f>'CL &amp; Data'!M332</f>
        <v>-10.027872</v>
      </c>
      <c r="S14" s="13">
        <f t="shared" si="3"/>
        <v>1.1486999999998915E-2</v>
      </c>
      <c r="T14" s="6">
        <f>'CL &amp; Data'!N332</f>
        <v>-19.713799999999999</v>
      </c>
      <c r="U14" s="8"/>
      <c r="V14" s="80">
        <f>'CL &amp; Data'!B332/1000000000</f>
        <v>0.66890000000000005</v>
      </c>
    </row>
    <row r="15" spans="1:22" x14ac:dyDescent="0.25">
      <c r="B15" s="6">
        <f>'CL &amp; Data'!B227/1000000000</f>
        <v>0.7288</v>
      </c>
      <c r="C15" s="8"/>
      <c r="D15" s="6">
        <f>'CL &amp; Data'!C227</f>
        <v>-8.0637244999999993</v>
      </c>
      <c r="E15" s="13">
        <f t="shared" si="0"/>
        <v>9.2649500000000273E-2</v>
      </c>
      <c r="F15" s="6">
        <f>'CL &amp; Data'!D227</f>
        <v>-15.423572</v>
      </c>
      <c r="G15" s="8"/>
      <c r="H15" s="6">
        <f>'CL &amp; Data'!C333</f>
        <v>-11.670074</v>
      </c>
      <c r="I15" s="13">
        <f t="shared" si="1"/>
        <v>-0.15279499999999935</v>
      </c>
      <c r="J15" s="6">
        <f>'CL &amp; Data'!D333</f>
        <v>-16.006019999999999</v>
      </c>
      <c r="L15" s="6">
        <f>'CL &amp; Data'!L227/1000000000</f>
        <v>0.7288</v>
      </c>
      <c r="M15" s="8"/>
      <c r="N15" s="6">
        <f>'CL &amp; Data'!M227</f>
        <v>-8.2054404999999999</v>
      </c>
      <c r="O15" s="13">
        <f t="shared" si="2"/>
        <v>-0.21133419999999958</v>
      </c>
      <c r="P15" s="6">
        <f>'CL &amp; Data'!N227</f>
        <v>-13.69553</v>
      </c>
      <c r="Q15" s="8"/>
      <c r="R15" s="6">
        <f>'CL &amp; Data'!M333</f>
        <v>-10.002132</v>
      </c>
      <c r="S15" s="13">
        <f t="shared" si="3"/>
        <v>3.7226999999999677E-2</v>
      </c>
      <c r="T15" s="6">
        <f>'CL &amp; Data'!N333</f>
        <v>-19.117712000000001</v>
      </c>
      <c r="U15" s="8"/>
      <c r="V15" s="80">
        <f>'CL &amp; Data'!B333/1000000000</f>
        <v>0.7288</v>
      </c>
    </row>
    <row r="16" spans="1:22" x14ac:dyDescent="0.25">
      <c r="B16" s="6">
        <f>'CL &amp; Data'!B228/1000000000</f>
        <v>0.78869999999999996</v>
      </c>
      <c r="C16" s="8"/>
      <c r="D16" s="6">
        <f>'CL &amp; Data'!C228</f>
        <v>-8.0083608999999996</v>
      </c>
      <c r="E16" s="13">
        <f t="shared" si="0"/>
        <v>0.14801310000000001</v>
      </c>
      <c r="F16" s="6">
        <f>'CL &amp; Data'!D228</f>
        <v>-15.92718</v>
      </c>
      <c r="G16" s="8"/>
      <c r="H16" s="6">
        <f>'CL &amp; Data'!C334</f>
        <v>-11.659304000000001</v>
      </c>
      <c r="I16" s="13">
        <f t="shared" si="1"/>
        <v>-0.14202500000000029</v>
      </c>
      <c r="J16" s="6">
        <f>'CL &amp; Data'!D334</f>
        <v>-16.164940000000001</v>
      </c>
      <c r="L16" s="6">
        <f>'CL &amp; Data'!L228/1000000000</f>
        <v>0.78869999999999996</v>
      </c>
      <c r="M16" s="8"/>
      <c r="N16" s="6">
        <f>'CL &amp; Data'!M228</f>
        <v>-8.1074094999999993</v>
      </c>
      <c r="O16" s="13">
        <f t="shared" si="2"/>
        <v>-0.11330319999999894</v>
      </c>
      <c r="P16" s="6">
        <f>'CL &amp; Data'!N228</f>
        <v>-13.309877999999999</v>
      </c>
      <c r="Q16" s="8"/>
      <c r="R16" s="6">
        <f>'CL &amp; Data'!M334</f>
        <v>-9.9870538999999994</v>
      </c>
      <c r="S16" s="13">
        <f t="shared" si="3"/>
        <v>5.2305099999999882E-2</v>
      </c>
      <c r="T16" s="6">
        <f>'CL &amp; Data'!N334</f>
        <v>-18.437135999999999</v>
      </c>
      <c r="U16" s="8"/>
      <c r="V16" s="80">
        <f>'CL &amp; Data'!B334/1000000000</f>
        <v>0.78869999999999996</v>
      </c>
    </row>
    <row r="17" spans="2:22" x14ac:dyDescent="0.25">
      <c r="B17" s="6">
        <f>'CL &amp; Data'!B229/1000000000</f>
        <v>0.84860000000000002</v>
      </c>
      <c r="C17" s="8"/>
      <c r="D17" s="6">
        <f>'CL &amp; Data'!C229</f>
        <v>-8.0187673999999998</v>
      </c>
      <c r="E17" s="13">
        <f t="shared" si="0"/>
        <v>0.1376065999999998</v>
      </c>
      <c r="F17" s="6">
        <f>'CL &amp; Data'!D229</f>
        <v>-16.440279</v>
      </c>
      <c r="G17" s="8"/>
      <c r="H17" s="6">
        <f>'CL &amp; Data'!C335</f>
        <v>-11.656689999999999</v>
      </c>
      <c r="I17" s="13">
        <f t="shared" si="1"/>
        <v>-0.13941099999999906</v>
      </c>
      <c r="J17" s="6">
        <f>'CL &amp; Data'!D335</f>
        <v>-16.269162999999999</v>
      </c>
      <c r="L17" s="6">
        <f>'CL &amp; Data'!L229/1000000000</f>
        <v>0.84860000000000002</v>
      </c>
      <c r="M17" s="8"/>
      <c r="N17" s="6">
        <f>'CL &amp; Data'!M229</f>
        <v>-8.0970516000000003</v>
      </c>
      <c r="O17" s="13">
        <f t="shared" si="2"/>
        <v>-0.10294530000000002</v>
      </c>
      <c r="P17" s="6">
        <f>'CL &amp; Data'!N229</f>
        <v>-13.119534</v>
      </c>
      <c r="Q17" s="8"/>
      <c r="R17" s="6">
        <f>'CL &amp; Data'!M335</f>
        <v>-9.9889268999999992</v>
      </c>
      <c r="S17" s="13">
        <f t="shared" si="3"/>
        <v>5.0432100000000091E-2</v>
      </c>
      <c r="T17" s="6">
        <f>'CL &amp; Data'!N335</f>
        <v>-17.872</v>
      </c>
      <c r="U17" s="8"/>
      <c r="V17" s="80">
        <f>'CL &amp; Data'!B335/1000000000</f>
        <v>0.84860000000000002</v>
      </c>
    </row>
    <row r="18" spans="2:22" x14ac:dyDescent="0.25">
      <c r="B18" s="6">
        <f>'CL &amp; Data'!B230/1000000000</f>
        <v>0.90849999999999997</v>
      </c>
      <c r="C18" s="8"/>
      <c r="D18" s="6">
        <f>'CL &amp; Data'!C230</f>
        <v>-7.9849563000000003</v>
      </c>
      <c r="E18" s="13">
        <f t="shared" si="0"/>
        <v>0.17141769999999923</v>
      </c>
      <c r="F18" s="6">
        <f>'CL &amp; Data'!D230</f>
        <v>-16.765809999999998</v>
      </c>
      <c r="G18" s="8"/>
      <c r="H18" s="6">
        <f>'CL &amp; Data'!C336</f>
        <v>-11.633533999999999</v>
      </c>
      <c r="I18" s="13">
        <f t="shared" si="1"/>
        <v>-0.11625499999999889</v>
      </c>
      <c r="J18" s="6">
        <f>'CL &amp; Data'!D336</f>
        <v>-16.398112999999999</v>
      </c>
      <c r="L18" s="6">
        <f>'CL &amp; Data'!L230/1000000000</f>
        <v>0.90849999999999997</v>
      </c>
      <c r="M18" s="8"/>
      <c r="N18" s="6">
        <f>'CL &amp; Data'!M230</f>
        <v>-8.0705957000000001</v>
      </c>
      <c r="O18" s="13">
        <f t="shared" si="2"/>
        <v>-7.6489399999999819E-2</v>
      </c>
      <c r="P18" s="6">
        <f>'CL &amp; Data'!N230</f>
        <v>-13.209065000000001</v>
      </c>
      <c r="Q18" s="8"/>
      <c r="R18" s="6">
        <f>'CL &amp; Data'!M336</f>
        <v>-9.9612455000000004</v>
      </c>
      <c r="S18" s="13">
        <f t="shared" si="3"/>
        <v>7.8113499999998837E-2</v>
      </c>
      <c r="T18" s="6">
        <f>'CL &amp; Data'!N336</f>
        <v>-17.552762999999999</v>
      </c>
      <c r="U18" s="8"/>
      <c r="V18" s="80">
        <f>'CL &amp; Data'!B336/1000000000</f>
        <v>0.90849999999999997</v>
      </c>
    </row>
    <row r="19" spans="2:22" x14ac:dyDescent="0.25">
      <c r="B19" s="6">
        <f>'CL &amp; Data'!B231/1000000000</f>
        <v>0.96840000000000004</v>
      </c>
      <c r="C19" s="8"/>
      <c r="D19" s="6">
        <f>'CL &amp; Data'!C231</f>
        <v>-7.9561896000000001</v>
      </c>
      <c r="E19" s="13">
        <f t="shared" si="0"/>
        <v>0.20018439999999948</v>
      </c>
      <c r="F19" s="6">
        <f>'CL &amp; Data'!D231</f>
        <v>-17.165436</v>
      </c>
      <c r="G19" s="8"/>
      <c r="H19" s="6">
        <f>'CL &amp; Data'!C337</f>
        <v>-11.632436</v>
      </c>
      <c r="I19" s="13">
        <f t="shared" si="1"/>
        <v>-0.11515699999999995</v>
      </c>
      <c r="J19" s="6">
        <f>'CL &amp; Data'!D337</f>
        <v>-16.729762999999998</v>
      </c>
      <c r="L19" s="6">
        <f>'CL &amp; Data'!L231/1000000000</f>
        <v>0.96840000000000004</v>
      </c>
      <c r="M19" s="8"/>
      <c r="N19" s="6">
        <f>'CL &amp; Data'!M231</f>
        <v>-8.0345162999999999</v>
      </c>
      <c r="O19" s="13">
        <f t="shared" si="2"/>
        <v>-4.0409999999999613E-2</v>
      </c>
      <c r="P19" s="6">
        <f>'CL &amp; Data'!N231</f>
        <v>-13.595974999999999</v>
      </c>
      <c r="Q19" s="8"/>
      <c r="R19" s="6">
        <f>'CL &amp; Data'!M337</f>
        <v>-9.9360885999999997</v>
      </c>
      <c r="S19" s="13">
        <f t="shared" si="3"/>
        <v>0.10327039999999954</v>
      </c>
      <c r="T19" s="6">
        <f>'CL &amp; Data'!N337</f>
        <v>-17.292708999999999</v>
      </c>
      <c r="U19" s="8"/>
      <c r="V19" s="80">
        <f>'CL &amp; Data'!B337/1000000000</f>
        <v>0.96840000000000004</v>
      </c>
    </row>
    <row r="20" spans="2:22" x14ac:dyDescent="0.25">
      <c r="B20" s="6">
        <f>'CL &amp; Data'!B232/1000000000</f>
        <v>1.0283</v>
      </c>
      <c r="C20" s="8"/>
      <c r="D20" s="6">
        <f>'CL &amp; Data'!C232</f>
        <v>-7.9392947999999999</v>
      </c>
      <c r="E20" s="13">
        <f t="shared" si="0"/>
        <v>0.21707919999999969</v>
      </c>
      <c r="F20" s="6">
        <f>'CL &amp; Data'!D232</f>
        <v>-17.842545999999999</v>
      </c>
      <c r="G20" s="8"/>
      <c r="H20" s="6">
        <f>'CL &amp; Data'!C338</f>
        <v>-11.690996</v>
      </c>
      <c r="I20" s="13">
        <f t="shared" si="1"/>
        <v>-0.1737169999999999</v>
      </c>
      <c r="J20" s="6">
        <f>'CL &amp; Data'!D338</f>
        <v>-17.043202999999998</v>
      </c>
      <c r="L20" s="6">
        <f>'CL &amp; Data'!L232/1000000000</f>
        <v>1.0283</v>
      </c>
      <c r="M20" s="8"/>
      <c r="N20" s="6">
        <f>'CL &amp; Data'!M232</f>
        <v>-7.9987310999999996</v>
      </c>
      <c r="O20" s="13">
        <f t="shared" si="2"/>
        <v>-4.6247999999993183E-3</v>
      </c>
      <c r="P20" s="6">
        <f>'CL &amp; Data'!N232</f>
        <v>-14.034534000000001</v>
      </c>
      <c r="Q20" s="8"/>
      <c r="R20" s="6">
        <f>'CL &amp; Data'!M338</f>
        <v>-9.9599379999999993</v>
      </c>
      <c r="S20" s="13">
        <f t="shared" si="3"/>
        <v>7.9420999999999964E-2</v>
      </c>
      <c r="T20" s="6">
        <f>'CL &amp; Data'!N338</f>
        <v>-16.900417000000001</v>
      </c>
      <c r="U20" s="8"/>
      <c r="V20" s="80">
        <f>'CL &amp; Data'!B338/1000000000</f>
        <v>1.0283</v>
      </c>
    </row>
    <row r="21" spans="2:22" x14ac:dyDescent="0.25">
      <c r="B21" s="6">
        <f>'CL &amp; Data'!B233/1000000000</f>
        <v>1.0882000000000001</v>
      </c>
      <c r="C21" s="8"/>
      <c r="D21" s="6">
        <f>'CL &amp; Data'!C233</f>
        <v>-7.9445806000000001</v>
      </c>
      <c r="E21" s="13">
        <f t="shared" si="0"/>
        <v>0.21179339999999947</v>
      </c>
      <c r="F21" s="6">
        <f>'CL &amp; Data'!D233</f>
        <v>-18.448162</v>
      </c>
      <c r="G21" s="8"/>
      <c r="H21" s="6">
        <f>'CL &amp; Data'!C339</f>
        <v>-11.724828</v>
      </c>
      <c r="I21" s="13">
        <f t="shared" si="1"/>
        <v>-0.20754900000000021</v>
      </c>
      <c r="J21" s="6">
        <f>'CL &amp; Data'!D339</f>
        <v>-17.086735000000001</v>
      </c>
      <c r="L21" s="6">
        <f>'CL &amp; Data'!L233/1000000000</f>
        <v>1.0882000000000001</v>
      </c>
      <c r="M21" s="8"/>
      <c r="N21" s="6">
        <f>'CL &amp; Data'!M233</f>
        <v>-8.0063476999999992</v>
      </c>
      <c r="O21" s="13">
        <f t="shared" si="2"/>
        <v>-1.2241399999998848E-2</v>
      </c>
      <c r="P21" s="6">
        <f>'CL &amp; Data'!N233</f>
        <v>-14.858848</v>
      </c>
      <c r="Q21" s="8"/>
      <c r="R21" s="6">
        <f>'CL &amp; Data'!M339</f>
        <v>-9.9824686000000007</v>
      </c>
      <c r="S21" s="13">
        <f t="shared" si="3"/>
        <v>5.6890399999998564E-2</v>
      </c>
      <c r="T21" s="6">
        <f>'CL &amp; Data'!N339</f>
        <v>-16.521018999999999</v>
      </c>
      <c r="U21" s="8"/>
      <c r="V21" s="80">
        <f>'CL &amp; Data'!B339/1000000000</f>
        <v>1.0882000000000001</v>
      </c>
    </row>
    <row r="22" spans="2:22" x14ac:dyDescent="0.25">
      <c r="B22" s="6">
        <f>'CL &amp; Data'!B234/1000000000</f>
        <v>1.1480999999999999</v>
      </c>
      <c r="C22" s="8"/>
      <c r="D22" s="6">
        <f>'CL &amp; Data'!C234</f>
        <v>-7.9249834999999997</v>
      </c>
      <c r="E22" s="13">
        <f t="shared" si="0"/>
        <v>0.23139049999999983</v>
      </c>
      <c r="F22" s="6">
        <f>'CL &amp; Data'!D234</f>
        <v>-18.469656000000001</v>
      </c>
      <c r="G22" s="8"/>
      <c r="H22" s="6">
        <f>'CL &amp; Data'!C340</f>
        <v>-11.784084999999999</v>
      </c>
      <c r="I22" s="13">
        <f t="shared" si="1"/>
        <v>-0.26680599999999899</v>
      </c>
      <c r="J22" s="6">
        <f>'CL &amp; Data'!D340</f>
        <v>-17.120913999999999</v>
      </c>
      <c r="L22" s="6">
        <f>'CL &amp; Data'!L234/1000000000</f>
        <v>1.1480999999999999</v>
      </c>
      <c r="M22" s="8"/>
      <c r="N22" s="6">
        <f>'CL &amp; Data'!M234</f>
        <v>-8.0173129999999997</v>
      </c>
      <c r="O22" s="13">
        <f t="shared" si="2"/>
        <v>-2.3206699999999358E-2</v>
      </c>
      <c r="P22" s="6">
        <f>'CL &amp; Data'!N234</f>
        <v>-16.007321999999998</v>
      </c>
      <c r="Q22" s="8"/>
      <c r="R22" s="6">
        <f>'CL &amp; Data'!M340</f>
        <v>-10.021850000000001</v>
      </c>
      <c r="S22" s="13">
        <f t="shared" si="3"/>
        <v>1.7508999999998665E-2</v>
      </c>
      <c r="T22" s="6">
        <f>'CL &amp; Data'!N340</f>
        <v>-16.204082</v>
      </c>
      <c r="U22" s="8"/>
      <c r="V22" s="80">
        <f>'CL &amp; Data'!B340/1000000000</f>
        <v>1.1480999999999999</v>
      </c>
    </row>
    <row r="23" spans="2:22" x14ac:dyDescent="0.25">
      <c r="B23" s="6">
        <f>'CL &amp; Data'!B235/1000000000</f>
        <v>1.208</v>
      </c>
      <c r="C23" s="8"/>
      <c r="D23" s="6">
        <f>'CL &amp; Data'!C235</f>
        <v>-7.9165292000000003</v>
      </c>
      <c r="E23" s="13">
        <f t="shared" si="0"/>
        <v>0.2398447999999993</v>
      </c>
      <c r="F23" s="6">
        <f>'CL &amp; Data'!D235</f>
        <v>-18.478767000000001</v>
      </c>
      <c r="G23" s="8"/>
      <c r="H23" s="6">
        <f>'CL &amp; Data'!C341</f>
        <v>-11.822474</v>
      </c>
      <c r="I23" s="13">
        <f t="shared" si="1"/>
        <v>-0.30519499999999944</v>
      </c>
      <c r="J23" s="6">
        <f>'CL &amp; Data'!D341</f>
        <v>-17.473452000000002</v>
      </c>
      <c r="L23" s="6">
        <f>'CL &amp; Data'!L235/1000000000</f>
        <v>1.208</v>
      </c>
      <c r="M23" s="8"/>
      <c r="N23" s="6">
        <f>'CL &amp; Data'!M235</f>
        <v>-7.9941063000000003</v>
      </c>
      <c r="O23" s="13">
        <f t="shared" si="2"/>
        <v>0</v>
      </c>
      <c r="P23" s="6">
        <f>'CL &amp; Data'!N235</f>
        <v>-16.884056000000001</v>
      </c>
      <c r="Q23" s="8"/>
      <c r="R23" s="6">
        <f>'CL &amp; Data'!M341</f>
        <v>-10.023519</v>
      </c>
      <c r="S23" s="13">
        <f t="shared" si="3"/>
        <v>1.5839999999998966E-2</v>
      </c>
      <c r="T23" s="6">
        <f>'CL &amp; Data'!N341</f>
        <v>-15.846023000000001</v>
      </c>
      <c r="U23" s="8"/>
      <c r="V23" s="80">
        <f>'CL &amp; Data'!B341/1000000000</f>
        <v>1.208</v>
      </c>
    </row>
    <row r="24" spans="2:22" x14ac:dyDescent="0.25">
      <c r="B24" s="6">
        <f>'CL &amp; Data'!B236/1000000000</f>
        <v>1.2679</v>
      </c>
      <c r="C24" s="8"/>
      <c r="D24" s="6">
        <f>'CL &amp; Data'!C236</f>
        <v>-7.9222163999999999</v>
      </c>
      <c r="E24" s="13">
        <f t="shared" si="0"/>
        <v>0.23415759999999963</v>
      </c>
      <c r="F24" s="6">
        <f>'CL &amp; Data'!D236</f>
        <v>-18.587029000000001</v>
      </c>
      <c r="G24" s="8"/>
      <c r="H24" s="6">
        <f>'CL &amp; Data'!C342</f>
        <v>-11.909129999999999</v>
      </c>
      <c r="I24" s="13">
        <f t="shared" si="1"/>
        <v>-0.39185099999999906</v>
      </c>
      <c r="J24" s="6">
        <f>'CL &amp; Data'!D342</f>
        <v>-17.777453999999999</v>
      </c>
      <c r="L24" s="6">
        <f>'CL &amp; Data'!L236/1000000000</f>
        <v>1.2679</v>
      </c>
      <c r="M24" s="8"/>
      <c r="N24" s="6">
        <f>'CL &amp; Data'!M236</f>
        <v>-7.9857230000000001</v>
      </c>
      <c r="O24" s="13">
        <f t="shared" si="2"/>
        <v>8.3833000000002045E-3</v>
      </c>
      <c r="P24" s="6">
        <f>'CL &amp; Data'!N236</f>
        <v>-17.404651999999999</v>
      </c>
      <c r="Q24" s="8"/>
      <c r="R24" s="6">
        <f>'CL &amp; Data'!M342</f>
        <v>-10.046709999999999</v>
      </c>
      <c r="S24" s="13">
        <f t="shared" si="3"/>
        <v>-7.3509999999998854E-3</v>
      </c>
      <c r="T24" s="6">
        <f>'CL &amp; Data'!N342</f>
        <v>-15.186173999999999</v>
      </c>
      <c r="U24" s="8"/>
      <c r="V24" s="80">
        <f>'CL &amp; Data'!B342/1000000000</f>
        <v>1.2679</v>
      </c>
    </row>
    <row r="25" spans="2:22" x14ac:dyDescent="0.25">
      <c r="B25" s="6">
        <f>'CL &amp; Data'!B237/1000000000</f>
        <v>1.3278000000000001</v>
      </c>
      <c r="C25" s="8"/>
      <c r="D25" s="6">
        <f>'CL &amp; Data'!C237</f>
        <v>-7.9669261000000002</v>
      </c>
      <c r="E25" s="13">
        <f t="shared" si="0"/>
        <v>0.18944789999999934</v>
      </c>
      <c r="F25" s="6">
        <f>'CL &amp; Data'!D237</f>
        <v>-18.631022999999999</v>
      </c>
      <c r="G25" s="8"/>
      <c r="H25" s="6">
        <f>'CL &amp; Data'!C343</f>
        <v>-11.921794</v>
      </c>
      <c r="I25" s="13">
        <f t="shared" si="1"/>
        <v>-0.40451499999999996</v>
      </c>
      <c r="J25" s="6">
        <f>'CL &amp; Data'!D343</f>
        <v>-17.660309000000002</v>
      </c>
      <c r="L25" s="6">
        <f>'CL &amp; Data'!L237/1000000000</f>
        <v>1.3278000000000001</v>
      </c>
      <c r="M25" s="8"/>
      <c r="N25" s="6">
        <f>'CL &amp; Data'!M237</f>
        <v>-8.0376492000000006</v>
      </c>
      <c r="O25" s="13">
        <f t="shared" si="2"/>
        <v>-4.3542900000000273E-2</v>
      </c>
      <c r="P25" s="6">
        <f>'CL &amp; Data'!N237</f>
        <v>-18.177907999999999</v>
      </c>
      <c r="Q25" s="8"/>
      <c r="R25" s="6">
        <f>'CL &amp; Data'!M343</f>
        <v>-10.039358999999999</v>
      </c>
      <c r="S25" s="13">
        <f t="shared" si="3"/>
        <v>0</v>
      </c>
      <c r="T25" s="6">
        <f>'CL &amp; Data'!N343</f>
        <v>-14.595388</v>
      </c>
      <c r="U25" s="8"/>
      <c r="V25" s="80">
        <f>'CL &amp; Data'!B343/1000000000</f>
        <v>1.3278000000000001</v>
      </c>
    </row>
    <row r="26" spans="2:22" x14ac:dyDescent="0.25">
      <c r="B26" s="6">
        <f>'CL &amp; Data'!B238/1000000000</f>
        <v>1.3876999999999999</v>
      </c>
      <c r="C26" s="8"/>
      <c r="D26" s="6">
        <f>'CL &amp; Data'!C238</f>
        <v>-7.9461130999999998</v>
      </c>
      <c r="E26" s="13">
        <f t="shared" si="0"/>
        <v>0.21026089999999975</v>
      </c>
      <c r="F26" s="6">
        <f>'CL &amp; Data'!D238</f>
        <v>-18.162258000000001</v>
      </c>
      <c r="G26" s="8"/>
      <c r="H26" s="6">
        <f>'CL &amp; Data'!C344</f>
        <v>-11.936892</v>
      </c>
      <c r="I26" s="13">
        <f t="shared" si="1"/>
        <v>-0.41961300000000001</v>
      </c>
      <c r="J26" s="6">
        <f>'CL &amp; Data'!D344</f>
        <v>-17.599028000000001</v>
      </c>
      <c r="L26" s="6">
        <f>'CL &amp; Data'!L238/1000000000</f>
        <v>1.3876999999999999</v>
      </c>
      <c r="M26" s="8"/>
      <c r="N26" s="6">
        <f>'CL &amp; Data'!M238</f>
        <v>-8.0796747</v>
      </c>
      <c r="O26" s="13">
        <f t="shared" si="2"/>
        <v>-8.5568399999999656E-2</v>
      </c>
      <c r="P26" s="6">
        <f>'CL &amp; Data'!N238</f>
        <v>-18.969152000000001</v>
      </c>
      <c r="Q26" s="8"/>
      <c r="R26" s="6">
        <f>'CL &amp; Data'!M344</f>
        <v>-10.038862999999999</v>
      </c>
      <c r="S26" s="13">
        <f t="shared" si="3"/>
        <v>4.9600000000005195E-4</v>
      </c>
      <c r="T26" s="6">
        <f>'CL &amp; Data'!N344</f>
        <v>-14.127072999999999</v>
      </c>
      <c r="U26" s="8"/>
      <c r="V26" s="80">
        <f>'CL &amp; Data'!B344/1000000000</f>
        <v>1.3876999999999999</v>
      </c>
    </row>
    <row r="27" spans="2:22" x14ac:dyDescent="0.25">
      <c r="B27" s="6">
        <f>'CL &amp; Data'!B239/1000000000</f>
        <v>1.4476</v>
      </c>
      <c r="C27" s="8"/>
      <c r="D27" s="6">
        <f>'CL &amp; Data'!C239</f>
        <v>-7.9225941000000004</v>
      </c>
      <c r="E27" s="13">
        <f t="shared" si="0"/>
        <v>0.23377989999999915</v>
      </c>
      <c r="F27" s="6">
        <f>'CL &amp; Data'!D239</f>
        <v>-17.949639999999999</v>
      </c>
      <c r="G27" s="8"/>
      <c r="H27" s="6">
        <f>'CL &amp; Data'!C345</f>
        <v>-11.925808</v>
      </c>
      <c r="I27" s="13">
        <f t="shared" si="1"/>
        <v>-0.4085289999999997</v>
      </c>
      <c r="J27" s="6">
        <f>'CL &amp; Data'!D345</f>
        <v>-17.856445000000001</v>
      </c>
      <c r="L27" s="6">
        <f>'CL &amp; Data'!L239/1000000000</f>
        <v>1.4476</v>
      </c>
      <c r="M27" s="8"/>
      <c r="N27" s="6">
        <f>'CL &amp; Data'!M239</f>
        <v>-8.0856533000000006</v>
      </c>
      <c r="O27" s="13">
        <f t="shared" si="2"/>
        <v>-9.1547000000000267E-2</v>
      </c>
      <c r="P27" s="6">
        <f>'CL &amp; Data'!N239</f>
        <v>-19.067902</v>
      </c>
      <c r="Q27" s="8"/>
      <c r="R27" s="6">
        <f>'CL &amp; Data'!M345</f>
        <v>-10.0123</v>
      </c>
      <c r="S27" s="13">
        <f t="shared" si="3"/>
        <v>2.70589999999995E-2</v>
      </c>
      <c r="T27" s="6">
        <f>'CL &amp; Data'!N345</f>
        <v>-13.655714</v>
      </c>
      <c r="U27" s="8"/>
      <c r="V27" s="80">
        <f>'CL &amp; Data'!B345/1000000000</f>
        <v>1.4476</v>
      </c>
    </row>
    <row r="28" spans="2:22" x14ac:dyDescent="0.25">
      <c r="B28" s="6">
        <f>'CL &amp; Data'!B240/1000000000</f>
        <v>1.5075000000000001</v>
      </c>
      <c r="C28" s="8"/>
      <c r="D28" s="6">
        <f>'CL &amp; Data'!C240</f>
        <v>-7.9496646000000002</v>
      </c>
      <c r="E28" s="13">
        <f t="shared" si="0"/>
        <v>0.20670939999999938</v>
      </c>
      <c r="F28" s="6">
        <f>'CL &amp; Data'!D240</f>
        <v>-18.072306000000001</v>
      </c>
      <c r="G28" s="8"/>
      <c r="H28" s="6">
        <f>'CL &amp; Data'!C346</f>
        <v>-11.985714</v>
      </c>
      <c r="I28" s="13">
        <f t="shared" si="1"/>
        <v>-0.46843499999999949</v>
      </c>
      <c r="J28" s="6">
        <f>'CL &amp; Data'!D346</f>
        <v>-17.925412999999999</v>
      </c>
      <c r="L28" s="6">
        <f>'CL &amp; Data'!L240/1000000000</f>
        <v>1.5075000000000001</v>
      </c>
      <c r="M28" s="8"/>
      <c r="N28" s="6">
        <f>'CL &amp; Data'!M240</f>
        <v>-8.1198568000000009</v>
      </c>
      <c r="O28" s="13">
        <f t="shared" si="2"/>
        <v>-0.12575050000000054</v>
      </c>
      <c r="P28" s="6">
        <f>'CL &amp; Data'!N240</f>
        <v>-19.022043</v>
      </c>
      <c r="Q28" s="8"/>
      <c r="R28" s="6">
        <f>'CL &amp; Data'!M346</f>
        <v>-10.047276999999999</v>
      </c>
      <c r="S28" s="13">
        <f t="shared" si="3"/>
        <v>-7.9180000000000916E-3</v>
      </c>
      <c r="T28" s="6">
        <f>'CL &amp; Data'!N346</f>
        <v>-13.110605</v>
      </c>
      <c r="U28" s="8"/>
      <c r="V28" s="80">
        <f>'CL &amp; Data'!B346/1000000000</f>
        <v>1.5075000000000001</v>
      </c>
    </row>
    <row r="29" spans="2:22" x14ac:dyDescent="0.25">
      <c r="B29" s="6">
        <f>'CL &amp; Data'!B241/1000000000</f>
        <v>1.5673999999999999</v>
      </c>
      <c r="C29" s="8"/>
      <c r="D29" s="6">
        <f>'CL &amp; Data'!C241</f>
        <v>-7.9941006000000003</v>
      </c>
      <c r="E29" s="13">
        <f t="shared" si="0"/>
        <v>0.16227339999999923</v>
      </c>
      <c r="F29" s="6">
        <f>'CL &amp; Data'!D241</f>
        <v>-18.187432999999999</v>
      </c>
      <c r="G29" s="8"/>
      <c r="H29" s="6">
        <f>'CL &amp; Data'!C347</f>
        <v>-11.976993</v>
      </c>
      <c r="I29" s="13">
        <f t="shared" si="1"/>
        <v>-0.45971399999999996</v>
      </c>
      <c r="J29" s="6">
        <f>'CL &amp; Data'!D347</f>
        <v>-17.544846</v>
      </c>
      <c r="L29" s="6">
        <f>'CL &amp; Data'!L241/1000000000</f>
        <v>1.5673999999999999</v>
      </c>
      <c r="M29" s="8"/>
      <c r="N29" s="6">
        <f>'CL &amp; Data'!M241</f>
        <v>-8.1963530000000002</v>
      </c>
      <c r="O29" s="13">
        <f t="shared" si="2"/>
        <v>-0.20224669999999989</v>
      </c>
      <c r="P29" s="6">
        <f>'CL &amp; Data'!N241</f>
        <v>-19.388586</v>
      </c>
      <c r="Q29" s="8"/>
      <c r="R29" s="6">
        <f>'CL &amp; Data'!M347</f>
        <v>-10.053006999999999</v>
      </c>
      <c r="S29" s="13">
        <f t="shared" si="3"/>
        <v>-1.3647999999999882E-2</v>
      </c>
      <c r="T29" s="6">
        <f>'CL &amp; Data'!N347</f>
        <v>-12.77201</v>
      </c>
      <c r="U29" s="8"/>
      <c r="V29" s="80">
        <f>'CL &amp; Data'!B347/1000000000</f>
        <v>1.5673999999999999</v>
      </c>
    </row>
    <row r="30" spans="2:22" x14ac:dyDescent="0.25">
      <c r="B30" s="6">
        <f>'CL &amp; Data'!B242/1000000000</f>
        <v>1.6273</v>
      </c>
      <c r="C30" s="8"/>
      <c r="D30" s="6">
        <f>'CL &amp; Data'!C242</f>
        <v>-7.9516282</v>
      </c>
      <c r="E30" s="13">
        <f t="shared" si="0"/>
        <v>0.20474579999999953</v>
      </c>
      <c r="F30" s="6">
        <f>'CL &amp; Data'!D242</f>
        <v>-17.814878</v>
      </c>
      <c r="G30" s="8"/>
      <c r="H30" s="6">
        <f>'CL &amp; Data'!C348</f>
        <v>-11.949655</v>
      </c>
      <c r="I30" s="13">
        <f t="shared" si="1"/>
        <v>-0.43237599999999965</v>
      </c>
      <c r="J30" s="6">
        <f>'CL &amp; Data'!D348</f>
        <v>-17.258565999999998</v>
      </c>
      <c r="L30" s="6">
        <f>'CL &amp; Data'!L242/1000000000</f>
        <v>1.6273</v>
      </c>
      <c r="M30" s="8"/>
      <c r="N30" s="6">
        <f>'CL &amp; Data'!M242</f>
        <v>-8.2414702999999996</v>
      </c>
      <c r="O30" s="13">
        <f t="shared" si="2"/>
        <v>-0.24736399999999925</v>
      </c>
      <c r="P30" s="6">
        <f>'CL &amp; Data'!N242</f>
        <v>-19.517212000000001</v>
      </c>
      <c r="Q30" s="8"/>
      <c r="R30" s="6">
        <f>'CL &amp; Data'!M348</f>
        <v>-10.066601</v>
      </c>
      <c r="S30" s="13">
        <f t="shared" si="3"/>
        <v>-2.7242000000001099E-2</v>
      </c>
      <c r="T30" s="6">
        <f>'CL &amp; Data'!N348</f>
        <v>-12.609707</v>
      </c>
      <c r="U30" s="8"/>
      <c r="V30" s="80">
        <f>'CL &amp; Data'!B348/1000000000</f>
        <v>1.6273</v>
      </c>
    </row>
    <row r="31" spans="2:22" x14ac:dyDescent="0.25">
      <c r="B31" s="6">
        <f>'CL &amp; Data'!B243/1000000000</f>
        <v>1.6872</v>
      </c>
      <c r="C31" s="8"/>
      <c r="D31" s="6">
        <f>'CL &amp; Data'!C243</f>
        <v>-7.9121784999999996</v>
      </c>
      <c r="E31" s="13">
        <f t="shared" si="0"/>
        <v>0.24419550000000001</v>
      </c>
      <c r="F31" s="6">
        <f>'CL &amp; Data'!D243</f>
        <v>-17.547454999999999</v>
      </c>
      <c r="G31" s="8"/>
      <c r="H31" s="6">
        <f>'CL &amp; Data'!C349</f>
        <v>-11.988908</v>
      </c>
      <c r="I31" s="13">
        <f t="shared" si="1"/>
        <v>-0.47162900000000008</v>
      </c>
      <c r="J31" s="6">
        <f>'CL &amp; Data'!D349</f>
        <v>-17.224412999999998</v>
      </c>
      <c r="L31" s="6">
        <f>'CL &amp; Data'!L243/1000000000</f>
        <v>1.6872</v>
      </c>
      <c r="M31" s="8"/>
      <c r="N31" s="6">
        <f>'CL &amp; Data'!M243</f>
        <v>-8.2935619000000003</v>
      </c>
      <c r="O31" s="13">
        <f t="shared" si="2"/>
        <v>-0.29945559999999993</v>
      </c>
      <c r="P31" s="6">
        <f>'CL &amp; Data'!N243</f>
        <v>-19.127324999999999</v>
      </c>
      <c r="Q31" s="8"/>
      <c r="R31" s="6">
        <f>'CL &amp; Data'!M349</f>
        <v>-10.113338000000001</v>
      </c>
      <c r="S31" s="13">
        <f t="shared" si="3"/>
        <v>-7.3979000000001349E-2</v>
      </c>
      <c r="T31" s="6">
        <f>'CL &amp; Data'!N349</f>
        <v>-12.496506</v>
      </c>
      <c r="U31" s="8"/>
      <c r="V31" s="80">
        <f>'CL &amp; Data'!B349/1000000000</f>
        <v>1.6872</v>
      </c>
    </row>
    <row r="32" spans="2:22" x14ac:dyDescent="0.25">
      <c r="B32" s="6">
        <f>'CL &amp; Data'!B244/1000000000</f>
        <v>1.7471000000000001</v>
      </c>
      <c r="C32" s="8"/>
      <c r="D32" s="6">
        <f>'CL &amp; Data'!C244</f>
        <v>-7.9024415000000001</v>
      </c>
      <c r="E32" s="13">
        <f t="shared" si="0"/>
        <v>0.25393249999999945</v>
      </c>
      <c r="F32" s="6">
        <f>'CL &amp; Data'!D244</f>
        <v>-17.663017</v>
      </c>
      <c r="G32" s="8"/>
      <c r="H32" s="6">
        <f>'CL &amp; Data'!C350</f>
        <v>-12.046811999999999</v>
      </c>
      <c r="I32" s="13">
        <f t="shared" si="1"/>
        <v>-0.52953299999999892</v>
      </c>
      <c r="J32" s="6">
        <f>'CL &amp; Data'!D350</f>
        <v>-17.048891000000001</v>
      </c>
      <c r="L32" s="6">
        <f>'CL &amp; Data'!L244/1000000000</f>
        <v>1.7471000000000001</v>
      </c>
      <c r="M32" s="8"/>
      <c r="N32" s="6">
        <f>'CL &amp; Data'!M244</f>
        <v>-8.3409490999999996</v>
      </c>
      <c r="O32" s="13">
        <f t="shared" si="2"/>
        <v>-0.34684279999999923</v>
      </c>
      <c r="P32" s="6">
        <f>'CL &amp; Data'!N244</f>
        <v>-19.037544</v>
      </c>
      <c r="Q32" s="8"/>
      <c r="R32" s="6">
        <f>'CL &amp; Data'!M350</f>
        <v>-10.165034</v>
      </c>
      <c r="S32" s="13">
        <f t="shared" si="3"/>
        <v>-0.12567500000000109</v>
      </c>
      <c r="T32" s="6">
        <f>'CL &amp; Data'!N350</f>
        <v>-12.363006</v>
      </c>
      <c r="U32" s="8"/>
      <c r="V32" s="80">
        <f>'CL &amp; Data'!B350/1000000000</f>
        <v>1.7471000000000001</v>
      </c>
    </row>
    <row r="33" spans="2:22" x14ac:dyDescent="0.25">
      <c r="B33" s="6">
        <f>'CL &amp; Data'!B245/1000000000</f>
        <v>1.8069999999999999</v>
      </c>
      <c r="C33" s="8"/>
      <c r="D33" s="6">
        <f>'CL &amp; Data'!C245</f>
        <v>-7.9600800999999999</v>
      </c>
      <c r="E33" s="13">
        <f t="shared" si="0"/>
        <v>0.19629389999999969</v>
      </c>
      <c r="F33" s="6">
        <f>'CL &amp; Data'!D245</f>
        <v>-17.528931</v>
      </c>
      <c r="G33" s="8"/>
      <c r="H33" s="6">
        <f>'CL &amp; Data'!C351</f>
        <v>-12.089626000000001</v>
      </c>
      <c r="I33" s="13">
        <f t="shared" si="1"/>
        <v>-0.57234700000000061</v>
      </c>
      <c r="J33" s="6">
        <f>'CL &amp; Data'!D351</f>
        <v>-16.626116</v>
      </c>
      <c r="L33" s="6">
        <f>'CL &amp; Data'!L245/1000000000</f>
        <v>1.8069999999999999</v>
      </c>
      <c r="M33" s="8"/>
      <c r="N33" s="6">
        <f>'CL &amp; Data'!M245</f>
        <v>-8.4608059000000004</v>
      </c>
      <c r="O33" s="13">
        <f t="shared" si="2"/>
        <v>-0.4666996000000001</v>
      </c>
      <c r="P33" s="6">
        <f>'CL &amp; Data'!N245</f>
        <v>-19.409082000000001</v>
      </c>
      <c r="Q33" s="8"/>
      <c r="R33" s="6">
        <f>'CL &amp; Data'!M351</f>
        <v>-10.241529</v>
      </c>
      <c r="S33" s="13">
        <f t="shared" si="3"/>
        <v>-0.20217000000000063</v>
      </c>
      <c r="T33" s="6">
        <f>'CL &amp; Data'!N351</f>
        <v>-12.337581999999999</v>
      </c>
      <c r="U33" s="8"/>
      <c r="V33" s="80">
        <f>'CL &amp; Data'!B351/1000000000</f>
        <v>1.8069999999999999</v>
      </c>
    </row>
    <row r="34" spans="2:22" x14ac:dyDescent="0.25">
      <c r="B34" s="6">
        <f>'CL &amp; Data'!B246/1000000000</f>
        <v>1.8669</v>
      </c>
      <c r="C34" s="8"/>
      <c r="D34" s="6">
        <f>'CL &amp; Data'!C246</f>
        <v>-7.9449940000000003</v>
      </c>
      <c r="E34" s="13">
        <f t="shared" si="0"/>
        <v>0.21137999999999924</v>
      </c>
      <c r="F34" s="6">
        <f>'CL &amp; Data'!D246</f>
        <v>-17.039192</v>
      </c>
      <c r="G34" s="8"/>
      <c r="H34" s="6">
        <f>'CL &amp; Data'!C352</f>
        <v>-12.065915</v>
      </c>
      <c r="I34" s="13">
        <f t="shared" si="1"/>
        <v>-0.54863600000000012</v>
      </c>
      <c r="J34" s="6">
        <f>'CL &amp; Data'!D352</f>
        <v>-16.268681000000001</v>
      </c>
      <c r="L34" s="6">
        <f>'CL &amp; Data'!L246/1000000000</f>
        <v>1.8669</v>
      </c>
      <c r="M34" s="8"/>
      <c r="N34" s="6">
        <f>'CL &amp; Data'!M246</f>
        <v>-8.5132256000000002</v>
      </c>
      <c r="O34" s="13">
        <f t="shared" si="2"/>
        <v>-0.51911929999999984</v>
      </c>
      <c r="P34" s="6">
        <f>'CL &amp; Data'!N246</f>
        <v>-19.371323</v>
      </c>
      <c r="Q34" s="8"/>
      <c r="R34" s="6">
        <f>'CL &amp; Data'!M352</f>
        <v>-10.296411000000001</v>
      </c>
      <c r="S34" s="13">
        <f t="shared" si="3"/>
        <v>-0.25705200000000161</v>
      </c>
      <c r="T34" s="6">
        <f>'CL &amp; Data'!N352</f>
        <v>-12.446413</v>
      </c>
      <c r="U34" s="8"/>
      <c r="V34" s="80">
        <f>'CL &amp; Data'!B352/1000000000</f>
        <v>1.8669</v>
      </c>
    </row>
    <row r="35" spans="2:22" x14ac:dyDescent="0.25">
      <c r="B35" s="6">
        <f>'CL &amp; Data'!B247/1000000000</f>
        <v>1.9268000000000001</v>
      </c>
      <c r="C35" s="8"/>
      <c r="D35" s="6">
        <f>'CL &amp; Data'!C247</f>
        <v>-7.9399651999999996</v>
      </c>
      <c r="E35" s="13">
        <f t="shared" si="0"/>
        <v>0.21640879999999996</v>
      </c>
      <c r="F35" s="6">
        <f>'CL &amp; Data'!D247</f>
        <v>-16.775558</v>
      </c>
      <c r="G35" s="8"/>
      <c r="H35" s="6">
        <f>'CL &amp; Data'!C353</f>
        <v>-12.088101999999999</v>
      </c>
      <c r="I35" s="13">
        <f t="shared" si="1"/>
        <v>-0.57082299999999897</v>
      </c>
      <c r="J35" s="6">
        <f>'CL &amp; Data'!D353</f>
        <v>-16.198004000000001</v>
      </c>
      <c r="L35" s="6">
        <f>'CL &amp; Data'!L247/1000000000</f>
        <v>1.9268000000000001</v>
      </c>
      <c r="M35" s="8"/>
      <c r="N35" s="6">
        <f>'CL &amp; Data'!M247</f>
        <v>-8.5482721000000002</v>
      </c>
      <c r="O35" s="13">
        <f t="shared" si="2"/>
        <v>-0.55416579999999982</v>
      </c>
      <c r="P35" s="6">
        <f>'CL &amp; Data'!N247</f>
        <v>-19.036369000000001</v>
      </c>
      <c r="Q35" s="8"/>
      <c r="R35" s="6">
        <f>'CL &amp; Data'!M353</f>
        <v>-10.392628</v>
      </c>
      <c r="S35" s="13">
        <f t="shared" si="3"/>
        <v>-0.35326900000000094</v>
      </c>
      <c r="T35" s="6">
        <f>'CL &amp; Data'!N353</f>
        <v>-12.58811</v>
      </c>
      <c r="U35" s="8"/>
      <c r="V35" s="80">
        <f>'CL &amp; Data'!B353/1000000000</f>
        <v>1.9268000000000001</v>
      </c>
    </row>
    <row r="36" spans="2:22" x14ac:dyDescent="0.25">
      <c r="B36" s="6">
        <f>'CL &amp; Data'!B248/1000000000</f>
        <v>1.9866999999999999</v>
      </c>
      <c r="C36" s="8"/>
      <c r="D36" s="6">
        <f>'CL &amp; Data'!C248</f>
        <v>-7.9902715999999998</v>
      </c>
      <c r="E36" s="13">
        <f t="shared" si="0"/>
        <v>0.16610239999999976</v>
      </c>
      <c r="F36" s="6">
        <f>'CL &amp; Data'!D248</f>
        <v>-16.751276000000001</v>
      </c>
      <c r="G36" s="8"/>
      <c r="H36" s="6">
        <f>'CL &amp; Data'!C354</f>
        <v>-12.190496</v>
      </c>
      <c r="I36" s="13">
        <f t="shared" si="1"/>
        <v>-0.67321699999999929</v>
      </c>
      <c r="J36" s="6">
        <f>'CL &amp; Data'!D354</f>
        <v>-16.083178</v>
      </c>
      <c r="L36" s="6">
        <f>'CL &amp; Data'!L248/1000000000</f>
        <v>1.9866999999999999</v>
      </c>
      <c r="M36" s="8"/>
      <c r="N36" s="6">
        <f>'CL &amp; Data'!M248</f>
        <v>-8.5987539000000002</v>
      </c>
      <c r="O36" s="13">
        <f t="shared" si="2"/>
        <v>-0.60464759999999984</v>
      </c>
      <c r="P36" s="6">
        <f>'CL &amp; Data'!N248</f>
        <v>-18.97024</v>
      </c>
      <c r="Q36" s="8"/>
      <c r="R36" s="6">
        <f>'CL &amp; Data'!M354</f>
        <v>-10.520975999999999</v>
      </c>
      <c r="S36" s="13">
        <f t="shared" si="3"/>
        <v>-0.48161699999999996</v>
      </c>
      <c r="T36" s="6">
        <f>'CL &amp; Data'!N354</f>
        <v>-12.641441</v>
      </c>
      <c r="U36" s="8"/>
      <c r="V36" s="80">
        <f>'CL &amp; Data'!B354/1000000000</f>
        <v>1.9866999999999999</v>
      </c>
    </row>
    <row r="37" spans="2:22" x14ac:dyDescent="0.25">
      <c r="B37" s="6">
        <f>'CL &amp; Data'!B249/1000000000</f>
        <v>2.0466000000000002</v>
      </c>
      <c r="C37" s="8"/>
      <c r="D37" s="6">
        <f>'CL &amp; Data'!C249</f>
        <v>-8.0918045000000003</v>
      </c>
      <c r="E37" s="13">
        <f t="shared" si="0"/>
        <v>6.456949999999928E-2</v>
      </c>
      <c r="F37" s="6">
        <f>'CL &amp; Data'!D249</f>
        <v>-16.513525000000001</v>
      </c>
      <c r="G37" s="8"/>
      <c r="H37" s="6">
        <f>'CL &amp; Data'!C355</f>
        <v>-12.251614999999999</v>
      </c>
      <c r="I37" s="13">
        <f t="shared" si="1"/>
        <v>-0.73433599999999899</v>
      </c>
      <c r="J37" s="6">
        <f>'CL &amp; Data'!D355</f>
        <v>-15.714370000000001</v>
      </c>
      <c r="L37" s="6">
        <f>'CL &amp; Data'!L249/1000000000</f>
        <v>2.0466000000000002</v>
      </c>
      <c r="M37" s="8"/>
      <c r="N37" s="6">
        <f>'CL &amp; Data'!M249</f>
        <v>-8.6909265999999992</v>
      </c>
      <c r="O37" s="13">
        <f t="shared" si="2"/>
        <v>-0.69682029999999884</v>
      </c>
      <c r="P37" s="6">
        <f>'CL &amp; Data'!N249</f>
        <v>-18.876825</v>
      </c>
      <c r="Q37" s="8"/>
      <c r="R37" s="6">
        <f>'CL &amp; Data'!M355</f>
        <v>-10.638004</v>
      </c>
      <c r="S37" s="13">
        <f t="shared" si="3"/>
        <v>-0.5986450000000012</v>
      </c>
      <c r="T37" s="6">
        <f>'CL &amp; Data'!N355</f>
        <v>-12.686598</v>
      </c>
      <c r="U37" s="8"/>
      <c r="V37" s="80">
        <f>'CL &amp; Data'!B355/1000000000</f>
        <v>2.0466000000000002</v>
      </c>
    </row>
    <row r="38" spans="2:22" x14ac:dyDescent="0.25">
      <c r="B38" s="6">
        <f>'CL &amp; Data'!B250/1000000000</f>
        <v>2.1065</v>
      </c>
      <c r="C38" s="8"/>
      <c r="D38" s="6">
        <f>'CL &amp; Data'!C250</f>
        <v>-8.1460551999999993</v>
      </c>
      <c r="E38" s="13">
        <f t="shared" si="0"/>
        <v>1.0318800000000294E-2</v>
      </c>
      <c r="F38" s="6">
        <f>'CL &amp; Data'!D250</f>
        <v>-15.979816</v>
      </c>
      <c r="G38" s="8"/>
      <c r="H38" s="6">
        <f>'CL &amp; Data'!C356</f>
        <v>-12.271065999999999</v>
      </c>
      <c r="I38" s="13">
        <f t="shared" si="1"/>
        <v>-0.7537869999999991</v>
      </c>
      <c r="J38" s="6">
        <f>'CL &amp; Data'!D356</f>
        <v>-15.366910000000001</v>
      </c>
      <c r="L38" s="6">
        <f>'CL &amp; Data'!L250/1000000000</f>
        <v>2.1065</v>
      </c>
      <c r="M38" s="8"/>
      <c r="N38" s="6">
        <f>'CL &amp; Data'!M250</f>
        <v>-8.7513732999999991</v>
      </c>
      <c r="O38" s="13">
        <f t="shared" si="2"/>
        <v>-0.7572669999999988</v>
      </c>
      <c r="P38" s="6">
        <f>'CL &amp; Data'!N250</f>
        <v>-18.327354</v>
      </c>
      <c r="Q38" s="8"/>
      <c r="R38" s="6">
        <f>'CL &amp; Data'!M356</f>
        <v>-10.749411</v>
      </c>
      <c r="S38" s="13">
        <f t="shared" si="3"/>
        <v>-0.71005200000000102</v>
      </c>
      <c r="T38" s="6">
        <f>'CL &amp; Data'!N356</f>
        <v>-12.755432000000001</v>
      </c>
      <c r="U38" s="8"/>
      <c r="V38" s="80">
        <f>'CL &amp; Data'!B356/1000000000</f>
        <v>2.1065</v>
      </c>
    </row>
    <row r="39" spans="2:22" x14ac:dyDescent="0.25">
      <c r="B39" s="6">
        <f>'CL &amp; Data'!B251/1000000000</f>
        <v>2.1663999999999999</v>
      </c>
      <c r="C39" s="8"/>
      <c r="D39" s="6">
        <f>'CL &amp; Data'!C251</f>
        <v>-8.2320575999999992</v>
      </c>
      <c r="E39" s="13">
        <f t="shared" si="0"/>
        <v>-7.5683599999999629E-2</v>
      </c>
      <c r="F39" s="6">
        <f>'CL &amp; Data'!D251</f>
        <v>-15.460587</v>
      </c>
      <c r="G39" s="8"/>
      <c r="H39" s="6">
        <f>'CL &amp; Data'!C357</f>
        <v>-12.291843999999999</v>
      </c>
      <c r="I39" s="13">
        <f t="shared" si="1"/>
        <v>-0.77456499999999906</v>
      </c>
      <c r="J39" s="6">
        <f>'CL &amp; Data'!D357</f>
        <v>-15.244182</v>
      </c>
      <c r="L39" s="6">
        <f>'CL &amp; Data'!L251/1000000000</f>
        <v>2.1663999999999999</v>
      </c>
      <c r="M39" s="8"/>
      <c r="N39" s="6">
        <f>'CL &amp; Data'!M251</f>
        <v>-8.7965344999999999</v>
      </c>
      <c r="O39" s="13">
        <f t="shared" si="2"/>
        <v>-0.80242819999999959</v>
      </c>
      <c r="P39" s="6">
        <f>'CL &amp; Data'!N251</f>
        <v>-17.594971000000001</v>
      </c>
      <c r="Q39" s="8"/>
      <c r="R39" s="6">
        <f>'CL &amp; Data'!M357</f>
        <v>-10.869922000000001</v>
      </c>
      <c r="S39" s="13">
        <f t="shared" si="3"/>
        <v>-0.83056300000000149</v>
      </c>
      <c r="T39" s="6">
        <f>'CL &amp; Data'!N357</f>
        <v>-12.800428</v>
      </c>
      <c r="U39" s="8"/>
      <c r="V39" s="80">
        <f>'CL &amp; Data'!B357/1000000000</f>
        <v>2.1663999999999999</v>
      </c>
    </row>
    <row r="40" spans="2:22" x14ac:dyDescent="0.25">
      <c r="B40" s="6">
        <f>'CL &amp; Data'!B252/1000000000</f>
        <v>2.2263000000000002</v>
      </c>
      <c r="C40" s="8"/>
      <c r="D40" s="6">
        <f>'CL &amp; Data'!C252</f>
        <v>-8.3506450999999995</v>
      </c>
      <c r="E40" s="13">
        <f t="shared" si="0"/>
        <v>-0.19427109999999992</v>
      </c>
      <c r="F40" s="6">
        <f>'CL &amp; Data'!D252</f>
        <v>-15.083842000000001</v>
      </c>
      <c r="G40" s="8"/>
      <c r="H40" s="6">
        <f>'CL &amp; Data'!C358</f>
        <v>-12.370103</v>
      </c>
      <c r="I40" s="13">
        <f t="shared" si="1"/>
        <v>-0.85282400000000003</v>
      </c>
      <c r="J40" s="6">
        <f>'CL &amp; Data'!D358</f>
        <v>-15.228325999999999</v>
      </c>
      <c r="L40" s="6">
        <f>'CL &amp; Data'!L252/1000000000</f>
        <v>2.2263000000000002</v>
      </c>
      <c r="M40" s="8"/>
      <c r="N40" s="6">
        <f>'CL &amp; Data'!M252</f>
        <v>-8.8376417000000007</v>
      </c>
      <c r="O40" s="13">
        <f t="shared" si="2"/>
        <v>-0.84353540000000038</v>
      </c>
      <c r="P40" s="6">
        <f>'CL &amp; Data'!N252</f>
        <v>-17.071816999999999</v>
      </c>
      <c r="Q40" s="8"/>
      <c r="R40" s="6">
        <f>'CL &amp; Data'!M358</f>
        <v>-10.989658</v>
      </c>
      <c r="S40" s="13">
        <f t="shared" si="3"/>
        <v>-0.95029900000000112</v>
      </c>
      <c r="T40" s="6">
        <f>'CL &amp; Data'!N358</f>
        <v>-12.601357</v>
      </c>
      <c r="U40" s="8"/>
      <c r="V40" s="80">
        <f>'CL &amp; Data'!B358/1000000000</f>
        <v>2.2263000000000002</v>
      </c>
    </row>
    <row r="41" spans="2:22" x14ac:dyDescent="0.25">
      <c r="B41" s="6">
        <f>'CL &amp; Data'!B253/1000000000</f>
        <v>2.2862</v>
      </c>
      <c r="C41" s="8"/>
      <c r="D41" s="6">
        <f>'CL &amp; Data'!C253</f>
        <v>-8.5198298000000001</v>
      </c>
      <c r="E41" s="13">
        <f t="shared" si="0"/>
        <v>-0.36345580000000055</v>
      </c>
      <c r="F41" s="6">
        <f>'CL &amp; Data'!D253</f>
        <v>-14.544841</v>
      </c>
      <c r="G41" s="8"/>
      <c r="H41" s="6">
        <f>'CL &amp; Data'!C359</f>
        <v>-12.399857000000001</v>
      </c>
      <c r="I41" s="13">
        <f t="shared" si="1"/>
        <v>-0.88257800000000053</v>
      </c>
      <c r="J41" s="6">
        <f>'CL &amp; Data'!D359</f>
        <v>-14.868216</v>
      </c>
      <c r="L41" s="6">
        <f>'CL &amp; Data'!L253/1000000000</f>
        <v>2.2862</v>
      </c>
      <c r="M41" s="8"/>
      <c r="N41" s="6">
        <f>'CL &amp; Data'!M253</f>
        <v>-8.9220313999999998</v>
      </c>
      <c r="O41" s="13">
        <f t="shared" si="2"/>
        <v>-0.9279250999999995</v>
      </c>
      <c r="P41" s="6">
        <f>'CL &amp; Data'!N253</f>
        <v>-16.453648000000001</v>
      </c>
      <c r="Q41" s="8"/>
      <c r="R41" s="6">
        <f>'CL &amp; Data'!M359</f>
        <v>-11.079036</v>
      </c>
      <c r="S41" s="13">
        <f t="shared" si="3"/>
        <v>-1.0396770000000011</v>
      </c>
      <c r="T41" s="6">
        <f>'CL &amp; Data'!N359</f>
        <v>-12.285485</v>
      </c>
      <c r="U41" s="8"/>
      <c r="V41" s="80">
        <f>'CL &amp; Data'!B359/1000000000</f>
        <v>2.2862</v>
      </c>
    </row>
    <row r="42" spans="2:22" x14ac:dyDescent="0.25">
      <c r="B42" s="6">
        <f>'CL &amp; Data'!B254/1000000000</f>
        <v>2.3460999999999999</v>
      </c>
      <c r="C42" s="8"/>
      <c r="D42" s="6">
        <f>'CL &amp; Data'!C254</f>
        <v>-8.6414652000000007</v>
      </c>
      <c r="E42" s="13">
        <f t="shared" si="0"/>
        <v>-0.48509120000000117</v>
      </c>
      <c r="F42" s="6">
        <f>'CL &amp; Data'!D254</f>
        <v>-13.807926</v>
      </c>
      <c r="G42" s="8"/>
      <c r="H42" s="6">
        <f>'CL &amp; Data'!C360</f>
        <v>-12.392536</v>
      </c>
      <c r="I42" s="13">
        <f t="shared" si="1"/>
        <v>-0.87525699999999951</v>
      </c>
      <c r="J42" s="6">
        <f>'CL &amp; Data'!D360</f>
        <v>-14.459764</v>
      </c>
      <c r="L42" s="6">
        <f>'CL &amp; Data'!L254/1000000000</f>
        <v>2.3460999999999999</v>
      </c>
      <c r="M42" s="8"/>
      <c r="N42" s="6">
        <f>'CL &amp; Data'!M254</f>
        <v>-9.0091867000000008</v>
      </c>
      <c r="O42" s="13">
        <f t="shared" si="2"/>
        <v>-1.0150804000000004</v>
      </c>
      <c r="P42" s="6">
        <f>'CL &amp; Data'!N254</f>
        <v>-15.6228</v>
      </c>
      <c r="Q42" s="8"/>
      <c r="R42" s="6">
        <f>'CL &amp; Data'!M360</f>
        <v>-11.188618</v>
      </c>
      <c r="S42" s="13">
        <f t="shared" si="3"/>
        <v>-1.1492590000000007</v>
      </c>
      <c r="T42" s="6">
        <f>'CL &amp; Data'!N360</f>
        <v>-12.050989</v>
      </c>
      <c r="U42" s="8"/>
      <c r="V42" s="80">
        <f>'CL &amp; Data'!B360/1000000000</f>
        <v>2.3460999999999999</v>
      </c>
    </row>
    <row r="43" spans="2:22" x14ac:dyDescent="0.25">
      <c r="B43" s="6">
        <f>'CL &amp; Data'!B255/1000000000</f>
        <v>2.4060000000000001</v>
      </c>
      <c r="C43" s="8"/>
      <c r="D43" s="6">
        <f>'CL &amp; Data'!C255</f>
        <v>-8.7762699000000008</v>
      </c>
      <c r="E43" s="13">
        <f t="shared" si="0"/>
        <v>-0.61989590000000128</v>
      </c>
      <c r="F43" s="6">
        <f>'CL &amp; Data'!D255</f>
        <v>-13.148372</v>
      </c>
      <c r="G43" s="8"/>
      <c r="H43" s="6">
        <f>'CL &amp; Data'!C361</f>
        <v>-12.431213</v>
      </c>
      <c r="I43" s="13">
        <f t="shared" si="1"/>
        <v>-0.91393399999999936</v>
      </c>
      <c r="J43" s="6">
        <f>'CL &amp; Data'!D361</f>
        <v>-14.195456</v>
      </c>
      <c r="L43" s="6">
        <f>'CL &amp; Data'!L255/1000000000</f>
        <v>2.4060000000000001</v>
      </c>
      <c r="M43" s="8"/>
      <c r="N43" s="6">
        <f>'CL &amp; Data'!M255</f>
        <v>-9.1054238999999999</v>
      </c>
      <c r="O43" s="13">
        <f t="shared" si="2"/>
        <v>-1.1113175999999996</v>
      </c>
      <c r="P43" s="6">
        <f>'CL &amp; Data'!N255</f>
        <v>-14.745635</v>
      </c>
      <c r="Q43" s="8"/>
      <c r="R43" s="6">
        <f>'CL &amp; Data'!M361</f>
        <v>-11.341635</v>
      </c>
      <c r="S43" s="13">
        <f t="shared" si="3"/>
        <v>-1.3022760000000009</v>
      </c>
      <c r="T43" s="6">
        <f>'CL &amp; Data'!N361</f>
        <v>-11.770923</v>
      </c>
      <c r="U43" s="8"/>
      <c r="V43" s="80">
        <f>'CL &amp; Data'!B361/1000000000</f>
        <v>2.4060000000000001</v>
      </c>
    </row>
    <row r="44" spans="2:22" x14ac:dyDescent="0.25">
      <c r="B44" s="6">
        <f>'CL &amp; Data'!B256/1000000000</f>
        <v>2.4659</v>
      </c>
      <c r="C44" s="8"/>
      <c r="D44" s="6">
        <f>'CL &amp; Data'!C256</f>
        <v>-8.9917935999999994</v>
      </c>
      <c r="E44" s="13">
        <f t="shared" si="0"/>
        <v>-0.83541959999999982</v>
      </c>
      <c r="F44" s="6">
        <f>'CL &amp; Data'!D256</f>
        <v>-12.610334999999999</v>
      </c>
      <c r="G44" s="8"/>
      <c r="H44" s="6">
        <f>'CL &amp; Data'!C362</f>
        <v>-12.589636</v>
      </c>
      <c r="I44" s="13">
        <f t="shared" si="1"/>
        <v>-1.0723570000000002</v>
      </c>
      <c r="J44" s="6">
        <f>'CL &amp; Data'!D362</f>
        <v>-13.87879</v>
      </c>
      <c r="L44" s="6">
        <f>'CL &amp; Data'!L256/1000000000</f>
        <v>2.4659</v>
      </c>
      <c r="M44" s="8"/>
      <c r="N44" s="6">
        <f>'CL &amp; Data'!M256</f>
        <v>-9.2552737999999994</v>
      </c>
      <c r="O44" s="13">
        <f t="shared" si="2"/>
        <v>-1.2611674999999991</v>
      </c>
      <c r="P44" s="6">
        <f>'CL &amp; Data'!N256</f>
        <v>-13.989801999999999</v>
      </c>
      <c r="Q44" s="8"/>
      <c r="R44" s="6">
        <f>'CL &amp; Data'!M362</f>
        <v>-11.53124</v>
      </c>
      <c r="S44" s="13">
        <f t="shared" si="3"/>
        <v>-1.4918810000000011</v>
      </c>
      <c r="T44" s="6">
        <f>'CL &amp; Data'!N362</f>
        <v>-11.265771000000001</v>
      </c>
      <c r="U44" s="8"/>
      <c r="V44" s="80">
        <f>'CL &amp; Data'!B362/1000000000</f>
        <v>2.4659</v>
      </c>
    </row>
    <row r="45" spans="2:22" x14ac:dyDescent="0.25">
      <c r="B45" s="6">
        <f>'CL &amp; Data'!B257/1000000000</f>
        <v>2.5257999999999998</v>
      </c>
      <c r="C45" s="8"/>
      <c r="D45" s="6">
        <f>'CL &amp; Data'!C257</f>
        <v>-9.2357101000000004</v>
      </c>
      <c r="E45" s="13">
        <f t="shared" si="0"/>
        <v>-1.0793361000000008</v>
      </c>
      <c r="F45" s="6">
        <f>'CL &amp; Data'!D257</f>
        <v>-11.982161</v>
      </c>
      <c r="G45" s="8"/>
      <c r="H45" s="6">
        <f>'CL &amp; Data'!C363</f>
        <v>-12.714836999999999</v>
      </c>
      <c r="I45" s="13">
        <f t="shared" si="1"/>
        <v>-1.197557999999999</v>
      </c>
      <c r="J45" s="6">
        <f>'CL &amp; Data'!D363</f>
        <v>-13.098139</v>
      </c>
      <c r="L45" s="6">
        <f>'CL &amp; Data'!L257/1000000000</f>
        <v>2.5257999999999998</v>
      </c>
      <c r="M45" s="8"/>
      <c r="N45" s="6">
        <f>'CL &amp; Data'!M257</f>
        <v>-9.4362221000000002</v>
      </c>
      <c r="O45" s="13">
        <f t="shared" si="2"/>
        <v>-1.4421157999999998</v>
      </c>
      <c r="P45" s="6">
        <f>'CL &amp; Data'!N257</f>
        <v>-13.195515</v>
      </c>
      <c r="Q45" s="8"/>
      <c r="R45" s="6">
        <f>'CL &amp; Data'!M363</f>
        <v>-11.693261</v>
      </c>
      <c r="S45" s="13">
        <f t="shared" si="3"/>
        <v>-1.6539020000000004</v>
      </c>
      <c r="T45" s="6">
        <f>'CL &amp; Data'!N363</f>
        <v>-10.768314</v>
      </c>
      <c r="U45" s="8"/>
      <c r="V45" s="80">
        <f>'CL &amp; Data'!B363/1000000000</f>
        <v>2.5257999999999998</v>
      </c>
    </row>
    <row r="46" spans="2:22" x14ac:dyDescent="0.25">
      <c r="B46" s="6">
        <f>'CL &amp; Data'!B258/1000000000</f>
        <v>2.5857000000000001</v>
      </c>
      <c r="C46" s="8"/>
      <c r="D46" s="6">
        <f>'CL &amp; Data'!C258</f>
        <v>-9.4318171</v>
      </c>
      <c r="E46" s="13">
        <f t="shared" si="0"/>
        <v>-1.2754431000000004</v>
      </c>
      <c r="F46" s="6">
        <f>'CL &amp; Data'!D258</f>
        <v>-11.28234</v>
      </c>
      <c r="G46" s="8"/>
      <c r="H46" s="6">
        <f>'CL &amp; Data'!C364</f>
        <v>-12.815576</v>
      </c>
      <c r="I46" s="13">
        <f t="shared" si="1"/>
        <v>-1.2982969999999998</v>
      </c>
      <c r="J46" s="6">
        <f>'CL &amp; Data'!D364</f>
        <v>-12.361837</v>
      </c>
      <c r="L46" s="6">
        <f>'CL &amp; Data'!L258/1000000000</f>
        <v>2.5857000000000001</v>
      </c>
      <c r="M46" s="8"/>
      <c r="N46" s="6">
        <f>'CL &amp; Data'!M258</f>
        <v>-9.6036757999999995</v>
      </c>
      <c r="O46" s="13">
        <f t="shared" si="2"/>
        <v>-1.6095694999999992</v>
      </c>
      <c r="P46" s="6">
        <f>'CL &amp; Data'!N258</f>
        <v>-12.331758000000001</v>
      </c>
      <c r="Q46" s="8"/>
      <c r="R46" s="6">
        <f>'CL &amp; Data'!M364</f>
        <v>-11.883333</v>
      </c>
      <c r="S46" s="13">
        <f t="shared" si="3"/>
        <v>-1.8439740000000011</v>
      </c>
      <c r="T46" s="6">
        <f>'CL &amp; Data'!N364</f>
        <v>-10.409113</v>
      </c>
      <c r="U46" s="8"/>
      <c r="V46" s="80">
        <f>'CL &amp; Data'!B364/1000000000</f>
        <v>2.5857000000000001</v>
      </c>
    </row>
    <row r="47" spans="2:22" x14ac:dyDescent="0.25">
      <c r="B47" s="6">
        <f>'CL &amp; Data'!B259/1000000000</f>
        <v>2.6456</v>
      </c>
      <c r="C47" s="8"/>
      <c r="D47" s="6">
        <f>'CL &amp; Data'!C259</f>
        <v>-9.6205654000000003</v>
      </c>
      <c r="E47" s="13">
        <f t="shared" si="0"/>
        <v>-1.4641914000000007</v>
      </c>
      <c r="F47" s="6">
        <f>'CL &amp; Data'!D259</f>
        <v>-10.668568</v>
      </c>
      <c r="G47" s="8"/>
      <c r="H47" s="6">
        <f>'CL &amp; Data'!C365</f>
        <v>-12.918355</v>
      </c>
      <c r="I47" s="13">
        <f t="shared" si="1"/>
        <v>-1.4010759999999998</v>
      </c>
      <c r="J47" s="6">
        <f>'CL &amp; Data'!D365</f>
        <v>-11.792196000000001</v>
      </c>
      <c r="L47" s="6">
        <f>'CL &amp; Data'!L259/1000000000</f>
        <v>2.6456</v>
      </c>
      <c r="M47" s="8"/>
      <c r="N47" s="6">
        <f>'CL &amp; Data'!M259</f>
        <v>-9.7705984000000008</v>
      </c>
      <c r="O47" s="13">
        <f t="shared" si="2"/>
        <v>-1.7764921000000005</v>
      </c>
      <c r="P47" s="6">
        <f>'CL &amp; Data'!N259</f>
        <v>-11.523364000000001</v>
      </c>
      <c r="Q47" s="8"/>
      <c r="R47" s="6">
        <f>'CL &amp; Data'!M365</f>
        <v>-12.106738</v>
      </c>
      <c r="S47" s="13">
        <f t="shared" si="3"/>
        <v>-2.0673790000000007</v>
      </c>
      <c r="T47" s="6">
        <f>'CL &amp; Data'!N365</f>
        <v>-10.026714999999999</v>
      </c>
      <c r="U47" s="8"/>
      <c r="V47" s="80">
        <f>'CL &amp; Data'!B365/1000000000</f>
        <v>2.6456</v>
      </c>
    </row>
    <row r="48" spans="2:22" x14ac:dyDescent="0.25">
      <c r="B48" s="6">
        <f>'CL &amp; Data'!B260/1000000000</f>
        <v>2.7054999999999998</v>
      </c>
      <c r="C48" s="8"/>
      <c r="D48" s="6">
        <f>'CL &amp; Data'!C260</f>
        <v>-9.8766707999999994</v>
      </c>
      <c r="E48" s="13">
        <f t="shared" si="0"/>
        <v>-1.7202967999999998</v>
      </c>
      <c r="F48" s="6">
        <f>'CL &amp; Data'!D260</f>
        <v>-10.152884999999999</v>
      </c>
      <c r="G48" s="8"/>
      <c r="H48" s="6">
        <f>'CL &amp; Data'!C366</f>
        <v>-13.131256</v>
      </c>
      <c r="I48" s="13">
        <f t="shared" si="1"/>
        <v>-1.6139770000000002</v>
      </c>
      <c r="J48" s="6">
        <f>'CL &amp; Data'!D366</f>
        <v>-11.230823000000001</v>
      </c>
      <c r="L48" s="6">
        <f>'CL &amp; Data'!L260/1000000000</f>
        <v>2.7054999999999998</v>
      </c>
      <c r="M48" s="8"/>
      <c r="N48" s="6">
        <f>'CL &amp; Data'!M260</f>
        <v>-9.9537505999999993</v>
      </c>
      <c r="O48" s="13">
        <f t="shared" si="2"/>
        <v>-1.959644299999999</v>
      </c>
      <c r="P48" s="6">
        <f>'CL &amp; Data'!N260</f>
        <v>-10.875617</v>
      </c>
      <c r="Q48" s="8"/>
      <c r="R48" s="6">
        <f>'CL &amp; Data'!M366</f>
        <v>-12.337956999999999</v>
      </c>
      <c r="S48" s="13">
        <f t="shared" si="3"/>
        <v>-2.2985980000000001</v>
      </c>
      <c r="T48" s="6">
        <f>'CL &amp; Data'!N366</f>
        <v>-9.4965209999999995</v>
      </c>
      <c r="U48" s="8"/>
      <c r="V48" s="80">
        <f>'CL &amp; Data'!B366/1000000000</f>
        <v>2.7054999999999998</v>
      </c>
    </row>
    <row r="49" spans="2:22" x14ac:dyDescent="0.25">
      <c r="B49" s="6">
        <f>'CL &amp; Data'!B261/1000000000</f>
        <v>2.7654000000000001</v>
      </c>
      <c r="C49" s="8"/>
      <c r="D49" s="6">
        <f>'CL &amp; Data'!C261</f>
        <v>-10.164588999999999</v>
      </c>
      <c r="E49" s="13">
        <f t="shared" si="0"/>
        <v>-2.0082149999999999</v>
      </c>
      <c r="F49" s="6">
        <f>'CL &amp; Data'!D261</f>
        <v>-9.6411666999999994</v>
      </c>
      <c r="G49" s="8"/>
      <c r="H49" s="6">
        <f>'CL &amp; Data'!C367</f>
        <v>-13.267556000000001</v>
      </c>
      <c r="I49" s="13">
        <f t="shared" si="1"/>
        <v>-1.7502770000000005</v>
      </c>
      <c r="J49" s="6">
        <f>'CL &amp; Data'!D367</f>
        <v>-10.499829</v>
      </c>
      <c r="L49" s="6">
        <f>'CL &amp; Data'!L261/1000000000</f>
        <v>2.7654000000000001</v>
      </c>
      <c r="M49" s="8"/>
      <c r="N49" s="6">
        <f>'CL &amp; Data'!M261</f>
        <v>-10.171555</v>
      </c>
      <c r="O49" s="13">
        <f t="shared" si="2"/>
        <v>-2.1774486999999993</v>
      </c>
      <c r="P49" s="6">
        <f>'CL &amp; Data'!N261</f>
        <v>-10.303846999999999</v>
      </c>
      <c r="Q49" s="8"/>
      <c r="R49" s="6">
        <f>'CL &amp; Data'!M367</f>
        <v>-12.523952</v>
      </c>
      <c r="S49" s="13">
        <f t="shared" si="3"/>
        <v>-2.4845930000000003</v>
      </c>
      <c r="T49" s="6">
        <f>'CL &amp; Data'!N367</f>
        <v>-9.0771875000000009</v>
      </c>
      <c r="U49" s="8"/>
      <c r="V49" s="80">
        <f>'CL &amp; Data'!B367/1000000000</f>
        <v>2.7654000000000001</v>
      </c>
    </row>
    <row r="50" spans="2:22" x14ac:dyDescent="0.25">
      <c r="B50" s="6">
        <f>'CL &amp; Data'!B262/1000000000</f>
        <v>2.8252999999999999</v>
      </c>
      <c r="C50" s="8"/>
      <c r="D50" s="6">
        <f>'CL &amp; Data'!C262</f>
        <v>-10.389068</v>
      </c>
      <c r="E50" s="13">
        <f t="shared" si="0"/>
        <v>-2.2326940000000004</v>
      </c>
      <c r="F50" s="6">
        <f>'CL &amp; Data'!D262</f>
        <v>-9.0783442999999995</v>
      </c>
      <c r="G50" s="8"/>
      <c r="H50" s="6">
        <f>'CL &amp; Data'!C368</f>
        <v>-13.456130999999999</v>
      </c>
      <c r="I50" s="13">
        <f t="shared" si="1"/>
        <v>-1.9388519999999989</v>
      </c>
      <c r="J50" s="6">
        <f>'CL &amp; Data'!D368</f>
        <v>-9.9184655999999993</v>
      </c>
      <c r="L50" s="6">
        <f>'CL &amp; Data'!L262/1000000000</f>
        <v>2.8252999999999999</v>
      </c>
      <c r="M50" s="8"/>
      <c r="N50" s="6">
        <f>'CL &amp; Data'!M262</f>
        <v>-10.353724</v>
      </c>
      <c r="O50" s="13">
        <f t="shared" si="2"/>
        <v>-2.3596176999999994</v>
      </c>
      <c r="P50" s="6">
        <f>'CL &amp; Data'!N262</f>
        <v>-9.698658</v>
      </c>
      <c r="Q50" s="8"/>
      <c r="R50" s="6">
        <f>'CL &amp; Data'!M368</f>
        <v>-12.758626</v>
      </c>
      <c r="S50" s="13">
        <f t="shared" si="3"/>
        <v>-2.7192670000000003</v>
      </c>
      <c r="T50" s="6">
        <f>'CL &amp; Data'!N368</f>
        <v>-8.7350101000000002</v>
      </c>
      <c r="U50" s="8"/>
      <c r="V50" s="80">
        <f>'CL &amp; Data'!B368/1000000000</f>
        <v>2.8252999999999999</v>
      </c>
    </row>
    <row r="51" spans="2:22" x14ac:dyDescent="0.25">
      <c r="B51" s="6">
        <f>'CL &amp; Data'!B263/1000000000</f>
        <v>2.8852000000000002</v>
      </c>
      <c r="C51" s="8"/>
      <c r="D51" s="6">
        <f>'CL &amp; Data'!C263</f>
        <v>-10.552135</v>
      </c>
      <c r="E51" s="13">
        <f t="shared" si="0"/>
        <v>-2.3957610000000003</v>
      </c>
      <c r="F51" s="6">
        <f>'CL &amp; Data'!D263</f>
        <v>-8.5991763999999993</v>
      </c>
      <c r="G51" s="8"/>
      <c r="H51" s="6">
        <f>'CL &amp; Data'!C369</f>
        <v>-13.608314999999999</v>
      </c>
      <c r="I51" s="13">
        <f t="shared" si="1"/>
        <v>-2.091035999999999</v>
      </c>
      <c r="J51" s="6">
        <f>'CL &amp; Data'!D369</f>
        <v>-9.5198069000000007</v>
      </c>
      <c r="L51" s="6">
        <f>'CL &amp; Data'!L263/1000000000</f>
        <v>2.8852000000000002</v>
      </c>
      <c r="M51" s="8"/>
      <c r="N51" s="6">
        <f>'CL &amp; Data'!M263</f>
        <v>-10.527932</v>
      </c>
      <c r="O51" s="13">
        <f t="shared" si="2"/>
        <v>-2.5338256999999995</v>
      </c>
      <c r="P51" s="6">
        <f>'CL &amp; Data'!N263</f>
        <v>-9.1899958000000002</v>
      </c>
      <c r="Q51" s="8"/>
      <c r="R51" s="6">
        <f>'CL &amp; Data'!M369</f>
        <v>-12.975796000000001</v>
      </c>
      <c r="S51" s="13">
        <f t="shared" si="3"/>
        <v>-2.9364370000000015</v>
      </c>
      <c r="T51" s="6">
        <f>'CL &amp; Data'!N369</f>
        <v>-8.3421143999999998</v>
      </c>
      <c r="U51" s="8"/>
      <c r="V51" s="80">
        <f>'CL &amp; Data'!B369/1000000000</f>
        <v>2.8852000000000002</v>
      </c>
    </row>
    <row r="52" spans="2:22" x14ac:dyDescent="0.25">
      <c r="B52" s="6">
        <f>'CL &amp; Data'!B264/1000000000</f>
        <v>2.9451000000000001</v>
      </c>
      <c r="C52" s="8"/>
      <c r="D52" s="6">
        <f>'CL &amp; Data'!C264</f>
        <v>-10.748633999999999</v>
      </c>
      <c r="E52" s="13">
        <f t="shared" si="0"/>
        <v>-2.5922599999999996</v>
      </c>
      <c r="F52" s="6">
        <f>'CL &amp; Data'!D264</f>
        <v>-8.2129706999999996</v>
      </c>
      <c r="G52" s="8"/>
      <c r="H52" s="6">
        <f>'CL &amp; Data'!C370</f>
        <v>-13.849589999999999</v>
      </c>
      <c r="I52" s="13">
        <f t="shared" si="1"/>
        <v>-2.3323109999999989</v>
      </c>
      <c r="J52" s="6">
        <f>'CL &amp; Data'!D370</f>
        <v>-9.1040896999999994</v>
      </c>
      <c r="L52" s="6">
        <f>'CL &amp; Data'!L264/1000000000</f>
        <v>2.9451000000000001</v>
      </c>
      <c r="M52" s="8"/>
      <c r="N52" s="6">
        <f>'CL &amp; Data'!M264</f>
        <v>-10.727921</v>
      </c>
      <c r="O52" s="13">
        <f t="shared" si="2"/>
        <v>-2.7338146999999999</v>
      </c>
      <c r="P52" s="6">
        <f>'CL &amp; Data'!N264</f>
        <v>-8.7785119999999992</v>
      </c>
      <c r="Q52" s="8"/>
      <c r="R52" s="6">
        <f>'CL &amp; Data'!M370</f>
        <v>-13.22428</v>
      </c>
      <c r="S52" s="13">
        <f t="shared" si="3"/>
        <v>-3.184921000000001</v>
      </c>
      <c r="T52" s="6">
        <f>'CL &amp; Data'!N370</f>
        <v>-7.8734598</v>
      </c>
      <c r="U52" s="8"/>
      <c r="V52" s="80">
        <f>'CL &amp; Data'!B370/1000000000</f>
        <v>2.9451000000000001</v>
      </c>
    </row>
    <row r="53" spans="2:22" x14ac:dyDescent="0.25">
      <c r="B53" s="6">
        <f>'CL &amp; Data'!B265/1000000000</f>
        <v>3.0049999999999999</v>
      </c>
      <c r="C53" s="8"/>
      <c r="D53" s="6">
        <f>'CL &amp; Data'!C265</f>
        <v>-10.975161</v>
      </c>
      <c r="E53" s="13">
        <f t="shared" si="0"/>
        <v>-2.8187870000000004</v>
      </c>
      <c r="F53" s="6">
        <f>'CL &amp; Data'!D265</f>
        <v>-7.8243679999999998</v>
      </c>
      <c r="G53" s="8"/>
      <c r="H53" s="6">
        <f>'CL &amp; Data'!C371</f>
        <v>-14.028406</v>
      </c>
      <c r="I53" s="13">
        <f t="shared" si="1"/>
        <v>-2.5111270000000001</v>
      </c>
      <c r="J53" s="6">
        <f>'CL &amp; Data'!D371</f>
        <v>-8.5757504000000004</v>
      </c>
      <c r="L53" s="6">
        <f>'CL &amp; Data'!L265/1000000000</f>
        <v>3.0049999999999999</v>
      </c>
      <c r="M53" s="8"/>
      <c r="N53" s="6">
        <f>'CL &amp; Data'!M265</f>
        <v>-10.954902000000001</v>
      </c>
      <c r="O53" s="13">
        <f t="shared" si="2"/>
        <v>-2.9607957000000003</v>
      </c>
      <c r="P53" s="6">
        <f>'CL &amp; Data'!N265</f>
        <v>-8.3763503999999998</v>
      </c>
      <c r="Q53" s="8"/>
      <c r="R53" s="6">
        <f>'CL &amp; Data'!M371</f>
        <v>-13.454041</v>
      </c>
      <c r="S53" s="13">
        <f t="shared" si="3"/>
        <v>-3.4146820000000009</v>
      </c>
      <c r="T53" s="6">
        <f>'CL &amp; Data'!N371</f>
        <v>-7.4998870000000002</v>
      </c>
      <c r="U53" s="8"/>
      <c r="V53" s="80">
        <f>'CL &amp; Data'!B371/1000000000</f>
        <v>3.0049999999999999</v>
      </c>
    </row>
    <row r="54" spans="2:22" x14ac:dyDescent="0.25">
      <c r="B54" s="6">
        <f>'CL &amp; Data'!B266/1000000000</f>
        <v>3.0649000000000002</v>
      </c>
      <c r="D54" s="6">
        <f>'CL &amp; Data'!C266</f>
        <v>-11.179951000000001</v>
      </c>
      <c r="E54" s="13">
        <f t="shared" si="0"/>
        <v>-3.0235770000000013</v>
      </c>
      <c r="F54" s="6">
        <f>'CL &amp; Data'!D266</f>
        <v>-7.4317197999999998</v>
      </c>
      <c r="H54" s="6">
        <f>'CL &amp; Data'!C372</f>
        <v>-14.224603999999999</v>
      </c>
      <c r="I54" s="13">
        <f t="shared" si="1"/>
        <v>-2.7073249999999991</v>
      </c>
      <c r="J54" s="6">
        <f>'CL &amp; Data'!D372</f>
        <v>-8.1513852999999994</v>
      </c>
      <c r="L54" s="6">
        <f>'CL &amp; Data'!L266/1000000000</f>
        <v>3.0649000000000002</v>
      </c>
      <c r="N54" s="6">
        <f>'CL &amp; Data'!M266</f>
        <v>-11.18022</v>
      </c>
      <c r="O54" s="13">
        <f t="shared" si="2"/>
        <v>-3.1861136999999999</v>
      </c>
      <c r="P54" s="6">
        <f>'CL &amp; Data'!N266</f>
        <v>-7.9578924000000004</v>
      </c>
      <c r="R54" s="6">
        <f>'CL &amp; Data'!M372</f>
        <v>-13.738498</v>
      </c>
      <c r="S54" s="13">
        <f t="shared" si="3"/>
        <v>-3.6991390000000006</v>
      </c>
      <c r="T54" s="6">
        <f>'CL &amp; Data'!N372</f>
        <v>-7.1389469999999999</v>
      </c>
      <c r="V54" s="80">
        <f>'CL &amp; Data'!B372/1000000000</f>
        <v>3.0649000000000002</v>
      </c>
    </row>
    <row r="55" spans="2:22" x14ac:dyDescent="0.25">
      <c r="B55" s="6">
        <f>'CL &amp; Data'!B267/1000000000</f>
        <v>3.1248</v>
      </c>
      <c r="D55" s="6">
        <f>'CL &amp; Data'!C267</f>
        <v>-11.428936999999999</v>
      </c>
      <c r="E55" s="13">
        <f t="shared" si="0"/>
        <v>-3.2725629999999999</v>
      </c>
      <c r="F55" s="6">
        <f>'CL &amp; Data'!D267</f>
        <v>-7.0467038000000004</v>
      </c>
      <c r="H55" s="6">
        <f>'CL &amp; Data'!C373</f>
        <v>-14.461183</v>
      </c>
      <c r="I55" s="13">
        <f t="shared" si="1"/>
        <v>-2.9439039999999999</v>
      </c>
      <c r="J55" s="6">
        <f>'CL &amp; Data'!D373</f>
        <v>-7.7811003000000003</v>
      </c>
      <c r="L55" s="6">
        <f>'CL &amp; Data'!L267/1000000000</f>
        <v>3.1248</v>
      </c>
      <c r="N55" s="6">
        <f>'CL &amp; Data'!M267</f>
        <v>-11.447972</v>
      </c>
      <c r="O55" s="13">
        <f t="shared" si="2"/>
        <v>-3.4538656999999997</v>
      </c>
      <c r="P55" s="6">
        <f>'CL &amp; Data'!N267</f>
        <v>-7.5609760000000001</v>
      </c>
      <c r="R55" s="6">
        <f>'CL &amp; Data'!M373</f>
        <v>-14.052087999999999</v>
      </c>
      <c r="S55" s="13">
        <f t="shared" si="3"/>
        <v>-4.0127290000000002</v>
      </c>
      <c r="T55" s="6">
        <f>'CL &amp; Data'!N373</f>
        <v>-6.7358631999999998</v>
      </c>
      <c r="V55" s="80">
        <f>'CL &amp; Data'!B373/1000000000</f>
        <v>3.1248</v>
      </c>
    </row>
    <row r="56" spans="2:22" x14ac:dyDescent="0.25">
      <c r="B56" s="6">
        <f>'CL &amp; Data'!B268/1000000000</f>
        <v>3.1846999999999999</v>
      </c>
      <c r="D56" s="6">
        <f>'CL &amp; Data'!C268</f>
        <v>-11.705090999999999</v>
      </c>
      <c r="E56" s="13">
        <f t="shared" si="0"/>
        <v>-3.5487169999999999</v>
      </c>
      <c r="F56" s="6">
        <f>'CL &amp; Data'!D268</f>
        <v>-6.6916871000000002</v>
      </c>
      <c r="H56" s="6">
        <f>'CL &amp; Data'!C374</f>
        <v>-14.731002</v>
      </c>
      <c r="I56" s="13">
        <f t="shared" si="1"/>
        <v>-3.2137229999999999</v>
      </c>
      <c r="J56" s="6">
        <f>'CL &amp; Data'!D374</f>
        <v>-7.3335552000000002</v>
      </c>
      <c r="L56" s="6">
        <f>'CL &amp; Data'!L268/1000000000</f>
        <v>3.1846999999999999</v>
      </c>
      <c r="N56" s="6">
        <f>'CL &amp; Data'!M268</f>
        <v>-11.755791</v>
      </c>
      <c r="O56" s="13">
        <f t="shared" si="2"/>
        <v>-3.7616847</v>
      </c>
      <c r="P56" s="6">
        <f>'CL &amp; Data'!N268</f>
        <v>-7.1701961000000001</v>
      </c>
      <c r="R56" s="6">
        <f>'CL &amp; Data'!M374</f>
        <v>-14.394513999999999</v>
      </c>
      <c r="S56" s="13">
        <f t="shared" si="3"/>
        <v>-4.3551549999999999</v>
      </c>
      <c r="T56" s="6">
        <f>'CL &amp; Data'!N374</f>
        <v>-6.3588433000000002</v>
      </c>
      <c r="V56" s="80">
        <f>'CL &amp; Data'!B374/1000000000</f>
        <v>3.1846999999999999</v>
      </c>
    </row>
    <row r="57" spans="2:22" x14ac:dyDescent="0.25">
      <c r="B57" s="6">
        <f>'CL &amp; Data'!B269/1000000000</f>
        <v>3.2446000000000002</v>
      </c>
      <c r="D57" s="6">
        <f>'CL &amp; Data'!C269</f>
        <v>-12.072955</v>
      </c>
      <c r="E57" s="13">
        <f t="shared" si="0"/>
        <v>-3.9165810000000008</v>
      </c>
      <c r="F57" s="6">
        <f>'CL &amp; Data'!D269</f>
        <v>-6.3183898999999997</v>
      </c>
      <c r="H57" s="6">
        <f>'CL &amp; Data'!C375</f>
        <v>-15.039761</v>
      </c>
      <c r="I57" s="13">
        <f t="shared" si="1"/>
        <v>-3.5224820000000001</v>
      </c>
      <c r="J57" s="6">
        <f>'CL &amp; Data'!D375</f>
        <v>-6.8382392000000003</v>
      </c>
      <c r="L57" s="6">
        <f>'CL &amp; Data'!L269/1000000000</f>
        <v>3.2446000000000002</v>
      </c>
      <c r="N57" s="6">
        <f>'CL &amp; Data'!M269</f>
        <v>-12.138628000000001</v>
      </c>
      <c r="O57" s="13">
        <f t="shared" si="2"/>
        <v>-4.1445217000000003</v>
      </c>
      <c r="P57" s="6">
        <f>'CL &amp; Data'!N269</f>
        <v>-6.7679577000000002</v>
      </c>
      <c r="R57" s="6">
        <f>'CL &amp; Data'!M375</f>
        <v>-14.790956</v>
      </c>
      <c r="S57" s="13">
        <f t="shared" si="3"/>
        <v>-4.7515970000000003</v>
      </c>
      <c r="T57" s="6">
        <f>'CL &amp; Data'!N375</f>
        <v>-6.0235685999999999</v>
      </c>
      <c r="V57" s="80">
        <f>'CL &amp; Data'!B375/1000000000</f>
        <v>3.2446000000000002</v>
      </c>
    </row>
    <row r="58" spans="2:22" x14ac:dyDescent="0.25">
      <c r="B58" s="6">
        <f>'CL &amp; Data'!B270/1000000000</f>
        <v>3.3045</v>
      </c>
      <c r="D58" s="6">
        <f>'CL &amp; Data'!C270</f>
        <v>-12.440626999999999</v>
      </c>
      <c r="E58" s="13">
        <f t="shared" si="0"/>
        <v>-4.2842529999999996</v>
      </c>
      <c r="F58" s="6">
        <f>'CL &amp; Data'!D270</f>
        <v>-5.9349812999999996</v>
      </c>
      <c r="H58" s="6">
        <f>'CL &amp; Data'!C376</f>
        <v>-15.400983999999999</v>
      </c>
      <c r="I58" s="13">
        <f t="shared" si="1"/>
        <v>-3.8837049999999991</v>
      </c>
      <c r="J58" s="6">
        <f>'CL &amp; Data'!D376</f>
        <v>-6.4139843000000001</v>
      </c>
      <c r="L58" s="6">
        <f>'CL &amp; Data'!L270/1000000000</f>
        <v>3.3045</v>
      </c>
      <c r="N58" s="6">
        <f>'CL &amp; Data'!M270</f>
        <v>-12.549134</v>
      </c>
      <c r="O58" s="13">
        <f t="shared" si="2"/>
        <v>-4.5550277000000001</v>
      </c>
      <c r="P58" s="6">
        <f>'CL &amp; Data'!N270</f>
        <v>-6.3388453</v>
      </c>
      <c r="R58" s="6">
        <f>'CL &amp; Data'!M376</f>
        <v>-15.198119999999999</v>
      </c>
      <c r="S58" s="13">
        <f t="shared" si="3"/>
        <v>-5.1587610000000002</v>
      </c>
      <c r="T58" s="6">
        <f>'CL &amp; Data'!N376</f>
        <v>-5.7074223000000002</v>
      </c>
      <c r="V58" s="80">
        <f>'CL &amp; Data'!B376/1000000000</f>
        <v>3.3045</v>
      </c>
    </row>
    <row r="59" spans="2:22" x14ac:dyDescent="0.25">
      <c r="B59" s="6">
        <f>'CL &amp; Data'!B271/1000000000</f>
        <v>3.3643999999999998</v>
      </c>
      <c r="D59" s="6">
        <f>'CL &amp; Data'!C271</f>
        <v>-12.874511999999999</v>
      </c>
      <c r="E59" s="13">
        <f t="shared" si="0"/>
        <v>-4.7181379999999997</v>
      </c>
      <c r="F59" s="6">
        <f>'CL &amp; Data'!D271</f>
        <v>-5.559361</v>
      </c>
      <c r="H59" s="6">
        <f>'CL &amp; Data'!C377</f>
        <v>-15.795035</v>
      </c>
      <c r="I59" s="13">
        <f t="shared" si="1"/>
        <v>-4.2777560000000001</v>
      </c>
      <c r="J59" s="6">
        <f>'CL &amp; Data'!D377</f>
        <v>-6.0088572999999998</v>
      </c>
      <c r="L59" s="6">
        <f>'CL &amp; Data'!L271/1000000000</f>
        <v>3.3643999999999998</v>
      </c>
      <c r="N59" s="6">
        <f>'CL &amp; Data'!M271</f>
        <v>-13.037063</v>
      </c>
      <c r="O59" s="13">
        <f t="shared" si="2"/>
        <v>-5.0429566999999995</v>
      </c>
      <c r="P59" s="6">
        <f>'CL &amp; Data'!N271</f>
        <v>-5.9224252999999996</v>
      </c>
      <c r="R59" s="6">
        <f>'CL &amp; Data'!M377</f>
        <v>-15.622514000000001</v>
      </c>
      <c r="S59" s="13">
        <f t="shared" si="3"/>
        <v>-5.5831550000000014</v>
      </c>
      <c r="T59" s="6">
        <f>'CL &amp; Data'!N377</f>
        <v>-5.3909392</v>
      </c>
      <c r="V59" s="80">
        <f>'CL &amp; Data'!B377/1000000000</f>
        <v>3.3643999999999998</v>
      </c>
    </row>
    <row r="60" spans="2:22" x14ac:dyDescent="0.25">
      <c r="B60" s="6">
        <f>'CL &amp; Data'!B272/1000000000</f>
        <v>3.4243000000000001</v>
      </c>
      <c r="D60" s="6">
        <f>'CL &amp; Data'!C272</f>
        <v>-13.327531</v>
      </c>
      <c r="E60" s="13">
        <f t="shared" si="0"/>
        <v>-5.1711570000000009</v>
      </c>
      <c r="F60" s="6">
        <f>'CL &amp; Data'!D272</f>
        <v>-5.2301964999999999</v>
      </c>
      <c r="H60" s="6">
        <f>'CL &amp; Data'!C378</f>
        <v>-16.218067000000001</v>
      </c>
      <c r="I60" s="13">
        <f t="shared" si="1"/>
        <v>-4.7007880000000011</v>
      </c>
      <c r="J60" s="6">
        <f>'CL &amp; Data'!D378</f>
        <v>-5.5785159999999996</v>
      </c>
      <c r="L60" s="6">
        <f>'CL &amp; Data'!L272/1000000000</f>
        <v>3.4243000000000001</v>
      </c>
      <c r="N60" s="6">
        <f>'CL &amp; Data'!M272</f>
        <v>-13.574809</v>
      </c>
      <c r="O60" s="13">
        <f t="shared" si="2"/>
        <v>-5.5807026999999998</v>
      </c>
      <c r="P60" s="6">
        <f>'CL &amp; Data'!N272</f>
        <v>-5.5509329000000003</v>
      </c>
      <c r="R60" s="6">
        <f>'CL &amp; Data'!M378</f>
        <v>-16.047573</v>
      </c>
      <c r="S60" s="13">
        <f t="shared" si="3"/>
        <v>-6.0082140000000006</v>
      </c>
      <c r="T60" s="6">
        <f>'CL &amp; Data'!N378</f>
        <v>-5.1256107999999996</v>
      </c>
      <c r="V60" s="80">
        <f>'CL &amp; Data'!B378/1000000000</f>
        <v>3.4243000000000001</v>
      </c>
    </row>
    <row r="61" spans="2:22" x14ac:dyDescent="0.25">
      <c r="B61" s="6">
        <f>'CL &amp; Data'!B273/1000000000</f>
        <v>3.4842</v>
      </c>
      <c r="D61" s="6">
        <f>'CL &amp; Data'!C273</f>
        <v>-13.829965</v>
      </c>
      <c r="E61" s="13">
        <f t="shared" si="0"/>
        <v>-5.6735910000000001</v>
      </c>
      <c r="F61" s="6">
        <f>'CL &amp; Data'!D273</f>
        <v>-4.9154530000000003</v>
      </c>
      <c r="H61" s="6">
        <f>'CL &amp; Data'!C379</f>
        <v>-16.686602000000001</v>
      </c>
      <c r="I61" s="13">
        <f t="shared" si="1"/>
        <v>-5.1693230000000003</v>
      </c>
      <c r="J61" s="6">
        <f>'CL &amp; Data'!D379</f>
        <v>-5.1675763000000003</v>
      </c>
      <c r="L61" s="6">
        <f>'CL &amp; Data'!L273/1000000000</f>
        <v>3.4842</v>
      </c>
      <c r="N61" s="6">
        <f>'CL &amp; Data'!M273</f>
        <v>-14.134667</v>
      </c>
      <c r="O61" s="13">
        <f t="shared" si="2"/>
        <v>-6.1405607</v>
      </c>
      <c r="P61" s="6">
        <f>'CL &amp; Data'!N273</f>
        <v>-5.2112869999999996</v>
      </c>
      <c r="R61" s="6">
        <f>'CL &amp; Data'!M379</f>
        <v>-16.50741</v>
      </c>
      <c r="S61" s="13">
        <f t="shared" si="3"/>
        <v>-6.4680510000000009</v>
      </c>
      <c r="T61" s="6">
        <f>'CL &amp; Data'!N379</f>
        <v>-4.8849296999999998</v>
      </c>
      <c r="V61" s="80">
        <f>'CL &amp; Data'!B379/1000000000</f>
        <v>3.4842</v>
      </c>
    </row>
    <row r="62" spans="2:22" x14ac:dyDescent="0.25">
      <c r="B62" s="6">
        <f>'CL &amp; Data'!B274/1000000000</f>
        <v>3.5440999999999998</v>
      </c>
      <c r="D62" s="6">
        <f>'CL &amp; Data'!C274</f>
        <v>-14.309258</v>
      </c>
      <c r="E62" s="13">
        <f t="shared" si="0"/>
        <v>-6.1528840000000002</v>
      </c>
      <c r="F62" s="6">
        <f>'CL &amp; Data'!D274</f>
        <v>-4.6236423999999996</v>
      </c>
      <c r="H62" s="6">
        <f>'CL &amp; Data'!C380</f>
        <v>-17.191931</v>
      </c>
      <c r="I62" s="13">
        <f t="shared" si="1"/>
        <v>-5.674652</v>
      </c>
      <c r="J62" s="6">
        <f>'CL &amp; Data'!D380</f>
        <v>-4.8297024000000004</v>
      </c>
      <c r="L62" s="6">
        <f>'CL &amp; Data'!L274/1000000000</f>
        <v>3.5440999999999998</v>
      </c>
      <c r="N62" s="6">
        <f>'CL &amp; Data'!M274</f>
        <v>-14.64916</v>
      </c>
      <c r="O62" s="13">
        <f t="shared" si="2"/>
        <v>-6.6550536999999998</v>
      </c>
      <c r="P62" s="6">
        <f>'CL &amp; Data'!N274</f>
        <v>-4.9010452999999998</v>
      </c>
      <c r="R62" s="6">
        <f>'CL &amp; Data'!M380</f>
        <v>-16.963730000000002</v>
      </c>
      <c r="S62" s="13">
        <f t="shared" si="3"/>
        <v>-6.9243710000000025</v>
      </c>
      <c r="T62" s="6">
        <f>'CL &amp; Data'!N380</f>
        <v>-4.6513257000000001</v>
      </c>
      <c r="V62" s="80">
        <f>'CL &amp; Data'!B380/1000000000</f>
        <v>3.5440999999999998</v>
      </c>
    </row>
    <row r="63" spans="2:22" x14ac:dyDescent="0.25">
      <c r="B63" s="6">
        <f>'CL &amp; Data'!B275/1000000000</f>
        <v>3.6040000000000001</v>
      </c>
      <c r="D63" s="6">
        <f>'CL &amp; Data'!C275</f>
        <v>-14.840572999999999</v>
      </c>
      <c r="E63" s="13">
        <f t="shared" si="0"/>
        <v>-6.6841989999999996</v>
      </c>
      <c r="F63" s="6">
        <f>'CL &amp; Data'!D275</f>
        <v>-4.3644470999999996</v>
      </c>
      <c r="H63" s="6">
        <f>'CL &amp; Data'!C381</f>
        <v>-17.762798</v>
      </c>
      <c r="I63" s="13">
        <f t="shared" si="1"/>
        <v>-6.2455189999999998</v>
      </c>
      <c r="J63" s="6">
        <f>'CL &amp; Data'!D381</f>
        <v>-4.5205922000000003</v>
      </c>
      <c r="L63" s="6">
        <f>'CL &amp; Data'!L275/1000000000</f>
        <v>3.6040000000000001</v>
      </c>
      <c r="N63" s="6">
        <f>'CL &amp; Data'!M275</f>
        <v>-15.172370000000001</v>
      </c>
      <c r="O63" s="13">
        <f t="shared" si="2"/>
        <v>-7.1782637000000005</v>
      </c>
      <c r="P63" s="6">
        <f>'CL &amp; Data'!N275</f>
        <v>-4.6387600999999998</v>
      </c>
      <c r="R63" s="6">
        <f>'CL &amp; Data'!M381</f>
        <v>-17.445844999999998</v>
      </c>
      <c r="S63" s="13">
        <f t="shared" si="3"/>
        <v>-7.4064859999999992</v>
      </c>
      <c r="T63" s="6">
        <f>'CL &amp; Data'!N381</f>
        <v>-4.4415411999999996</v>
      </c>
      <c r="V63" s="80">
        <f>'CL &amp; Data'!B381/1000000000</f>
        <v>3.6040000000000001</v>
      </c>
    </row>
    <row r="64" spans="2:22" x14ac:dyDescent="0.25">
      <c r="B64" s="6">
        <f>'CL &amp; Data'!B276/1000000000</f>
        <v>3.6638999999999999</v>
      </c>
      <c r="D64" s="6">
        <f>'CL &amp; Data'!C276</f>
        <v>-15.379547000000001</v>
      </c>
      <c r="E64" s="13">
        <f t="shared" si="0"/>
        <v>-7.223173000000001</v>
      </c>
      <c r="F64" s="6">
        <f>'CL &amp; Data'!D276</f>
        <v>-4.1376982</v>
      </c>
      <c r="H64" s="6">
        <f>'CL &amp; Data'!C382</f>
        <v>-18.333701999999999</v>
      </c>
      <c r="I64" s="13">
        <f t="shared" si="1"/>
        <v>-6.8164229999999986</v>
      </c>
      <c r="J64" s="6">
        <f>'CL &amp; Data'!D382</f>
        <v>-4.2173476000000001</v>
      </c>
      <c r="L64" s="6">
        <f>'CL &amp; Data'!L276/1000000000</f>
        <v>3.6638999999999999</v>
      </c>
      <c r="N64" s="6">
        <f>'CL &amp; Data'!M276</f>
        <v>-15.72354</v>
      </c>
      <c r="O64" s="13">
        <f t="shared" si="2"/>
        <v>-7.7294336999999995</v>
      </c>
      <c r="P64" s="6">
        <f>'CL &amp; Data'!N276</f>
        <v>-4.4060087000000001</v>
      </c>
      <c r="R64" s="6">
        <f>'CL &amp; Data'!M382</f>
        <v>-17.976299000000001</v>
      </c>
      <c r="S64" s="13">
        <f t="shared" si="3"/>
        <v>-7.9369400000000017</v>
      </c>
      <c r="T64" s="6">
        <f>'CL &amp; Data'!N382</f>
        <v>-4.2500296000000004</v>
      </c>
      <c r="V64" s="80">
        <f>'CL &amp; Data'!B382/1000000000</f>
        <v>3.6638999999999999</v>
      </c>
    </row>
    <row r="65" spans="2:22" x14ac:dyDescent="0.25">
      <c r="B65" s="6">
        <f>'CL &amp; Data'!B277/1000000000</f>
        <v>3.7238000000000002</v>
      </c>
      <c r="D65" s="6">
        <f>'CL &amp; Data'!C277</f>
        <v>-15.957910999999999</v>
      </c>
      <c r="E65" s="13">
        <f t="shared" si="0"/>
        <v>-7.8015369999999997</v>
      </c>
      <c r="F65" s="6">
        <f>'CL &amp; Data'!D277</f>
        <v>-3.9194344999999999</v>
      </c>
      <c r="H65" s="6">
        <f>'CL &amp; Data'!C383</f>
        <v>-18.959337000000001</v>
      </c>
      <c r="I65" s="13">
        <f t="shared" si="1"/>
        <v>-7.4420580000000012</v>
      </c>
      <c r="J65" s="6">
        <f>'CL &amp; Data'!D383</f>
        <v>-3.9575360000000002</v>
      </c>
      <c r="L65" s="6">
        <f>'CL &amp; Data'!L277/1000000000</f>
        <v>3.7238000000000002</v>
      </c>
      <c r="N65" s="6">
        <f>'CL &amp; Data'!M277</f>
        <v>-16.335653000000001</v>
      </c>
      <c r="O65" s="13">
        <f t="shared" si="2"/>
        <v>-8.3415467000000003</v>
      </c>
      <c r="P65" s="6">
        <f>'CL &amp; Data'!N277</f>
        <v>-4.1886187000000001</v>
      </c>
      <c r="R65" s="6">
        <f>'CL &amp; Data'!M383</f>
        <v>-18.507442000000001</v>
      </c>
      <c r="S65" s="13">
        <f t="shared" si="3"/>
        <v>-8.4680830000000018</v>
      </c>
      <c r="T65" s="6">
        <f>'CL &amp; Data'!N383</f>
        <v>-4.0670957999999997</v>
      </c>
      <c r="V65" s="80">
        <f>'CL &amp; Data'!B383/1000000000</f>
        <v>3.7238000000000002</v>
      </c>
    </row>
    <row r="66" spans="2:22" x14ac:dyDescent="0.25">
      <c r="B66" s="6">
        <f>'CL &amp; Data'!B278/1000000000</f>
        <v>3.7837000000000001</v>
      </c>
      <c r="D66" s="6">
        <f>'CL &amp; Data'!C278</f>
        <v>-16.542964999999999</v>
      </c>
      <c r="E66" s="13">
        <f t="shared" si="0"/>
        <v>-8.3865909999999992</v>
      </c>
      <c r="F66" s="6">
        <f>'CL &amp; Data'!D278</f>
        <v>-3.72418</v>
      </c>
      <c r="H66" s="6">
        <f>'CL &amp; Data'!C384</f>
        <v>-19.596530999999999</v>
      </c>
      <c r="I66" s="13">
        <f t="shared" si="1"/>
        <v>-8.0792519999999985</v>
      </c>
      <c r="J66" s="6">
        <f>'CL &amp; Data'!D384</f>
        <v>-3.7427866000000001</v>
      </c>
      <c r="L66" s="6">
        <f>'CL &amp; Data'!L278/1000000000</f>
        <v>3.7837000000000001</v>
      </c>
      <c r="N66" s="6">
        <f>'CL &amp; Data'!M278</f>
        <v>-16.940418000000001</v>
      </c>
      <c r="O66" s="13">
        <f t="shared" si="2"/>
        <v>-8.9463117000000008</v>
      </c>
      <c r="P66" s="6">
        <f>'CL &amp; Data'!N278</f>
        <v>-3.9880643</v>
      </c>
      <c r="R66" s="6">
        <f>'CL &amp; Data'!M384</f>
        <v>-19.082989000000001</v>
      </c>
      <c r="S66" s="13">
        <f t="shared" si="3"/>
        <v>-9.0436300000000021</v>
      </c>
      <c r="T66" s="6">
        <f>'CL &amp; Data'!N384</f>
        <v>-3.8896358000000002</v>
      </c>
      <c r="V66" s="80">
        <f>'CL &amp; Data'!B384/1000000000</f>
        <v>3.7837000000000001</v>
      </c>
    </row>
    <row r="67" spans="2:22" x14ac:dyDescent="0.25">
      <c r="B67" s="6">
        <f>'CL &amp; Data'!B279/1000000000</f>
        <v>3.8435999999999999</v>
      </c>
      <c r="D67" s="6">
        <f>'CL &amp; Data'!C279</f>
        <v>-17.194058999999999</v>
      </c>
      <c r="E67" s="13">
        <f t="shared" si="0"/>
        <v>-9.0376849999999997</v>
      </c>
      <c r="F67" s="6">
        <f>'CL &amp; Data'!D279</f>
        <v>-3.5367478999999999</v>
      </c>
      <c r="H67" s="6">
        <f>'CL &amp; Data'!C385</f>
        <v>-20.237297000000002</v>
      </c>
      <c r="I67" s="13">
        <f t="shared" si="1"/>
        <v>-8.7200180000000014</v>
      </c>
      <c r="J67" s="6">
        <f>'CL &amp; Data'!D385</f>
        <v>-3.5509740999999999</v>
      </c>
      <c r="L67" s="6">
        <f>'CL &amp; Data'!L279/1000000000</f>
        <v>3.8435999999999999</v>
      </c>
      <c r="N67" s="6">
        <f>'CL &amp; Data'!M279</f>
        <v>-17.557366999999999</v>
      </c>
      <c r="O67" s="13">
        <f t="shared" si="2"/>
        <v>-9.5632606999999989</v>
      </c>
      <c r="P67" s="6">
        <f>'CL &amp; Data'!N279</f>
        <v>-3.7980646999999998</v>
      </c>
      <c r="R67" s="6">
        <f>'CL &amp; Data'!M385</f>
        <v>-19.685589</v>
      </c>
      <c r="S67" s="13">
        <f t="shared" si="3"/>
        <v>-9.646230000000001</v>
      </c>
      <c r="T67" s="6">
        <f>'CL &amp; Data'!N385</f>
        <v>-3.7251403000000001</v>
      </c>
      <c r="V67" s="80">
        <f>'CL &amp; Data'!B385/1000000000</f>
        <v>3.8435999999999999</v>
      </c>
    </row>
    <row r="68" spans="2:22" x14ac:dyDescent="0.25">
      <c r="B68" s="6">
        <f>'CL &amp; Data'!B280/1000000000</f>
        <v>3.9035000000000002</v>
      </c>
      <c r="D68" s="6">
        <f>'CL &amp; Data'!C280</f>
        <v>-17.887165</v>
      </c>
      <c r="E68" s="13">
        <f t="shared" ref="E68:E103" si="4">D68-$D$5</f>
        <v>-9.730791</v>
      </c>
      <c r="F68" s="6">
        <f>'CL &amp; Data'!D280</f>
        <v>-3.3644574</v>
      </c>
      <c r="H68" s="6">
        <f>'CL &amp; Data'!C386</f>
        <v>-20.908194999999999</v>
      </c>
      <c r="I68" s="13">
        <f t="shared" ref="I68:I101" si="5">H68-$H$3</f>
        <v>-9.3909159999999989</v>
      </c>
      <c r="J68" s="6">
        <f>'CL &amp; Data'!D386</f>
        <v>-3.3657007000000001</v>
      </c>
      <c r="L68" s="6">
        <f>'CL &amp; Data'!L280/1000000000</f>
        <v>3.9035000000000002</v>
      </c>
      <c r="N68" s="6">
        <f>'CL &amp; Data'!M280</f>
        <v>-18.159678</v>
      </c>
      <c r="O68" s="13">
        <f t="shared" ref="O68:O103" si="6">N68-$N$23</f>
        <v>-10.165571699999999</v>
      </c>
      <c r="P68" s="6">
        <f>'CL &amp; Data'!N280</f>
        <v>-3.6209872000000001</v>
      </c>
      <c r="R68" s="6">
        <f>'CL &amp; Data'!M386</f>
        <v>-20.366282999999999</v>
      </c>
      <c r="S68" s="13">
        <f t="shared" ref="S68:S103" si="7">R68-$R$25</f>
        <v>-10.326924</v>
      </c>
      <c r="T68" s="6">
        <f>'CL &amp; Data'!N386</f>
        <v>-3.5669596000000001</v>
      </c>
      <c r="V68" s="80">
        <f>'CL &amp; Data'!B386/1000000000</f>
        <v>3.9035000000000002</v>
      </c>
    </row>
    <row r="69" spans="2:22" x14ac:dyDescent="0.25">
      <c r="B69" s="6">
        <f>'CL &amp; Data'!B281/1000000000</f>
        <v>3.9634</v>
      </c>
      <c r="D69" s="6">
        <f>'CL &amp; Data'!C281</f>
        <v>-18.653687000000001</v>
      </c>
      <c r="E69" s="13">
        <f t="shared" si="4"/>
        <v>-10.497313000000002</v>
      </c>
      <c r="F69" s="6">
        <f>'CL &amp; Data'!D281</f>
        <v>-3.2033203000000001</v>
      </c>
      <c r="H69" s="6">
        <f>'CL &amp; Data'!C387</f>
        <v>-21.635179999999998</v>
      </c>
      <c r="I69" s="13">
        <f t="shared" si="5"/>
        <v>-10.117900999999998</v>
      </c>
      <c r="J69" s="6">
        <f>'CL &amp; Data'!D387</f>
        <v>-3.2082313999999998</v>
      </c>
      <c r="L69" s="6">
        <f>'CL &amp; Data'!L281/1000000000</f>
        <v>3.9634</v>
      </c>
      <c r="N69" s="6">
        <f>'CL &amp; Data'!M281</f>
        <v>-18.848552999999999</v>
      </c>
      <c r="O69" s="13">
        <f t="shared" si="6"/>
        <v>-10.854446699999999</v>
      </c>
      <c r="P69" s="6">
        <f>'CL &amp; Data'!N281</f>
        <v>-3.4583849999999998</v>
      </c>
      <c r="R69" s="6">
        <f>'CL &amp; Data'!M387</f>
        <v>-21.104523</v>
      </c>
      <c r="S69" s="13">
        <f t="shared" si="7"/>
        <v>-11.065164000000001</v>
      </c>
      <c r="T69" s="6">
        <f>'CL &amp; Data'!N387</f>
        <v>-3.4185430999999999</v>
      </c>
      <c r="V69" s="80">
        <f>'CL &amp; Data'!B387/1000000000</f>
        <v>3.9634</v>
      </c>
    </row>
    <row r="70" spans="2:22" x14ac:dyDescent="0.25">
      <c r="B70" s="6">
        <f>'CL &amp; Data'!B282/1000000000</f>
        <v>4.0232999999999999</v>
      </c>
      <c r="D70" s="6">
        <f>'CL &amp; Data'!C282</f>
        <v>-19.463058</v>
      </c>
      <c r="E70" s="13">
        <f t="shared" si="4"/>
        <v>-11.306684000000001</v>
      </c>
      <c r="F70" s="6">
        <f>'CL &amp; Data'!D282</f>
        <v>-3.0516890999999999</v>
      </c>
      <c r="H70" s="6">
        <f>'CL &amp; Data'!C388</f>
        <v>-22.388577999999999</v>
      </c>
      <c r="I70" s="13">
        <f t="shared" si="5"/>
        <v>-10.871298999999999</v>
      </c>
      <c r="J70" s="6">
        <f>'CL &amp; Data'!D388</f>
        <v>-3.0626674</v>
      </c>
      <c r="L70" s="6">
        <f>'CL &amp; Data'!L282/1000000000</f>
        <v>4.0232999999999999</v>
      </c>
      <c r="N70" s="6">
        <f>'CL &amp; Data'!M282</f>
        <v>-19.610507999999999</v>
      </c>
      <c r="O70" s="13">
        <f t="shared" si="6"/>
        <v>-11.616401699999999</v>
      </c>
      <c r="P70" s="6">
        <f>'CL &amp; Data'!N282</f>
        <v>-3.3016871999999999</v>
      </c>
      <c r="R70" s="6">
        <f>'CL &amp; Data'!M388</f>
        <v>-21.902391000000001</v>
      </c>
      <c r="S70" s="13">
        <f t="shared" si="7"/>
        <v>-11.863032000000002</v>
      </c>
      <c r="T70" s="6">
        <f>'CL &amp; Data'!N388</f>
        <v>-3.2672284</v>
      </c>
      <c r="V70" s="80">
        <f>'CL &amp; Data'!B388/1000000000</f>
        <v>4.0232999999999999</v>
      </c>
    </row>
    <row r="71" spans="2:22" x14ac:dyDescent="0.25">
      <c r="B71" s="6">
        <f>'CL &amp; Data'!B283/1000000000</f>
        <v>4.0831999999999997</v>
      </c>
      <c r="D71" s="6">
        <f>'CL &amp; Data'!C283</f>
        <v>-20.39686</v>
      </c>
      <c r="E71" s="13">
        <f t="shared" si="4"/>
        <v>-12.240486000000001</v>
      </c>
      <c r="F71" s="6">
        <f>'CL &amp; Data'!D283</f>
        <v>-2.9155053999999998</v>
      </c>
      <c r="H71" s="6">
        <f>'CL &amp; Data'!C389</f>
        <v>-23.190401000000001</v>
      </c>
      <c r="I71" s="13">
        <f t="shared" si="5"/>
        <v>-11.673122000000001</v>
      </c>
      <c r="J71" s="6">
        <f>'CL &amp; Data'!D389</f>
        <v>-2.9296891999999999</v>
      </c>
      <c r="L71" s="6">
        <f>'CL &amp; Data'!L283/1000000000</f>
        <v>4.0831999999999997</v>
      </c>
      <c r="N71" s="6">
        <f>'CL &amp; Data'!M283</f>
        <v>-20.510313</v>
      </c>
      <c r="O71" s="13">
        <f t="shared" si="6"/>
        <v>-12.5162067</v>
      </c>
      <c r="P71" s="6">
        <f>'CL &amp; Data'!N283</f>
        <v>-3.1529555</v>
      </c>
      <c r="R71" s="6">
        <f>'CL &amp; Data'!M389</f>
        <v>-22.771834999999999</v>
      </c>
      <c r="S71" s="13">
        <f t="shared" si="7"/>
        <v>-12.732476</v>
      </c>
      <c r="T71" s="6">
        <f>'CL &amp; Data'!N389</f>
        <v>-3.1250442999999999</v>
      </c>
      <c r="V71" s="80">
        <f>'CL &amp; Data'!B389/1000000000</f>
        <v>4.0831999999999997</v>
      </c>
    </row>
    <row r="72" spans="2:22" x14ac:dyDescent="0.25">
      <c r="B72" s="6">
        <f>'CL &amp; Data'!B284/1000000000</f>
        <v>4.1430999999999996</v>
      </c>
      <c r="D72" s="6">
        <f>'CL &amp; Data'!C284</f>
        <v>-21.362632999999999</v>
      </c>
      <c r="E72" s="13">
        <f t="shared" si="4"/>
        <v>-13.206258999999999</v>
      </c>
      <c r="F72" s="6">
        <f>'CL &amp; Data'!D284</f>
        <v>-2.7931208999999999</v>
      </c>
      <c r="H72" s="6">
        <f>'CL &amp; Data'!C390</f>
        <v>-24.089115</v>
      </c>
      <c r="I72" s="13">
        <f t="shared" si="5"/>
        <v>-12.571835999999999</v>
      </c>
      <c r="J72" s="6">
        <f>'CL &amp; Data'!D390</f>
        <v>-2.8127007000000002</v>
      </c>
      <c r="L72" s="6">
        <f>'CL &amp; Data'!L284/1000000000</f>
        <v>4.1430999999999996</v>
      </c>
      <c r="N72" s="6">
        <f>'CL &amp; Data'!M284</f>
        <v>-21.418823</v>
      </c>
      <c r="O72" s="13">
        <f t="shared" si="6"/>
        <v>-13.424716699999999</v>
      </c>
      <c r="P72" s="6">
        <f>'CL &amp; Data'!N284</f>
        <v>-3.0185814</v>
      </c>
      <c r="R72" s="6">
        <f>'CL &amp; Data'!M390</f>
        <v>-23.663349</v>
      </c>
      <c r="S72" s="13">
        <f t="shared" si="7"/>
        <v>-13.623990000000001</v>
      </c>
      <c r="T72" s="6">
        <f>'CL &amp; Data'!N390</f>
        <v>-2.9934177000000002</v>
      </c>
      <c r="V72" s="80">
        <f>'CL &amp; Data'!B390/1000000000</f>
        <v>4.1430999999999996</v>
      </c>
    </row>
    <row r="73" spans="2:22" x14ac:dyDescent="0.25">
      <c r="B73" s="6">
        <f>'CL &amp; Data'!B285/1000000000</f>
        <v>4.2030000000000003</v>
      </c>
      <c r="D73" s="6">
        <f>'CL &amp; Data'!C285</f>
        <v>-22.385770999999998</v>
      </c>
      <c r="E73" s="13">
        <f t="shared" si="4"/>
        <v>-14.229396999999999</v>
      </c>
      <c r="F73" s="6">
        <f>'CL &amp; Data'!D285</f>
        <v>-2.6818637999999999</v>
      </c>
      <c r="H73" s="6">
        <f>'CL &amp; Data'!C391</f>
        <v>-25.052810999999998</v>
      </c>
      <c r="I73" s="13">
        <f t="shared" si="5"/>
        <v>-13.535531999999998</v>
      </c>
      <c r="J73" s="6">
        <f>'CL &amp; Data'!D391</f>
        <v>-2.7064970000000002</v>
      </c>
      <c r="L73" s="6">
        <f>'CL &amp; Data'!L285/1000000000</f>
        <v>4.2030000000000003</v>
      </c>
      <c r="N73" s="6">
        <f>'CL &amp; Data'!M285</f>
        <v>-22.363533</v>
      </c>
      <c r="O73" s="13">
        <f t="shared" si="6"/>
        <v>-14.3694267</v>
      </c>
      <c r="P73" s="6">
        <f>'CL &amp; Data'!N285</f>
        <v>-2.8917217000000002</v>
      </c>
      <c r="R73" s="6">
        <f>'CL &amp; Data'!M391</f>
        <v>-24.594190999999999</v>
      </c>
      <c r="S73" s="13">
        <f t="shared" si="7"/>
        <v>-14.554831999999999</v>
      </c>
      <c r="T73" s="6">
        <f>'CL &amp; Data'!N391</f>
        <v>-2.8698649000000001</v>
      </c>
      <c r="V73" s="80">
        <f>'CL &amp; Data'!B391/1000000000</f>
        <v>4.2030000000000003</v>
      </c>
    </row>
    <row r="74" spans="2:22" x14ac:dyDescent="0.25">
      <c r="B74" s="6">
        <f>'CL &amp; Data'!B286/1000000000</f>
        <v>4.2629000000000001</v>
      </c>
      <c r="D74" s="6">
        <f>'CL &amp; Data'!C286</f>
        <v>-23.434822</v>
      </c>
      <c r="E74" s="13">
        <f t="shared" si="4"/>
        <v>-15.278448000000001</v>
      </c>
      <c r="F74" s="6">
        <f>'CL &amp; Data'!D286</f>
        <v>-2.5827396</v>
      </c>
      <c r="H74" s="6">
        <f>'CL &amp; Data'!C392</f>
        <v>-26.020793999999999</v>
      </c>
      <c r="I74" s="13">
        <f t="shared" si="5"/>
        <v>-14.503514999999998</v>
      </c>
      <c r="J74" s="6">
        <f>'CL &amp; Data'!D392</f>
        <v>-2.6120679</v>
      </c>
      <c r="L74" s="6">
        <f>'CL &amp; Data'!L286/1000000000</f>
        <v>4.2629000000000001</v>
      </c>
      <c r="N74" s="6">
        <f>'CL &amp; Data'!M286</f>
        <v>-23.362949</v>
      </c>
      <c r="O74" s="13">
        <f t="shared" si="6"/>
        <v>-15.3688427</v>
      </c>
      <c r="P74" s="6">
        <f>'CL &amp; Data'!N286</f>
        <v>-2.7764628</v>
      </c>
      <c r="R74" s="6">
        <f>'CL &amp; Data'!M392</f>
        <v>-25.662120999999999</v>
      </c>
      <c r="S74" s="13">
        <f t="shared" si="7"/>
        <v>-15.622762</v>
      </c>
      <c r="T74" s="6">
        <f>'CL &amp; Data'!N392</f>
        <v>-2.7515833000000001</v>
      </c>
      <c r="V74" s="80">
        <f>'CL &amp; Data'!B392/1000000000</f>
        <v>4.2629000000000001</v>
      </c>
    </row>
    <row r="75" spans="2:22" x14ac:dyDescent="0.25">
      <c r="B75" s="6">
        <f>'CL &amp; Data'!B287/1000000000</f>
        <v>4.3228</v>
      </c>
      <c r="D75" s="6">
        <f>'CL &amp; Data'!C287</f>
        <v>-24.591173000000001</v>
      </c>
      <c r="E75" s="13">
        <f t="shared" si="4"/>
        <v>-16.434799000000002</v>
      </c>
      <c r="F75" s="6">
        <f>'CL &amp; Data'!D287</f>
        <v>-2.5021455000000001</v>
      </c>
      <c r="H75" s="6">
        <f>'CL &amp; Data'!C393</f>
        <v>-27.044277000000001</v>
      </c>
      <c r="I75" s="13">
        <f t="shared" si="5"/>
        <v>-15.526998000000001</v>
      </c>
      <c r="J75" s="6">
        <f>'CL &amp; Data'!D393</f>
        <v>-2.5295174</v>
      </c>
      <c r="L75" s="6">
        <f>'CL &amp; Data'!L287/1000000000</f>
        <v>4.3228</v>
      </c>
      <c r="N75" s="6">
        <f>'CL &amp; Data'!M287</f>
        <v>-24.411013000000001</v>
      </c>
      <c r="O75" s="13">
        <f t="shared" si="6"/>
        <v>-16.416906699999998</v>
      </c>
      <c r="P75" s="6">
        <f>'CL &amp; Data'!N287</f>
        <v>-2.6752622000000001</v>
      </c>
      <c r="R75" s="6">
        <f>'CL &amp; Data'!M393</f>
        <v>-26.841633000000002</v>
      </c>
      <c r="S75" s="13">
        <f t="shared" si="7"/>
        <v>-16.802274000000004</v>
      </c>
      <c r="T75" s="6">
        <f>'CL &amp; Data'!N393</f>
        <v>-2.6488730999999999</v>
      </c>
      <c r="V75" s="80">
        <f>'CL &amp; Data'!B393/1000000000</f>
        <v>4.3228</v>
      </c>
    </row>
    <row r="76" spans="2:22" x14ac:dyDescent="0.25">
      <c r="B76" s="6">
        <f>'CL &amp; Data'!B288/1000000000</f>
        <v>4.3826999999999998</v>
      </c>
      <c r="D76" s="6">
        <f>'CL &amp; Data'!C288</f>
        <v>-25.749037000000001</v>
      </c>
      <c r="E76" s="13">
        <f t="shared" si="4"/>
        <v>-17.592663000000002</v>
      </c>
      <c r="F76" s="6">
        <f>'CL &amp; Data'!D288</f>
        <v>-2.4290984</v>
      </c>
      <c r="H76" s="6">
        <f>'CL &amp; Data'!C394</f>
        <v>-28.117084999999999</v>
      </c>
      <c r="I76" s="13">
        <f t="shared" si="5"/>
        <v>-16.599806000000001</v>
      </c>
      <c r="J76" s="6">
        <f>'CL &amp; Data'!D394</f>
        <v>-2.4553210999999999</v>
      </c>
      <c r="L76" s="6">
        <f>'CL &amp; Data'!L288/1000000000</f>
        <v>4.3826999999999998</v>
      </c>
      <c r="N76" s="6">
        <f>'CL &amp; Data'!M288</f>
        <v>-25.491655000000002</v>
      </c>
      <c r="O76" s="13">
        <f t="shared" si="6"/>
        <v>-17.497548700000003</v>
      </c>
      <c r="P76" s="6">
        <f>'CL &amp; Data'!N288</f>
        <v>-2.5802741</v>
      </c>
      <c r="R76" s="6">
        <f>'CL &amp; Data'!M394</f>
        <v>-28.146076000000001</v>
      </c>
      <c r="S76" s="13">
        <f t="shared" si="7"/>
        <v>-18.106717000000003</v>
      </c>
      <c r="T76" s="6">
        <f>'CL &amp; Data'!N394</f>
        <v>-2.5524087</v>
      </c>
      <c r="V76" s="80">
        <f>'CL &amp; Data'!B394/1000000000</f>
        <v>4.3826999999999998</v>
      </c>
    </row>
    <row r="77" spans="2:22" x14ac:dyDescent="0.25">
      <c r="B77" s="6">
        <f>'CL &amp; Data'!B289/1000000000</f>
        <v>4.4425999999999997</v>
      </c>
      <c r="D77" s="6">
        <f>'CL &amp; Data'!C289</f>
        <v>-26.965485000000001</v>
      </c>
      <c r="E77" s="13">
        <f t="shared" si="4"/>
        <v>-18.809111000000001</v>
      </c>
      <c r="F77" s="6">
        <f>'CL &amp; Data'!D289</f>
        <v>-2.3624963999999999</v>
      </c>
      <c r="H77" s="6">
        <f>'CL &amp; Data'!C395</f>
        <v>-29.306217</v>
      </c>
      <c r="I77" s="13">
        <f t="shared" si="5"/>
        <v>-17.788938000000002</v>
      </c>
      <c r="J77" s="6">
        <f>'CL &amp; Data'!D395</f>
        <v>-2.3851702000000001</v>
      </c>
      <c r="L77" s="6">
        <f>'CL &amp; Data'!L289/1000000000</f>
        <v>4.4425999999999997</v>
      </c>
      <c r="N77" s="6">
        <f>'CL &amp; Data'!M289</f>
        <v>-26.585930000000001</v>
      </c>
      <c r="O77" s="13">
        <f t="shared" si="6"/>
        <v>-18.591823699999999</v>
      </c>
      <c r="P77" s="6">
        <f>'CL &amp; Data'!N289</f>
        <v>-2.4907178999999999</v>
      </c>
      <c r="R77" s="6">
        <f>'CL &amp; Data'!M395</f>
        <v>-29.464659000000001</v>
      </c>
      <c r="S77" s="13">
        <f t="shared" si="7"/>
        <v>-19.4253</v>
      </c>
      <c r="T77" s="6">
        <f>'CL &amp; Data'!N395</f>
        <v>-2.4612758000000001</v>
      </c>
      <c r="V77" s="80">
        <f>'CL &amp; Data'!B395/1000000000</f>
        <v>4.4425999999999997</v>
      </c>
    </row>
    <row r="78" spans="2:22" x14ac:dyDescent="0.25">
      <c r="B78" s="6">
        <f>'CL &amp; Data'!B290/1000000000</f>
        <v>4.5025000000000004</v>
      </c>
      <c r="D78" s="6">
        <f>'CL &amp; Data'!C290</f>
        <v>-28.267022999999998</v>
      </c>
      <c r="E78" s="13">
        <f t="shared" si="4"/>
        <v>-20.110648999999999</v>
      </c>
      <c r="F78" s="6">
        <f>'CL &amp; Data'!D290</f>
        <v>-2.3050177000000001</v>
      </c>
      <c r="H78" s="6">
        <f>'CL &amp; Data'!C396</f>
        <v>-30.503487</v>
      </c>
      <c r="I78" s="13">
        <f t="shared" si="5"/>
        <v>-18.986207999999998</v>
      </c>
      <c r="J78" s="6">
        <f>'CL &amp; Data'!D396</f>
        <v>-2.3244169000000001</v>
      </c>
      <c r="L78" s="6">
        <f>'CL &amp; Data'!L290/1000000000</f>
        <v>4.5025000000000004</v>
      </c>
      <c r="N78" s="6">
        <f>'CL &amp; Data'!M290</f>
        <v>-27.814602000000001</v>
      </c>
      <c r="O78" s="13">
        <f t="shared" si="6"/>
        <v>-19.820495700000002</v>
      </c>
      <c r="P78" s="6">
        <f>'CL &amp; Data'!N290</f>
        <v>-2.4118108999999999</v>
      </c>
      <c r="R78" s="6">
        <f>'CL &amp; Data'!M396</f>
        <v>-30.984618999999999</v>
      </c>
      <c r="S78" s="13">
        <f t="shared" si="7"/>
        <v>-20.945259999999998</v>
      </c>
      <c r="T78" s="6">
        <f>'CL &amp; Data'!N396</f>
        <v>-2.3813941000000001</v>
      </c>
      <c r="V78" s="80">
        <f>'CL &amp; Data'!B396/1000000000</f>
        <v>4.5025000000000004</v>
      </c>
    </row>
    <row r="79" spans="2:22" x14ac:dyDescent="0.25">
      <c r="B79" s="6">
        <f>'CL &amp; Data'!B291/1000000000</f>
        <v>4.5624000000000002</v>
      </c>
      <c r="D79" s="6">
        <f>'CL &amp; Data'!C291</f>
        <v>-29.667653999999999</v>
      </c>
      <c r="E79" s="13">
        <f t="shared" si="4"/>
        <v>-21.511279999999999</v>
      </c>
      <c r="F79" s="6">
        <f>'CL &amp; Data'!D291</f>
        <v>-2.2525208000000001</v>
      </c>
      <c r="H79" s="6">
        <f>'CL &amp; Data'!C397</f>
        <v>-31.973019000000001</v>
      </c>
      <c r="I79" s="13">
        <f t="shared" si="5"/>
        <v>-20.455739999999999</v>
      </c>
      <c r="J79" s="6">
        <f>'CL &amp; Data'!D397</f>
        <v>-2.2689303999999999</v>
      </c>
      <c r="L79" s="6">
        <f>'CL &amp; Data'!L291/1000000000</f>
        <v>4.5624000000000002</v>
      </c>
      <c r="N79" s="6">
        <f>'CL &amp; Data'!M291</f>
        <v>-29.164542999999998</v>
      </c>
      <c r="O79" s="13">
        <f t="shared" si="6"/>
        <v>-21.170436699999996</v>
      </c>
      <c r="P79" s="6">
        <f>'CL &amp; Data'!N291</f>
        <v>-2.3389931000000002</v>
      </c>
      <c r="R79" s="6">
        <f>'CL &amp; Data'!M397</f>
        <v>-32.555275000000002</v>
      </c>
      <c r="S79" s="13">
        <f t="shared" si="7"/>
        <v>-22.515916000000004</v>
      </c>
      <c r="T79" s="6">
        <f>'CL &amp; Data'!N397</f>
        <v>-2.3097800999999998</v>
      </c>
      <c r="V79" s="80">
        <f>'CL &amp; Data'!B397/1000000000</f>
        <v>4.5624000000000002</v>
      </c>
    </row>
    <row r="80" spans="2:22" x14ac:dyDescent="0.25">
      <c r="B80" s="6">
        <f>'CL &amp; Data'!B292/1000000000</f>
        <v>4.6223000000000001</v>
      </c>
      <c r="D80" s="6">
        <f>'CL &amp; Data'!C292</f>
        <v>-31.181149999999999</v>
      </c>
      <c r="E80" s="13">
        <f t="shared" si="4"/>
        <v>-23.024775999999999</v>
      </c>
      <c r="F80" s="6">
        <f>'CL &amp; Data'!D292</f>
        <v>-2.2096700999999999</v>
      </c>
      <c r="H80" s="6">
        <f>'CL &amp; Data'!C398</f>
        <v>-33.534804999999999</v>
      </c>
      <c r="I80" s="13">
        <f t="shared" si="5"/>
        <v>-22.017525999999997</v>
      </c>
      <c r="J80" s="6">
        <f>'CL &amp; Data'!D398</f>
        <v>-2.2231801</v>
      </c>
      <c r="L80" s="6">
        <f>'CL &amp; Data'!L292/1000000000</f>
        <v>4.6223000000000001</v>
      </c>
      <c r="N80" s="6">
        <f>'CL &amp; Data'!M292</f>
        <v>-30.611673</v>
      </c>
      <c r="O80" s="13">
        <f t="shared" si="6"/>
        <v>-22.617566699999998</v>
      </c>
      <c r="P80" s="6">
        <f>'CL &amp; Data'!N292</f>
        <v>-2.2698534000000001</v>
      </c>
      <c r="R80" s="6">
        <f>'CL &amp; Data'!M398</f>
        <v>-34.335738999999997</v>
      </c>
      <c r="S80" s="13">
        <f t="shared" si="7"/>
        <v>-24.296379999999999</v>
      </c>
      <c r="T80" s="6">
        <f>'CL &amp; Data'!N398</f>
        <v>-2.2439084</v>
      </c>
      <c r="V80" s="80">
        <f>'CL &amp; Data'!B398/1000000000</f>
        <v>4.6223000000000001</v>
      </c>
    </row>
    <row r="81" spans="2:22" x14ac:dyDescent="0.25">
      <c r="B81" s="6">
        <f>'CL &amp; Data'!B293/1000000000</f>
        <v>4.6821999999999999</v>
      </c>
      <c r="D81" s="6">
        <f>'CL &amp; Data'!C293</f>
        <v>-32.785117999999997</v>
      </c>
      <c r="E81" s="13">
        <f t="shared" si="4"/>
        <v>-24.628743999999998</v>
      </c>
      <c r="F81" s="6">
        <f>'CL &amp; Data'!D293</f>
        <v>-2.1659722000000001</v>
      </c>
      <c r="H81" s="6">
        <f>'CL &amp; Data'!C399</f>
        <v>-35.258983999999998</v>
      </c>
      <c r="I81" s="13">
        <f t="shared" si="5"/>
        <v>-23.741704999999996</v>
      </c>
      <c r="J81" s="6">
        <f>'CL &amp; Data'!D399</f>
        <v>-2.1783214000000002</v>
      </c>
      <c r="L81" s="6">
        <f>'CL &amp; Data'!L293/1000000000</f>
        <v>4.6821999999999999</v>
      </c>
      <c r="N81" s="6">
        <f>'CL &amp; Data'!M293</f>
        <v>-32.118651999999997</v>
      </c>
      <c r="O81" s="13">
        <f t="shared" si="6"/>
        <v>-24.124545699999999</v>
      </c>
      <c r="P81" s="6">
        <f>'CL &amp; Data'!N293</f>
        <v>-2.2101662000000002</v>
      </c>
      <c r="R81" s="6">
        <f>'CL &amp; Data'!M399</f>
        <v>-36.230151999999997</v>
      </c>
      <c r="S81" s="13">
        <f t="shared" si="7"/>
        <v>-26.190792999999999</v>
      </c>
      <c r="T81" s="6">
        <f>'CL &amp; Data'!N399</f>
        <v>-2.1879065</v>
      </c>
      <c r="V81" s="80">
        <f>'CL &amp; Data'!B399/1000000000</f>
        <v>4.6821999999999999</v>
      </c>
    </row>
    <row r="82" spans="2:22" x14ac:dyDescent="0.25">
      <c r="B82" s="6">
        <f>'CL &amp; Data'!B294/1000000000</f>
        <v>4.7420999999999998</v>
      </c>
      <c r="D82" s="6">
        <f>'CL &amp; Data'!C294</f>
        <v>-34.581817999999998</v>
      </c>
      <c r="E82" s="13">
        <f t="shared" si="4"/>
        <v>-26.425443999999999</v>
      </c>
      <c r="F82" s="6">
        <f>'CL &amp; Data'!D294</f>
        <v>-2.1313989000000002</v>
      </c>
      <c r="H82" s="6">
        <f>'CL &amp; Data'!C400</f>
        <v>-37.074162000000001</v>
      </c>
      <c r="I82" s="13">
        <f t="shared" si="5"/>
        <v>-25.556882999999999</v>
      </c>
      <c r="J82" s="6">
        <f>'CL &amp; Data'!D400</f>
        <v>-2.1412665999999998</v>
      </c>
      <c r="L82" s="6">
        <f>'CL &amp; Data'!L294/1000000000</f>
        <v>4.7420999999999998</v>
      </c>
      <c r="N82" s="6">
        <f>'CL &amp; Data'!M294</f>
        <v>-33.843018000000001</v>
      </c>
      <c r="O82" s="13">
        <f t="shared" si="6"/>
        <v>-25.848911700000002</v>
      </c>
      <c r="P82" s="6">
        <f>'CL &amp; Data'!N294</f>
        <v>-2.15503</v>
      </c>
      <c r="R82" s="6">
        <f>'CL &amp; Data'!M400</f>
        <v>-38.492615000000001</v>
      </c>
      <c r="S82" s="13">
        <f t="shared" si="7"/>
        <v>-28.453256000000003</v>
      </c>
      <c r="T82" s="6">
        <f>'CL &amp; Data'!N400</f>
        <v>-2.1370958999999998</v>
      </c>
      <c r="V82" s="80">
        <f>'CL &amp; Data'!B400/1000000000</f>
        <v>4.7420999999999998</v>
      </c>
    </row>
    <row r="83" spans="2:22" x14ac:dyDescent="0.25">
      <c r="B83" s="6">
        <f>'CL &amp; Data'!B295/1000000000</f>
        <v>4.8019999999999996</v>
      </c>
      <c r="D83" s="6">
        <f>'CL &amp; Data'!C295</f>
        <v>-36.694842999999999</v>
      </c>
      <c r="E83" s="13">
        <f t="shared" si="4"/>
        <v>-28.538468999999999</v>
      </c>
      <c r="F83" s="6">
        <f>'CL &amp; Data'!D295</f>
        <v>-2.0993693000000002</v>
      </c>
      <c r="H83" s="6">
        <f>'CL &amp; Data'!C401</f>
        <v>-39.432811999999998</v>
      </c>
      <c r="I83" s="13">
        <f t="shared" si="5"/>
        <v>-27.915532999999996</v>
      </c>
      <c r="J83" s="6">
        <f>'CL &amp; Data'!D401</f>
        <v>-2.1078136000000001</v>
      </c>
      <c r="L83" s="6">
        <f>'CL &amp; Data'!L295/1000000000</f>
        <v>4.8019999999999996</v>
      </c>
      <c r="N83" s="6">
        <f>'CL &amp; Data'!M295</f>
        <v>-35.786098000000003</v>
      </c>
      <c r="O83" s="13">
        <f t="shared" si="6"/>
        <v>-27.791991700000004</v>
      </c>
      <c r="P83" s="6">
        <f>'CL &amp; Data'!N295</f>
        <v>-2.1063646999999999</v>
      </c>
      <c r="R83" s="6">
        <f>'CL &amp; Data'!M401</f>
        <v>-40.949038999999999</v>
      </c>
      <c r="S83" s="13">
        <f t="shared" si="7"/>
        <v>-30.909680000000002</v>
      </c>
      <c r="T83" s="6">
        <f>'CL &amp; Data'!N401</f>
        <v>-2.0921680999999999</v>
      </c>
      <c r="V83" s="80">
        <f>'CL &amp; Data'!B401/1000000000</f>
        <v>4.8019999999999996</v>
      </c>
    </row>
    <row r="84" spans="2:22" x14ac:dyDescent="0.25">
      <c r="B84" s="6">
        <f>'CL &amp; Data'!B296/1000000000</f>
        <v>4.8619000000000003</v>
      </c>
      <c r="D84" s="6">
        <f>'CL &amp; Data'!C296</f>
        <v>-38.985405</v>
      </c>
      <c r="E84" s="13">
        <f t="shared" si="4"/>
        <v>-30.829031000000001</v>
      </c>
      <c r="F84" s="6">
        <f>'CL &amp; Data'!D296</f>
        <v>-2.0672001999999998</v>
      </c>
      <c r="H84" s="6">
        <f>'CL &amp; Data'!C402</f>
        <v>-42.117840000000001</v>
      </c>
      <c r="I84" s="13">
        <f t="shared" si="5"/>
        <v>-30.600560999999999</v>
      </c>
      <c r="J84" s="6">
        <f>'CL &amp; Data'!D402</f>
        <v>-2.0727386000000001</v>
      </c>
      <c r="L84" s="6">
        <f>'CL &amp; Data'!L296/1000000000</f>
        <v>4.8619000000000003</v>
      </c>
      <c r="N84" s="6">
        <f>'CL &amp; Data'!M296</f>
        <v>-37.96022</v>
      </c>
      <c r="O84" s="13">
        <f t="shared" si="6"/>
        <v>-29.966113700000001</v>
      </c>
      <c r="P84" s="6">
        <f>'CL &amp; Data'!N296</f>
        <v>-2.0601628000000001</v>
      </c>
      <c r="R84" s="6">
        <f>'CL &amp; Data'!M402</f>
        <v>-43.600594000000001</v>
      </c>
      <c r="S84" s="13">
        <f t="shared" si="7"/>
        <v>-33.561235000000003</v>
      </c>
      <c r="T84" s="6">
        <f>'CL &amp; Data'!N402</f>
        <v>-2.0495062000000002</v>
      </c>
      <c r="V84" s="80">
        <f>'CL &amp; Data'!B402/1000000000</f>
        <v>4.8619000000000003</v>
      </c>
    </row>
    <row r="85" spans="2:22" x14ac:dyDescent="0.25">
      <c r="B85" s="6">
        <f>'CL &amp; Data'!B297/1000000000</f>
        <v>4.9218000000000002</v>
      </c>
      <c r="D85" s="6">
        <f>'CL &amp; Data'!C297</f>
        <v>-41.753494000000003</v>
      </c>
      <c r="E85" s="13">
        <f t="shared" si="4"/>
        <v>-33.597120000000004</v>
      </c>
      <c r="F85" s="6">
        <f>'CL &amp; Data'!D297</f>
        <v>-2.0388302999999999</v>
      </c>
      <c r="H85" s="6">
        <f>'CL &amp; Data'!C403</f>
        <v>-45.450091999999998</v>
      </c>
      <c r="I85" s="13">
        <f t="shared" si="5"/>
        <v>-33.932812999999996</v>
      </c>
      <c r="J85" s="6">
        <f>'CL &amp; Data'!D403</f>
        <v>-2.0444144999999998</v>
      </c>
      <c r="L85" s="6">
        <f>'CL &amp; Data'!L297/1000000000</f>
        <v>4.9218000000000002</v>
      </c>
      <c r="N85" s="6">
        <f>'CL &amp; Data'!M297</f>
        <v>-40.264350999999998</v>
      </c>
      <c r="O85" s="13">
        <f t="shared" si="6"/>
        <v>-32.270244699999999</v>
      </c>
      <c r="P85" s="6">
        <f>'CL &amp; Data'!N297</f>
        <v>-2.0215787999999999</v>
      </c>
      <c r="R85" s="6">
        <f>'CL &amp; Data'!M403</f>
        <v>-46.277991999999998</v>
      </c>
      <c r="S85" s="13">
        <f t="shared" si="7"/>
        <v>-36.238633</v>
      </c>
      <c r="T85" s="6">
        <f>'CL &amp; Data'!N403</f>
        <v>-2.0143002999999999</v>
      </c>
      <c r="V85" s="80">
        <f>'CL &amp; Data'!B403/1000000000</f>
        <v>4.9218000000000002</v>
      </c>
    </row>
    <row r="86" spans="2:22" x14ac:dyDescent="0.25">
      <c r="B86" s="6">
        <f>'CL &amp; Data'!B298/1000000000</f>
        <v>4.9817</v>
      </c>
      <c r="D86" s="6">
        <f>'CL &amp; Data'!C298</f>
        <v>-44.707222000000002</v>
      </c>
      <c r="E86" s="13">
        <f t="shared" si="4"/>
        <v>-36.550848000000002</v>
      </c>
      <c r="F86" s="6">
        <f>'CL &amp; Data'!D298</f>
        <v>-2.0171158</v>
      </c>
      <c r="H86" s="6">
        <f>'CL &amp; Data'!C404</f>
        <v>-48.867367000000002</v>
      </c>
      <c r="I86" s="13">
        <f t="shared" si="5"/>
        <v>-37.350088</v>
      </c>
      <c r="J86" s="6">
        <f>'CL &amp; Data'!D404</f>
        <v>-2.0212900999999999</v>
      </c>
      <c r="L86" s="6">
        <f>'CL &amp; Data'!L298/1000000000</f>
        <v>4.9817</v>
      </c>
      <c r="N86" s="6">
        <f>'CL &amp; Data'!M298</f>
        <v>-42.662807000000001</v>
      </c>
      <c r="O86" s="13">
        <f t="shared" si="6"/>
        <v>-34.668700700000002</v>
      </c>
      <c r="P86" s="6">
        <f>'CL &amp; Data'!N298</f>
        <v>-1.9862994</v>
      </c>
      <c r="R86" s="6">
        <f>'CL &amp; Data'!M404</f>
        <v>-47.981650999999999</v>
      </c>
      <c r="S86" s="13">
        <f t="shared" si="7"/>
        <v>-37.942292000000002</v>
      </c>
      <c r="T86" s="6">
        <f>'CL &amp; Data'!N404</f>
        <v>-1.9826792</v>
      </c>
      <c r="V86" s="80">
        <f>'CL &amp; Data'!B404/1000000000</f>
        <v>4.9817</v>
      </c>
    </row>
    <row r="87" spans="2:22" x14ac:dyDescent="0.25">
      <c r="B87" s="6">
        <f>'CL &amp; Data'!B299/1000000000</f>
        <v>5.0415999999999999</v>
      </c>
      <c r="D87" s="6">
        <f>'CL &amp; Data'!C299</f>
        <v>-46.787804000000001</v>
      </c>
      <c r="E87" s="13">
        <f t="shared" si="4"/>
        <v>-38.631430000000002</v>
      </c>
      <c r="F87" s="6">
        <f>'CL &amp; Data'!D299</f>
        <v>-1.9934078</v>
      </c>
      <c r="H87" s="6">
        <f>'CL &amp; Data'!C405</f>
        <v>-52.464827999999997</v>
      </c>
      <c r="I87" s="13">
        <f t="shared" si="5"/>
        <v>-40.947548999999995</v>
      </c>
      <c r="J87" s="6">
        <f>'CL &amp; Data'!D405</f>
        <v>-1.9977598000000001</v>
      </c>
      <c r="L87" s="6">
        <f>'CL &amp; Data'!L299/1000000000</f>
        <v>5.0415999999999999</v>
      </c>
      <c r="N87" s="6">
        <f>'CL &amp; Data'!M299</f>
        <v>-44.259295999999999</v>
      </c>
      <c r="O87" s="13">
        <f t="shared" si="6"/>
        <v>-36.265189700000001</v>
      </c>
      <c r="P87" s="6">
        <f>'CL &amp; Data'!N299</f>
        <v>-1.9553699</v>
      </c>
      <c r="R87" s="6">
        <f>'CL &amp; Data'!M405</f>
        <v>-48.258972</v>
      </c>
      <c r="S87" s="13">
        <f t="shared" si="7"/>
        <v>-38.219613000000003</v>
      </c>
      <c r="T87" s="6">
        <f>'CL &amp; Data'!N405</f>
        <v>-1.9542894</v>
      </c>
      <c r="V87" s="80">
        <f>'CL &amp; Data'!B405/1000000000</f>
        <v>5.0415999999999999</v>
      </c>
    </row>
    <row r="88" spans="2:22" x14ac:dyDescent="0.25">
      <c r="B88" s="6">
        <f>'CL &amp; Data'!B300/1000000000</f>
        <v>5.1014999999999997</v>
      </c>
      <c r="D88" s="6">
        <f>'CL &amp; Data'!C300</f>
        <v>-47.175209000000002</v>
      </c>
      <c r="E88" s="13">
        <f t="shared" si="4"/>
        <v>-39.018835000000003</v>
      </c>
      <c r="F88" s="6">
        <f>'CL &amp; Data'!D300</f>
        <v>-1.9738225</v>
      </c>
      <c r="H88" s="6">
        <f>'CL &amp; Data'!C406</f>
        <v>-54.130935999999998</v>
      </c>
      <c r="I88" s="13">
        <f t="shared" si="5"/>
        <v>-42.613656999999996</v>
      </c>
      <c r="J88" s="6">
        <f>'CL &amp; Data'!D406</f>
        <v>-1.9774932999999999</v>
      </c>
      <c r="L88" s="6">
        <f>'CL &amp; Data'!L300/1000000000</f>
        <v>5.1014999999999997</v>
      </c>
      <c r="N88" s="6">
        <f>'CL &amp; Data'!M300</f>
        <v>-44.484039000000003</v>
      </c>
      <c r="O88" s="13">
        <f t="shared" si="6"/>
        <v>-36.489932700000004</v>
      </c>
      <c r="P88" s="6">
        <f>'CL &amp; Data'!N300</f>
        <v>-1.9259607000000001</v>
      </c>
      <c r="R88" s="6">
        <f>'CL &amp; Data'!M406</f>
        <v>-47.092930000000003</v>
      </c>
      <c r="S88" s="13">
        <f t="shared" si="7"/>
        <v>-37.053571000000005</v>
      </c>
      <c r="T88" s="6">
        <f>'CL &amp; Data'!N406</f>
        <v>-1.9284446</v>
      </c>
      <c r="V88" s="80">
        <f>'CL &amp; Data'!B406/1000000000</f>
        <v>5.1014999999999997</v>
      </c>
    </row>
    <row r="89" spans="2:22" x14ac:dyDescent="0.25">
      <c r="B89" s="6">
        <f>'CL &amp; Data'!B301/1000000000</f>
        <v>5.1614000000000004</v>
      </c>
      <c r="D89" s="6">
        <f>'CL &amp; Data'!C301</f>
        <v>-45.664107999999999</v>
      </c>
      <c r="E89" s="13">
        <f t="shared" si="4"/>
        <v>-37.507733999999999</v>
      </c>
      <c r="F89" s="6">
        <f>'CL &amp; Data'!D301</f>
        <v>-1.9573879999999999</v>
      </c>
      <c r="H89" s="6">
        <f>'CL &amp; Data'!C407</f>
        <v>-54.117725</v>
      </c>
      <c r="I89" s="13">
        <f t="shared" si="5"/>
        <v>-42.600445999999998</v>
      </c>
      <c r="J89" s="6">
        <f>'CL &amp; Data'!D407</f>
        <v>-1.9645193999999999</v>
      </c>
      <c r="L89" s="6">
        <f>'CL &amp; Data'!L301/1000000000</f>
        <v>5.1614000000000004</v>
      </c>
      <c r="N89" s="6">
        <f>'CL &amp; Data'!M301</f>
        <v>-43.414661000000002</v>
      </c>
      <c r="O89" s="13">
        <f t="shared" si="6"/>
        <v>-35.420554700000004</v>
      </c>
      <c r="P89" s="6">
        <f>'CL &amp; Data'!N301</f>
        <v>-1.9056508999999999</v>
      </c>
      <c r="R89" s="6">
        <f>'CL &amp; Data'!M407</f>
        <v>-45.448627000000002</v>
      </c>
      <c r="S89" s="13">
        <f t="shared" si="7"/>
        <v>-35.409268000000004</v>
      </c>
      <c r="T89" s="6">
        <f>'CL &amp; Data'!N407</f>
        <v>-1.9096264999999999</v>
      </c>
      <c r="V89" s="80">
        <f>'CL &amp; Data'!B407/1000000000</f>
        <v>5.1614000000000004</v>
      </c>
    </row>
    <row r="90" spans="2:22" x14ac:dyDescent="0.25">
      <c r="B90" s="6">
        <f>'CL &amp; Data'!B302/1000000000</f>
        <v>5.2213000000000003</v>
      </c>
      <c r="D90" s="6">
        <f>'CL &amp; Data'!C302</f>
        <v>-43.556930999999999</v>
      </c>
      <c r="E90" s="13">
        <f t="shared" si="4"/>
        <v>-35.400556999999999</v>
      </c>
      <c r="F90" s="6">
        <f>'CL &amp; Data'!D302</f>
        <v>-1.9380549</v>
      </c>
      <c r="H90" s="6">
        <f>'CL &amp; Data'!C408</f>
        <v>-51.914042999999999</v>
      </c>
      <c r="I90" s="13">
        <f t="shared" si="5"/>
        <v>-40.396763999999997</v>
      </c>
      <c r="J90" s="6">
        <f>'CL &amp; Data'!D408</f>
        <v>-1.9443029999999999</v>
      </c>
      <c r="L90" s="6">
        <f>'CL &amp; Data'!L302/1000000000</f>
        <v>5.2213000000000003</v>
      </c>
      <c r="N90" s="6">
        <f>'CL &amp; Data'!M302</f>
        <v>-41.935626999999997</v>
      </c>
      <c r="O90" s="13">
        <f t="shared" si="6"/>
        <v>-33.941520699999998</v>
      </c>
      <c r="P90" s="6">
        <f>'CL &amp; Data'!N302</f>
        <v>-1.8845898999999999</v>
      </c>
      <c r="R90" s="6">
        <f>'CL &amp; Data'!M408</f>
        <v>-43.89772</v>
      </c>
      <c r="S90" s="13">
        <f t="shared" si="7"/>
        <v>-33.858361000000002</v>
      </c>
      <c r="T90" s="6">
        <f>'CL &amp; Data'!N408</f>
        <v>-1.8909990000000001</v>
      </c>
      <c r="V90" s="80">
        <f>'CL &amp; Data'!B408/1000000000</f>
        <v>5.2213000000000003</v>
      </c>
    </row>
    <row r="91" spans="2:22" x14ac:dyDescent="0.25">
      <c r="B91" s="6">
        <f>'CL &amp; Data'!B303/1000000000</f>
        <v>5.2812000000000001</v>
      </c>
      <c r="D91" s="6">
        <f>'CL &amp; Data'!C303</f>
        <v>-41.693871000000001</v>
      </c>
      <c r="E91" s="13">
        <f t="shared" si="4"/>
        <v>-33.537497000000002</v>
      </c>
      <c r="F91" s="6">
        <f>'CL &amp; Data'!D303</f>
        <v>-1.9253199999999999</v>
      </c>
      <c r="H91" s="6">
        <f>'CL &amp; Data'!C409</f>
        <v>-49.564579000000002</v>
      </c>
      <c r="I91" s="13">
        <f t="shared" si="5"/>
        <v>-38.0473</v>
      </c>
      <c r="J91" s="6">
        <f>'CL &amp; Data'!D409</f>
        <v>-1.9322208000000001</v>
      </c>
      <c r="L91" s="6">
        <f>'CL &amp; Data'!L303/1000000000</f>
        <v>5.2812000000000001</v>
      </c>
      <c r="N91" s="6">
        <f>'CL &amp; Data'!M303</f>
        <v>-40.641632000000001</v>
      </c>
      <c r="O91" s="13">
        <f t="shared" si="6"/>
        <v>-32.647525700000003</v>
      </c>
      <c r="P91" s="6">
        <f>'CL &amp; Data'!N303</f>
        <v>-1.8683776999999999</v>
      </c>
      <c r="R91" s="6">
        <f>'CL &amp; Data'!M409</f>
        <v>-42.653599</v>
      </c>
      <c r="S91" s="13">
        <f t="shared" si="7"/>
        <v>-32.614240000000002</v>
      </c>
      <c r="T91" s="6">
        <f>'CL &amp; Data'!N409</f>
        <v>-1.876568</v>
      </c>
      <c r="V91" s="80">
        <f>'CL &amp; Data'!B409/1000000000</f>
        <v>5.2812000000000001</v>
      </c>
    </row>
    <row r="92" spans="2:22" x14ac:dyDescent="0.25">
      <c r="B92" s="6">
        <f>'CL &amp; Data'!B304/1000000000</f>
        <v>5.3411</v>
      </c>
      <c r="D92" s="6">
        <f>'CL &amp; Data'!C304</f>
        <v>-40.220168999999999</v>
      </c>
      <c r="E92" s="13">
        <f t="shared" si="4"/>
        <v>-32.063794999999999</v>
      </c>
      <c r="F92" s="6">
        <f>'CL &amp; Data'!D304</f>
        <v>-1.9152601</v>
      </c>
      <c r="H92" s="6">
        <f>'CL &amp; Data'!C410</f>
        <v>-47.303134999999997</v>
      </c>
      <c r="I92" s="13">
        <f t="shared" si="5"/>
        <v>-35.785855999999995</v>
      </c>
      <c r="J92" s="6">
        <f>'CL &amp; Data'!D410</f>
        <v>-1.9233145</v>
      </c>
      <c r="L92" s="6">
        <f>'CL &amp; Data'!L304/1000000000</f>
        <v>5.3411</v>
      </c>
      <c r="N92" s="6">
        <f>'CL &amp; Data'!M304</f>
        <v>-39.512526999999999</v>
      </c>
      <c r="O92" s="13">
        <f t="shared" si="6"/>
        <v>-31.5184207</v>
      </c>
      <c r="P92" s="6">
        <f>'CL &amp; Data'!N304</f>
        <v>-1.8584257</v>
      </c>
      <c r="R92" s="6">
        <f>'CL &amp; Data'!M410</f>
        <v>-41.657921000000002</v>
      </c>
      <c r="S92" s="13">
        <f t="shared" si="7"/>
        <v>-31.618562000000004</v>
      </c>
      <c r="T92" s="6">
        <f>'CL &amp; Data'!N410</f>
        <v>-1.8685204</v>
      </c>
      <c r="V92" s="80">
        <f>'CL &amp; Data'!B410/1000000000</f>
        <v>5.3411</v>
      </c>
    </row>
    <row r="93" spans="2:22" x14ac:dyDescent="0.25">
      <c r="B93" s="6">
        <f>'CL &amp; Data'!B305/1000000000</f>
        <v>5.4009999999999998</v>
      </c>
      <c r="D93" s="6">
        <f>'CL &amp; Data'!C305</f>
        <v>-39.049385000000001</v>
      </c>
      <c r="E93" s="13">
        <f t="shared" si="4"/>
        <v>-30.893011000000001</v>
      </c>
      <c r="F93" s="6">
        <f>'CL &amp; Data'!D305</f>
        <v>-1.903891</v>
      </c>
      <c r="H93" s="6">
        <f>'CL &amp; Data'!C411</f>
        <v>-45.628345000000003</v>
      </c>
      <c r="I93" s="13">
        <f t="shared" si="5"/>
        <v>-34.111066000000001</v>
      </c>
      <c r="J93" s="6">
        <f>'CL &amp; Data'!D411</f>
        <v>-1.9147495999999999</v>
      </c>
      <c r="L93" s="6">
        <f>'CL &amp; Data'!L305/1000000000</f>
        <v>5.4009999999999998</v>
      </c>
      <c r="N93" s="6">
        <f>'CL &amp; Data'!M305</f>
        <v>-38.682560000000002</v>
      </c>
      <c r="O93" s="13">
        <f t="shared" si="6"/>
        <v>-30.688453700000004</v>
      </c>
      <c r="P93" s="6">
        <f>'CL &amp; Data'!N305</f>
        <v>-1.853</v>
      </c>
      <c r="R93" s="6">
        <f>'CL &amp; Data'!M411</f>
        <v>-40.822037000000002</v>
      </c>
      <c r="S93" s="13">
        <f t="shared" si="7"/>
        <v>-30.782678000000004</v>
      </c>
      <c r="T93" s="6">
        <f>'CL &amp; Data'!N411</f>
        <v>-1.8631009000000001</v>
      </c>
      <c r="V93" s="80">
        <f>'CL &amp; Data'!B411/1000000000</f>
        <v>5.4009999999999998</v>
      </c>
    </row>
    <row r="94" spans="2:22" x14ac:dyDescent="0.25">
      <c r="B94" s="6">
        <f>'CL &amp; Data'!B306/1000000000</f>
        <v>5.4608999999999996</v>
      </c>
      <c r="D94" s="6">
        <f>'CL &amp; Data'!C306</f>
        <v>-37.947223999999999</v>
      </c>
      <c r="E94" s="13">
        <f t="shared" si="4"/>
        <v>-29.790849999999999</v>
      </c>
      <c r="F94" s="6">
        <f>'CL &amp; Data'!D306</f>
        <v>-1.9042840999999999</v>
      </c>
      <c r="H94" s="6">
        <f>'CL &amp; Data'!C412</f>
        <v>-44.359237999999998</v>
      </c>
      <c r="I94" s="13">
        <f t="shared" si="5"/>
        <v>-32.841958999999996</v>
      </c>
      <c r="J94" s="6">
        <f>'CL &amp; Data'!D412</f>
        <v>-1.9162424</v>
      </c>
      <c r="L94" s="6">
        <f>'CL &amp; Data'!L306/1000000000</f>
        <v>5.4608999999999996</v>
      </c>
      <c r="N94" s="6">
        <f>'CL &amp; Data'!M306</f>
        <v>-38.11018</v>
      </c>
      <c r="O94" s="13">
        <f t="shared" si="6"/>
        <v>-30.116073700000001</v>
      </c>
      <c r="P94" s="6">
        <f>'CL &amp; Data'!N306</f>
        <v>-1.8498266000000001</v>
      </c>
      <c r="R94" s="6">
        <f>'CL &amp; Data'!M412</f>
        <v>-39.945456999999998</v>
      </c>
      <c r="S94" s="13">
        <f t="shared" si="7"/>
        <v>-29.906098</v>
      </c>
      <c r="T94" s="6">
        <f>'CL &amp; Data'!N412</f>
        <v>-1.8616432999999999</v>
      </c>
      <c r="V94" s="80">
        <f>'CL &amp; Data'!B412/1000000000</f>
        <v>5.4608999999999996</v>
      </c>
    </row>
    <row r="95" spans="2:22" x14ac:dyDescent="0.25">
      <c r="B95" s="6">
        <f>'CL &amp; Data'!B307/1000000000</f>
        <v>5.5208000000000004</v>
      </c>
      <c r="D95" s="6">
        <f>'CL &amp; Data'!C307</f>
        <v>-37.102966000000002</v>
      </c>
      <c r="E95" s="13">
        <f t="shared" si="4"/>
        <v>-28.946592000000003</v>
      </c>
      <c r="F95" s="6">
        <f>'CL &amp; Data'!D307</f>
        <v>-1.903405</v>
      </c>
      <c r="H95" s="6">
        <f>'CL &amp; Data'!C413</f>
        <v>-43.206038999999997</v>
      </c>
      <c r="I95" s="13">
        <f t="shared" si="5"/>
        <v>-31.688759999999995</v>
      </c>
      <c r="J95" s="6">
        <f>'CL &amp; Data'!D413</f>
        <v>-1.9177841</v>
      </c>
      <c r="L95" s="6">
        <f>'CL &amp; Data'!L307/1000000000</f>
        <v>5.5208000000000004</v>
      </c>
      <c r="N95" s="6">
        <f>'CL &amp; Data'!M307</f>
        <v>-37.714374999999997</v>
      </c>
      <c r="O95" s="13">
        <f t="shared" si="6"/>
        <v>-29.720268699999998</v>
      </c>
      <c r="P95" s="6">
        <f>'CL &amp; Data'!N307</f>
        <v>-1.8547764</v>
      </c>
      <c r="R95" s="6">
        <f>'CL &amp; Data'!M413</f>
        <v>-39.335644000000002</v>
      </c>
      <c r="S95" s="13">
        <f t="shared" si="7"/>
        <v>-29.296285000000005</v>
      </c>
      <c r="T95" s="6">
        <f>'CL &amp; Data'!N413</f>
        <v>-1.8676269999999999</v>
      </c>
      <c r="V95" s="80">
        <f>'CL &amp; Data'!B413/1000000000</f>
        <v>5.5208000000000004</v>
      </c>
    </row>
    <row r="96" spans="2:22" x14ac:dyDescent="0.25">
      <c r="B96" s="6">
        <f>'CL &amp; Data'!B308/1000000000</f>
        <v>5.5807000000000002</v>
      </c>
      <c r="D96" s="6">
        <f>'CL &amp; Data'!C308</f>
        <v>-36.518082</v>
      </c>
      <c r="E96" s="13">
        <f t="shared" si="4"/>
        <v>-28.361708</v>
      </c>
      <c r="F96" s="6">
        <f>'CL &amp; Data'!D308</f>
        <v>-1.9031311</v>
      </c>
      <c r="H96" s="6">
        <f>'CL &amp; Data'!C414</f>
        <v>-42.341670999999998</v>
      </c>
      <c r="I96" s="13">
        <f t="shared" si="5"/>
        <v>-30.824391999999996</v>
      </c>
      <c r="J96" s="6">
        <f>'CL &amp; Data'!D414</f>
        <v>-1.918364</v>
      </c>
      <c r="L96" s="6">
        <f>'CL &amp; Data'!L308/1000000000</f>
        <v>5.5807000000000002</v>
      </c>
      <c r="N96" s="6">
        <f>'CL &amp; Data'!M308</f>
        <v>-37.422806000000001</v>
      </c>
      <c r="O96" s="13">
        <f t="shared" si="6"/>
        <v>-29.428699700000003</v>
      </c>
      <c r="P96" s="6">
        <f>'CL &amp; Data'!N308</f>
        <v>-1.8595728</v>
      </c>
      <c r="R96" s="6">
        <f>'CL &amp; Data'!M414</f>
        <v>-38.825043000000001</v>
      </c>
      <c r="S96" s="13">
        <f t="shared" si="7"/>
        <v>-28.785684000000003</v>
      </c>
      <c r="T96" s="6">
        <f>'CL &amp; Data'!N414</f>
        <v>-1.8741747</v>
      </c>
      <c r="V96" s="80">
        <f>'CL &amp; Data'!B414/1000000000</f>
        <v>5.5807000000000002</v>
      </c>
    </row>
    <row r="97" spans="2:22" x14ac:dyDescent="0.25">
      <c r="B97" s="6">
        <f>'CL &amp; Data'!B309/1000000000</f>
        <v>5.6406000000000001</v>
      </c>
      <c r="D97" s="6">
        <f>'CL &amp; Data'!C309</f>
        <v>-35.958514999999998</v>
      </c>
      <c r="E97" s="13">
        <f t="shared" si="4"/>
        <v>-27.802140999999999</v>
      </c>
      <c r="F97" s="6">
        <f>'CL &amp; Data'!D309</f>
        <v>-1.9053947</v>
      </c>
      <c r="H97" s="6">
        <f>'CL &amp; Data'!C415</f>
        <v>-41.665847999999997</v>
      </c>
      <c r="I97" s="13">
        <f t="shared" si="5"/>
        <v>-30.148568999999995</v>
      </c>
      <c r="J97" s="6">
        <f>'CL &amp; Data'!D415</f>
        <v>-1.9231341</v>
      </c>
      <c r="L97" s="6">
        <f>'CL &amp; Data'!L309/1000000000</f>
        <v>5.6406000000000001</v>
      </c>
      <c r="N97" s="6">
        <f>'CL &amp; Data'!M309</f>
        <v>-37.21875</v>
      </c>
      <c r="O97" s="13">
        <f t="shared" si="6"/>
        <v>-29.224643700000001</v>
      </c>
      <c r="P97" s="6">
        <f>'CL &amp; Data'!N309</f>
        <v>-1.8701099000000001</v>
      </c>
      <c r="R97" s="6">
        <f>'CL &amp; Data'!M415</f>
        <v>-38.401797999999999</v>
      </c>
      <c r="S97" s="13">
        <f t="shared" si="7"/>
        <v>-28.362439000000002</v>
      </c>
      <c r="T97" s="6">
        <f>'CL &amp; Data'!N415</f>
        <v>-1.8849939</v>
      </c>
      <c r="V97" s="80">
        <f>'CL &amp; Data'!B415/1000000000</f>
        <v>5.6406000000000001</v>
      </c>
    </row>
    <row r="98" spans="2:22" x14ac:dyDescent="0.25">
      <c r="B98" s="6">
        <f>'CL &amp; Data'!B310/1000000000</f>
        <v>5.7004999999999999</v>
      </c>
      <c r="D98" s="6">
        <f>'CL &amp; Data'!C310</f>
        <v>-35.435451999999998</v>
      </c>
      <c r="E98" s="13">
        <f t="shared" si="4"/>
        <v>-27.279077999999998</v>
      </c>
      <c r="F98" s="6">
        <f>'CL &amp; Data'!D310</f>
        <v>-1.9114435999999999</v>
      </c>
      <c r="H98" s="6">
        <f>'CL &amp; Data'!C416</f>
        <v>-41.210704999999997</v>
      </c>
      <c r="I98" s="13">
        <f t="shared" si="5"/>
        <v>-29.693425999999995</v>
      </c>
      <c r="J98" s="6">
        <f>'CL &amp; Data'!D416</f>
        <v>-1.9284755</v>
      </c>
      <c r="L98" s="6">
        <f>'CL &amp; Data'!L310/1000000000</f>
        <v>5.7004999999999999</v>
      </c>
      <c r="N98" s="6">
        <f>'CL &amp; Data'!M310</f>
        <v>-37.114497999999998</v>
      </c>
      <c r="O98" s="13">
        <f t="shared" si="6"/>
        <v>-29.120391699999999</v>
      </c>
      <c r="P98" s="6">
        <f>'CL &amp; Data'!N310</f>
        <v>-1.8828479</v>
      </c>
      <c r="R98" s="6">
        <f>'CL &amp; Data'!M416</f>
        <v>-37.988770000000002</v>
      </c>
      <c r="S98" s="13">
        <f t="shared" si="7"/>
        <v>-27.949411000000005</v>
      </c>
      <c r="T98" s="6">
        <f>'CL &amp; Data'!N416</f>
        <v>-1.8995214</v>
      </c>
      <c r="V98" s="80">
        <f>'CL &amp; Data'!B416/1000000000</f>
        <v>5.7004999999999999</v>
      </c>
    </row>
    <row r="99" spans="2:22" x14ac:dyDescent="0.25">
      <c r="B99" s="6">
        <f>'CL &amp; Data'!B311/1000000000</f>
        <v>5.7603999999999997</v>
      </c>
      <c r="D99" s="6">
        <f>'CL &amp; Data'!C311</f>
        <v>-35.009701</v>
      </c>
      <c r="E99" s="13">
        <f t="shared" si="4"/>
        <v>-26.853327</v>
      </c>
      <c r="F99" s="6">
        <f>'CL &amp; Data'!D311</f>
        <v>-1.9188395</v>
      </c>
      <c r="H99" s="6">
        <f>'CL &amp; Data'!C417</f>
        <v>-40.842018000000003</v>
      </c>
      <c r="I99" s="13">
        <f t="shared" si="5"/>
        <v>-29.324739000000001</v>
      </c>
      <c r="J99" s="6">
        <f>'CL &amp; Data'!D417</f>
        <v>-1.9367837000000001</v>
      </c>
      <c r="L99" s="6">
        <f>'CL &amp; Data'!L311/1000000000</f>
        <v>5.7603999999999997</v>
      </c>
      <c r="N99" s="6">
        <f>'CL &amp; Data'!M311</f>
        <v>-37.096896999999998</v>
      </c>
      <c r="O99" s="13">
        <f t="shared" si="6"/>
        <v>-29.1027907</v>
      </c>
      <c r="P99" s="6">
        <f>'CL &amp; Data'!N311</f>
        <v>-1.9007362999999999</v>
      </c>
      <c r="R99" s="6">
        <f>'CL &amp; Data'!M417</f>
        <v>-37.739562999999997</v>
      </c>
      <c r="S99" s="13">
        <f t="shared" si="7"/>
        <v>-27.700203999999999</v>
      </c>
      <c r="T99" s="6">
        <f>'CL &amp; Data'!N417</f>
        <v>-1.9201980000000001</v>
      </c>
      <c r="V99" s="80">
        <f>'CL &amp; Data'!B417/1000000000</f>
        <v>5.7603999999999997</v>
      </c>
    </row>
    <row r="100" spans="2:22" x14ac:dyDescent="0.25">
      <c r="B100" s="6">
        <f>'CL &amp; Data'!B312/1000000000</f>
        <v>5.8202999999999996</v>
      </c>
      <c r="D100" s="6">
        <f>'CL &amp; Data'!C312</f>
        <v>-34.660029999999999</v>
      </c>
      <c r="E100" s="13">
        <f t="shared" si="4"/>
        <v>-26.503655999999999</v>
      </c>
      <c r="F100" s="6">
        <f>'CL &amp; Data'!D312</f>
        <v>-1.9327844000000001</v>
      </c>
      <c r="H100" s="6">
        <f>'CL &amp; Data'!C418</f>
        <v>-40.580379000000001</v>
      </c>
      <c r="I100" s="13">
        <f t="shared" si="5"/>
        <v>-29.063099999999999</v>
      </c>
      <c r="J100" s="6">
        <f>'CL &amp; Data'!D418</f>
        <v>-1.9511687</v>
      </c>
      <c r="L100" s="6">
        <f>'CL &amp; Data'!L312/1000000000</f>
        <v>5.8202999999999996</v>
      </c>
      <c r="N100" s="6">
        <f>'CL &amp; Data'!M312</f>
        <v>-37.028091000000003</v>
      </c>
      <c r="O100" s="13">
        <f t="shared" si="6"/>
        <v>-29.033984700000005</v>
      </c>
      <c r="P100" s="6">
        <f>'CL &amp; Data'!N312</f>
        <v>-1.9197785999999999</v>
      </c>
      <c r="R100" s="6">
        <f>'CL &amp; Data'!M418</f>
        <v>-37.601672999999998</v>
      </c>
      <c r="S100" s="13">
        <f t="shared" si="7"/>
        <v>-27.562314000000001</v>
      </c>
      <c r="T100" s="6">
        <f>'CL &amp; Data'!N418</f>
        <v>-1.9401804</v>
      </c>
      <c r="V100" s="80">
        <f>'CL &amp; Data'!B418/1000000000</f>
        <v>5.8202999999999996</v>
      </c>
    </row>
    <row r="101" spans="2:22" x14ac:dyDescent="0.25">
      <c r="B101" s="6">
        <f>'CL &amp; Data'!B313/1000000000</f>
        <v>5.8802000000000003</v>
      </c>
      <c r="D101" s="6">
        <f>'CL &amp; Data'!C313</f>
        <v>-34.593829999999997</v>
      </c>
      <c r="E101" s="13">
        <f t="shared" si="4"/>
        <v>-26.437455999999997</v>
      </c>
      <c r="F101" s="6">
        <f>'CL &amp; Data'!D313</f>
        <v>-1.9468002</v>
      </c>
      <c r="H101" s="6">
        <f>'CL &amp; Data'!C419</f>
        <v>-40.359299</v>
      </c>
      <c r="I101" s="13">
        <f t="shared" si="5"/>
        <v>-28.842019999999998</v>
      </c>
      <c r="J101" s="6">
        <f>'CL &amp; Data'!D419</f>
        <v>0.36123228000000002</v>
      </c>
      <c r="L101" s="6">
        <f>'CL &amp; Data'!L313/1000000000</f>
        <v>5.8802000000000003</v>
      </c>
      <c r="N101" s="6">
        <f>'CL &amp; Data'!M313</f>
        <v>-37.108283999999998</v>
      </c>
      <c r="O101" s="13">
        <f t="shared" si="6"/>
        <v>-29.114177699999999</v>
      </c>
      <c r="P101" s="6">
        <f>'CL &amp; Data'!N313</f>
        <v>-1.9457077</v>
      </c>
      <c r="R101" s="6">
        <f>'CL &amp; Data'!M419</f>
        <v>-37.507052999999999</v>
      </c>
      <c r="S101" s="13">
        <f t="shared" si="7"/>
        <v>-27.467694000000002</v>
      </c>
      <c r="T101" s="6">
        <f>'CL &amp; Data'!N419</f>
        <v>-1.4592301999999999</v>
      </c>
      <c r="V101" s="80">
        <f>'CL &amp; Data'!B419/1000000000</f>
        <v>5.8802000000000003</v>
      </c>
    </row>
    <row r="102" spans="2:22" x14ac:dyDescent="0.25">
      <c r="B102" s="6">
        <f>'CL &amp; Data'!B314/1000000000</f>
        <v>5.9401000000000002</v>
      </c>
      <c r="D102" s="6">
        <f>'CL &amp; Data'!C314</f>
        <v>-34.641570999999999</v>
      </c>
      <c r="E102" s="13">
        <f t="shared" si="4"/>
        <v>-26.485196999999999</v>
      </c>
      <c r="F102" s="6">
        <f>'CL &amp; Data'!D314</f>
        <v>-1.9601580000000001</v>
      </c>
      <c r="H102" s="6">
        <f>'CL &amp; Data'!C420</f>
        <v>-23.884640000000001</v>
      </c>
      <c r="J102" s="6">
        <f>'CL &amp; Data'!D420</f>
        <v>2.6759927000000001</v>
      </c>
      <c r="L102" s="6">
        <f>'CL &amp; Data'!L314/1000000000</f>
        <v>5.9401000000000002</v>
      </c>
      <c r="N102" s="6">
        <f>'CL &amp; Data'!M314</f>
        <v>-37.273735000000002</v>
      </c>
      <c r="O102" s="13">
        <f t="shared" si="6"/>
        <v>-29.279628700000004</v>
      </c>
      <c r="P102" s="6">
        <f>'CL &amp; Data'!N314</f>
        <v>-1.9657560999999999</v>
      </c>
      <c r="R102" s="6">
        <f>'CL &amp; Data'!M420</f>
        <v>-28.739588000000001</v>
      </c>
      <c r="S102" s="13">
        <f t="shared" si="7"/>
        <v>-18.700229</v>
      </c>
      <c r="T102" s="6">
        <f>'CL &amp; Data'!N420</f>
        <v>-0.97378622999999997</v>
      </c>
      <c r="V102" s="80">
        <f>'CL &amp; Data'!B420/1000000000</f>
        <v>5.9401000000000002</v>
      </c>
    </row>
    <row r="103" spans="2:22" x14ac:dyDescent="0.25">
      <c r="B103" s="6">
        <f>'CL &amp; Data'!B315/1000000000</f>
        <v>6</v>
      </c>
      <c r="D103" s="6">
        <f>'CL &amp; Data'!C315</f>
        <v>-34.841952999999997</v>
      </c>
      <c r="E103" s="13">
        <f t="shared" si="4"/>
        <v>-26.685578999999997</v>
      </c>
      <c r="F103" s="6">
        <f>'CL &amp; Data'!D315</f>
        <v>-1.9723082999999999</v>
      </c>
      <c r="H103" s="6">
        <f>'CL &amp; Data'!C421</f>
        <v>-7.4240003000000003</v>
      </c>
      <c r="J103" s="6">
        <f>'CL &amp; Data'!D421</f>
        <v>4.9899091999999996</v>
      </c>
      <c r="L103" s="6">
        <f>'CL &amp; Data'!L315/1000000000</f>
        <v>6</v>
      </c>
      <c r="N103" s="6">
        <f>'CL &amp; Data'!M315</f>
        <v>-37.506779000000002</v>
      </c>
      <c r="O103" s="13">
        <f t="shared" si="6"/>
        <v>-29.512672700000003</v>
      </c>
      <c r="P103" s="6">
        <f>'CL &amp; Data'!N315</f>
        <v>-1.9834799999999999</v>
      </c>
      <c r="R103" s="6">
        <f>'CL &amp; Data'!M421</f>
        <v>-20.045227000000001</v>
      </c>
      <c r="S103" s="13">
        <f t="shared" si="7"/>
        <v>-10.005868000000001</v>
      </c>
      <c r="T103" s="6">
        <f>'CL &amp; Data'!N421</f>
        <v>-0.48490250000000001</v>
      </c>
      <c r="V103" s="80">
        <f>'CL &amp; Data'!B421/1000000000</f>
        <v>6</v>
      </c>
    </row>
    <row r="105" spans="2:22" x14ac:dyDescent="0.25">
      <c r="D105" s="6" t="str">
        <f>ADDRESS(MATCH(MAX(D3:D103),D1:D103,0),4)</f>
        <v>$D$32</v>
      </c>
      <c r="H105" s="79" t="str">
        <f>ADDRESS(MATCH(MAX(H3:H103),H1:H103,0),8)</f>
        <v>$H$103</v>
      </c>
      <c r="N105" s="79" t="str">
        <f>ADDRESS(MATCH(MAX(N3:N103),N1:N103,0),14)</f>
        <v>$N$24</v>
      </c>
      <c r="R105" s="79" t="str">
        <f>ADDRESS(MATCH(MAX(R3:R103),R1:R103,0),18)</f>
        <v>$R$19</v>
      </c>
    </row>
    <row r="106" spans="2:22" x14ac:dyDescent="0.25">
      <c r="D106" s="6">
        <f>MAX(D3:D103)</f>
        <v>-7.9024415000000001</v>
      </c>
      <c r="H106" s="79">
        <f>MAX(H4:H104)</f>
        <v>-7.4240003000000003</v>
      </c>
      <c r="N106" s="79">
        <f>MAX(N4:N104)</f>
        <v>-7.9857230000000001</v>
      </c>
      <c r="R106" s="79">
        <f>MAX(R4:R104)</f>
        <v>-9.9360885999999997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316"/>
  <sheetViews>
    <sheetView topLeftCell="T1" zoomScale="70" zoomScaleNormal="70" workbookViewId="0">
      <selection activeCell="AB1" sqref="AB1:AG316"/>
    </sheetView>
  </sheetViews>
  <sheetFormatPr defaultRowHeight="15" x14ac:dyDescent="0.25"/>
  <cols>
    <col min="1" max="1" width="13.7109375" style="40" customWidth="1"/>
    <col min="2" max="7" width="9.140625" style="89"/>
    <col min="8" max="8" width="2" style="7" customWidth="1"/>
    <col min="9" max="9" width="13.7109375" style="5" customWidth="1"/>
    <col min="10" max="10" width="14.42578125" style="5" bestFit="1" customWidth="1"/>
    <col min="11" max="26" width="14.28515625" style="5" customWidth="1"/>
    <col min="27" max="27" width="13.7109375" style="40" customWidth="1"/>
    <col min="28" max="33" width="9.140625" style="89"/>
    <col min="34" max="34" width="2" style="7" customWidth="1"/>
    <col min="35" max="35" width="13.7109375" style="5" customWidth="1"/>
    <col min="36" max="36" width="14.5703125" style="5" bestFit="1" customWidth="1"/>
    <col min="37" max="37" width="14.5703125" style="5" customWidth="1"/>
    <col min="50" max="52" width="14.28515625" style="5" customWidth="1"/>
    <col min="53" max="53" width="2" style="7" customWidth="1"/>
    <col min="54" max="16384" width="9.140625" style="3"/>
  </cols>
  <sheetData>
    <row r="1" spans="1:53" x14ac:dyDescent="0.25">
      <c r="B1" s="89" t="s">
        <v>95</v>
      </c>
      <c r="I1" s="5" t="s">
        <v>201</v>
      </c>
      <c r="J1" s="43" t="str">
        <f>E8</f>
        <v>IIP3 +20 dBm Log Mag(dBm)</v>
      </c>
      <c r="K1" s="43" t="str">
        <f>D8</f>
        <v>OIP3 Log Mag(dBm)</v>
      </c>
      <c r="L1" s="5" t="s">
        <v>201</v>
      </c>
      <c r="M1" s="43" t="str">
        <f>C112</f>
        <v>IIP3 +18 dBm Log Mag(dBm)</v>
      </c>
      <c r="N1" s="43" t="str">
        <f>D112</f>
        <v>OIP3 Log Mag(dBm)</v>
      </c>
      <c r="O1" s="5" t="s">
        <v>201</v>
      </c>
      <c r="P1" s="43" t="str">
        <f>C216</f>
        <v>IIP3 +16 dBm Log Mag(dBm)</v>
      </c>
      <c r="Q1" s="43" t="str">
        <f>D216</f>
        <v>OIP3 Log Mag(dBm)</v>
      </c>
      <c r="R1" s="5" t="s">
        <v>201</v>
      </c>
      <c r="S1" s="43">
        <f>C320</f>
        <v>0</v>
      </c>
      <c r="T1" s="43">
        <f>D320</f>
        <v>0</v>
      </c>
      <c r="U1" s="5" t="s">
        <v>201</v>
      </c>
      <c r="V1" s="43">
        <f>C424</f>
        <v>0</v>
      </c>
      <c r="W1" s="43">
        <f>D424</f>
        <v>0</v>
      </c>
      <c r="X1" s="43">
        <f>B528</f>
        <v>0</v>
      </c>
      <c r="Y1" s="43">
        <f t="shared" ref="Y1:Z1" si="0">C528</f>
        <v>0</v>
      </c>
      <c r="Z1" s="43">
        <f t="shared" si="0"/>
        <v>0</v>
      </c>
      <c r="AB1" s="89" t="s">
        <v>95</v>
      </c>
      <c r="AI1" s="5" t="s">
        <v>201</v>
      </c>
      <c r="AJ1" s="43" t="str">
        <f>AE8</f>
        <v>IIP3 +20 dBm Log Mag(dBm)</v>
      </c>
      <c r="AK1" s="43" t="str">
        <f>AD8</f>
        <v>OIP3 Log Mag(dBm)</v>
      </c>
      <c r="AL1" s="5" t="s">
        <v>201</v>
      </c>
      <c r="AM1" s="43" t="str">
        <f>AC112</f>
        <v>IIP3 +18 dBm Log Mag(dBm)</v>
      </c>
      <c r="AN1" s="43" t="str">
        <f>AD112</f>
        <v>OIP3 Log Mag(dBm)</v>
      </c>
      <c r="AO1" s="5" t="s">
        <v>201</v>
      </c>
      <c r="AP1" s="43" t="str">
        <f>AC216</f>
        <v>IIP3 +16 dBm Log Mag(dBm)</v>
      </c>
      <c r="AQ1" s="43" t="str">
        <f>AD216</f>
        <v>OIP3 Log Mag(dBm)</v>
      </c>
      <c r="AR1" s="5" t="s">
        <v>201</v>
      </c>
      <c r="AS1" s="43">
        <f>AC320</f>
        <v>0</v>
      </c>
      <c r="AT1" s="43">
        <f>AD320</f>
        <v>0</v>
      </c>
      <c r="AU1" s="5" t="s">
        <v>201</v>
      </c>
      <c r="AV1" s="43">
        <f>AC424</f>
        <v>0</v>
      </c>
      <c r="AW1" s="43">
        <f>AD424</f>
        <v>0</v>
      </c>
      <c r="AX1" s="43">
        <f>AB528</f>
        <v>0</v>
      </c>
      <c r="AY1" s="43">
        <f t="shared" ref="AY1" si="1">AC528</f>
        <v>0</v>
      </c>
      <c r="AZ1" s="43">
        <f t="shared" ref="AZ1" si="2">AD528</f>
        <v>0</v>
      </c>
    </row>
    <row r="2" spans="1:53" x14ac:dyDescent="0.25">
      <c r="A2" s="39" t="s">
        <v>106</v>
      </c>
      <c r="B2" s="89" t="s">
        <v>257</v>
      </c>
      <c r="C2" s="89" t="s">
        <v>273</v>
      </c>
      <c r="D2" s="89" t="s">
        <v>274</v>
      </c>
      <c r="E2" s="89" t="s">
        <v>275</v>
      </c>
      <c r="J2" s="71" t="s">
        <v>211</v>
      </c>
      <c r="M2" s="71" t="s">
        <v>212</v>
      </c>
      <c r="P2" s="71" t="s">
        <v>213</v>
      </c>
      <c r="S2" s="71" t="s">
        <v>250</v>
      </c>
      <c r="V2" s="71" t="s">
        <v>251</v>
      </c>
      <c r="Y2" s="71" t="s">
        <v>252</v>
      </c>
      <c r="AA2" s="39" t="s">
        <v>107</v>
      </c>
      <c r="AB2" s="89" t="s">
        <v>257</v>
      </c>
      <c r="AC2" s="89" t="s">
        <v>273</v>
      </c>
      <c r="AD2" s="89" t="s">
        <v>274</v>
      </c>
      <c r="AE2" s="89" t="s">
        <v>275</v>
      </c>
      <c r="AJ2" s="71" t="s">
        <v>211</v>
      </c>
      <c r="AL2" s="5"/>
      <c r="AM2" s="71" t="s">
        <v>212</v>
      </c>
      <c r="AN2" s="5"/>
      <c r="AO2" s="5"/>
      <c r="AP2" s="71" t="s">
        <v>213</v>
      </c>
      <c r="AQ2" s="5"/>
      <c r="AR2" s="5"/>
      <c r="AS2" s="71" t="s">
        <v>250</v>
      </c>
      <c r="AT2" s="5"/>
      <c r="AU2" s="5"/>
      <c r="AV2" s="71" t="s">
        <v>251</v>
      </c>
      <c r="AW2" s="5"/>
      <c r="AY2" s="71" t="s">
        <v>252</v>
      </c>
    </row>
    <row r="3" spans="1:53" s="18" customFormat="1" x14ac:dyDescent="0.25">
      <c r="A3" s="40"/>
      <c r="B3" s="89" t="s">
        <v>276</v>
      </c>
      <c r="C3" s="89" t="s">
        <v>294</v>
      </c>
      <c r="D3" s="89" t="s">
        <v>297</v>
      </c>
      <c r="E3" s="89"/>
      <c r="F3" s="89"/>
      <c r="G3" s="89"/>
      <c r="H3" s="16"/>
      <c r="I3" s="13" t="s">
        <v>12</v>
      </c>
      <c r="J3" s="17">
        <f>AVERAGE(J16:J79)</f>
        <v>28.050644093749998</v>
      </c>
      <c r="K3" s="17">
        <f>AVERAGE(K13:K90)</f>
        <v>18.706894165384607</v>
      </c>
      <c r="L3" s="13" t="s">
        <v>12</v>
      </c>
      <c r="M3" s="17">
        <f>AVERAGE(M26:M97)</f>
        <v>27.816368986111115</v>
      </c>
      <c r="N3" s="17">
        <f>AVERAGE(N26:N97)</f>
        <v>15.592332098750003</v>
      </c>
      <c r="O3" s="13" t="s">
        <v>12</v>
      </c>
      <c r="P3" s="17">
        <f>AVERAGE(P26:P97)</f>
        <v>20.359815666666659</v>
      </c>
      <c r="Q3" s="17">
        <f>AVERAGE(Q26:Q97)</f>
        <v>4.7311072833333325</v>
      </c>
      <c r="R3" s="13" t="s">
        <v>12</v>
      </c>
      <c r="S3" s="17">
        <f>AVERAGE(S26:S97)</f>
        <v>0</v>
      </c>
      <c r="T3" s="17">
        <f>AVERAGE(T26:T97)</f>
        <v>0</v>
      </c>
      <c r="U3" s="13" t="s">
        <v>12</v>
      </c>
      <c r="V3" s="17">
        <f>AVERAGE(V26:V97)</f>
        <v>0</v>
      </c>
      <c r="W3" s="17">
        <f>AVERAGE(W26:W97)</f>
        <v>0</v>
      </c>
      <c r="X3" s="13" t="s">
        <v>12</v>
      </c>
      <c r="Y3" s="17">
        <f>AVERAGE(Y26:Y97)</f>
        <v>0</v>
      </c>
      <c r="Z3" s="17">
        <f>AVERAGE(Z26:Z97)</f>
        <v>0</v>
      </c>
      <c r="AA3" s="40"/>
      <c r="AB3" s="89" t="s">
        <v>276</v>
      </c>
      <c r="AC3" s="89" t="s">
        <v>294</v>
      </c>
      <c r="AD3" s="89" t="s">
        <v>298</v>
      </c>
      <c r="AE3" s="89"/>
      <c r="AF3" s="89"/>
      <c r="AG3" s="89"/>
      <c r="AH3" s="16"/>
      <c r="AI3" s="13" t="s">
        <v>12</v>
      </c>
      <c r="AJ3" s="17">
        <f>AVERAGE(AJ16:AJ79)</f>
        <v>29.446475437500009</v>
      </c>
      <c r="AK3" s="17">
        <f>AVERAGE(AK13:AK90)</f>
        <v>12.637904041025633</v>
      </c>
      <c r="AL3" s="13" t="s">
        <v>12</v>
      </c>
      <c r="AM3" s="17">
        <f>AVERAGE(AM26:AM97)</f>
        <v>23.734518676388884</v>
      </c>
      <c r="AN3" s="17">
        <f>AVERAGE(AN26:AN97)</f>
        <v>2.2129620430555526</v>
      </c>
      <c r="AO3" s="13" t="s">
        <v>12</v>
      </c>
      <c r="AP3" s="17">
        <f>AVERAGE(AP26:AP97)</f>
        <v>22.141266538888882</v>
      </c>
      <c r="AQ3" s="17">
        <f>AVERAGE(AQ26:AQ97)</f>
        <v>-1.4233905861111102</v>
      </c>
      <c r="AR3" s="13" t="s">
        <v>12</v>
      </c>
      <c r="AS3" s="17">
        <f>AVERAGE(AS26:AS97)</f>
        <v>0</v>
      </c>
      <c r="AT3" s="17">
        <f>AVERAGE(AT26:AT97)</f>
        <v>0</v>
      </c>
      <c r="AU3" s="13" t="s">
        <v>12</v>
      </c>
      <c r="AV3" s="17">
        <f>AVERAGE(AV26:AV97)</f>
        <v>0</v>
      </c>
      <c r="AW3" s="17">
        <f>AVERAGE(AW26:AW97)</f>
        <v>0</v>
      </c>
      <c r="AX3" s="13" t="s">
        <v>12</v>
      </c>
      <c r="AY3" s="17">
        <f>AVERAGE(AY26:AY97)</f>
        <v>0</v>
      </c>
      <c r="AZ3" s="17">
        <f>AVERAGE(AZ26:AZ97)</f>
        <v>0</v>
      </c>
      <c r="BA3" s="16"/>
    </row>
    <row r="4" spans="1:53" x14ac:dyDescent="0.25">
      <c r="B4" s="89" t="s">
        <v>98</v>
      </c>
      <c r="H4" s="8"/>
      <c r="AB4" s="89" t="s">
        <v>98</v>
      </c>
      <c r="AH4" s="8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BA4" s="8"/>
    </row>
    <row r="5" spans="1:53" x14ac:dyDescent="0.25">
      <c r="H5" s="8"/>
      <c r="I5" s="6">
        <f t="shared" ref="I5:I36" si="3">B9/1000000000</f>
        <v>0.191</v>
      </c>
      <c r="J5" s="6">
        <f t="shared" ref="J5:J36" si="4">E9</f>
        <v>2.6191529999999998</v>
      </c>
      <c r="K5" s="6">
        <f>D9</f>
        <v>-93.613426000000004</v>
      </c>
      <c r="L5" s="6">
        <f>B9/1000000000</f>
        <v>0.191</v>
      </c>
      <c r="M5" s="6">
        <f>C113</f>
        <v>-3.8933689999999999</v>
      </c>
      <c r="N5" s="6">
        <f>D113</f>
        <v>-93.858046999999999</v>
      </c>
      <c r="O5" s="6">
        <f>B9/1000000000</f>
        <v>0.191</v>
      </c>
      <c r="P5" s="6">
        <f>C217</f>
        <v>-2.1822583999999998</v>
      </c>
      <c r="Q5" s="6">
        <f>D217</f>
        <v>-89.690963999999994</v>
      </c>
      <c r="R5" s="6">
        <f>B9/1000000000</f>
        <v>0.191</v>
      </c>
      <c r="S5" s="6">
        <f>C321</f>
        <v>0</v>
      </c>
      <c r="T5" s="6">
        <f>D321</f>
        <v>0</v>
      </c>
      <c r="U5" s="6">
        <f>B9/1000000000</f>
        <v>0.191</v>
      </c>
      <c r="V5" s="6">
        <f>C425</f>
        <v>0</v>
      </c>
      <c r="W5" s="6">
        <f>D425</f>
        <v>0</v>
      </c>
      <c r="X5" s="43">
        <f>B529/1000000000</f>
        <v>0</v>
      </c>
      <c r="Y5" s="43">
        <f>C529</f>
        <v>0</v>
      </c>
      <c r="Z5" s="43">
        <f>D529</f>
        <v>0</v>
      </c>
      <c r="AH5" s="8"/>
      <c r="AI5" s="6">
        <f t="shared" ref="AI5:AI36" si="5">AB9/1000000000</f>
        <v>0.191</v>
      </c>
      <c r="AJ5" s="6">
        <f t="shared" ref="AJ5:AJ36" si="6">AE9</f>
        <v>3.9924602999999999</v>
      </c>
      <c r="AK5" s="6">
        <f>AD9</f>
        <v>-91.849174000000005</v>
      </c>
      <c r="AL5" s="6">
        <f>AB9/1000000000</f>
        <v>0.191</v>
      </c>
      <c r="AM5" s="6">
        <f>AC113</f>
        <v>-2.8724848999999999</v>
      </c>
      <c r="AN5" s="6">
        <f>AD113</f>
        <v>-93.742249000000001</v>
      </c>
      <c r="AO5" s="6">
        <f>AB9/1000000000</f>
        <v>0.191</v>
      </c>
      <c r="AP5" s="43">
        <f>AC217</f>
        <v>-2.5680928000000001</v>
      </c>
      <c r="AQ5" s="6">
        <f>AD217</f>
        <v>-95.217421999999999</v>
      </c>
      <c r="AR5" s="6">
        <f>AB9/1000000000</f>
        <v>0.191</v>
      </c>
      <c r="AS5" s="6">
        <f>AC321</f>
        <v>0</v>
      </c>
      <c r="AT5" s="6">
        <f>AD321</f>
        <v>0</v>
      </c>
      <c r="AU5" s="6">
        <f>AB9/1000000000</f>
        <v>0.191</v>
      </c>
      <c r="AV5" s="6">
        <f>AC425</f>
        <v>0</v>
      </c>
      <c r="AW5" s="6">
        <f>AD425</f>
        <v>0</v>
      </c>
      <c r="AX5" s="43">
        <f>AB529/1000000000</f>
        <v>0</v>
      </c>
      <c r="AY5" s="43">
        <f>AC529</f>
        <v>0</v>
      </c>
      <c r="AZ5" s="43">
        <f>AD529</f>
        <v>0</v>
      </c>
      <c r="BA5" s="8"/>
    </row>
    <row r="6" spans="1:53" x14ac:dyDescent="0.25">
      <c r="H6" s="8"/>
      <c r="I6" s="6">
        <f t="shared" si="3"/>
        <v>0.35231632653061001</v>
      </c>
      <c r="J6" s="6">
        <f t="shared" si="4"/>
        <v>5.7792969000000003</v>
      </c>
      <c r="K6" s="83">
        <f t="shared" ref="K6:K69" si="7">D10</f>
        <v>-87.111114999999998</v>
      </c>
      <c r="L6" s="6">
        <f t="shared" ref="L6:L69" si="8">B10/1000000000</f>
        <v>0.35231632653061001</v>
      </c>
      <c r="M6" s="79">
        <f t="shared" ref="M6:M69" si="9">C114</f>
        <v>-2.1667594999999999</v>
      </c>
      <c r="N6" s="83">
        <f t="shared" ref="N6:N69" si="10">D114</f>
        <v>-94.173195000000007</v>
      </c>
      <c r="O6" s="6">
        <f t="shared" ref="O6:O69" si="11">B10/1000000000</f>
        <v>0.35231632653061001</v>
      </c>
      <c r="P6" s="79">
        <f t="shared" ref="P6:P69" si="12">C218</f>
        <v>-3.6319873</v>
      </c>
      <c r="Q6" s="83">
        <f t="shared" ref="Q6:Q69" si="13">D218</f>
        <v>-92.385245999999995</v>
      </c>
      <c r="R6" s="6">
        <f t="shared" ref="R6:R69" si="14">B10/1000000000</f>
        <v>0.35231632653061001</v>
      </c>
      <c r="S6" s="79">
        <f t="shared" ref="S6:S69" si="15">C322</f>
        <v>0</v>
      </c>
      <c r="T6" s="83">
        <f t="shared" ref="T6:T69" si="16">D322</f>
        <v>0</v>
      </c>
      <c r="U6" s="6">
        <f t="shared" ref="U6:U69" si="17">B10/1000000000</f>
        <v>0.35231632653061001</v>
      </c>
      <c r="V6" s="79">
        <f t="shared" ref="V6:V69" si="18">C426</f>
        <v>0</v>
      </c>
      <c r="W6" s="83">
        <f t="shared" ref="W6:W69" si="19">D426</f>
        <v>0</v>
      </c>
      <c r="X6" s="43">
        <f t="shared" ref="X6:X69" si="20">B530/1000000000</f>
        <v>0</v>
      </c>
      <c r="Y6" s="43">
        <f t="shared" ref="Y6:Z6" si="21">C530</f>
        <v>0</v>
      </c>
      <c r="Z6" s="43">
        <f t="shared" si="21"/>
        <v>0</v>
      </c>
      <c r="AH6" s="8"/>
      <c r="AI6" s="6">
        <f t="shared" si="5"/>
        <v>0.35231632653061001</v>
      </c>
      <c r="AJ6" s="6">
        <f t="shared" si="6"/>
        <v>5.1208667999999999</v>
      </c>
      <c r="AK6" s="83">
        <f t="shared" ref="AK6:AK69" si="22">AD10</f>
        <v>-89.895660000000007</v>
      </c>
      <c r="AL6" s="6">
        <f t="shared" ref="AL6:AL69" si="23">AB10/1000000000</f>
        <v>0.35231632653061001</v>
      </c>
      <c r="AM6" s="79">
        <f t="shared" ref="AM6:AM69" si="24">AC114</f>
        <v>-2.8058405</v>
      </c>
      <c r="AN6" s="83">
        <f t="shared" ref="AN6:AN69" si="25">AD114</f>
        <v>-86.604941999999994</v>
      </c>
      <c r="AO6" s="6">
        <f t="shared" ref="AO6:AO69" si="26">AB10/1000000000</f>
        <v>0.35231632653061001</v>
      </c>
      <c r="AP6" s="43">
        <f t="shared" ref="AP6:AP69" si="27">AC218</f>
        <v>-2.8133029999999999</v>
      </c>
      <c r="AQ6" s="83">
        <f t="shared" ref="AQ6:AQ69" si="28">AD218</f>
        <v>-82.009888000000004</v>
      </c>
      <c r="AR6" s="6">
        <f t="shared" ref="AR6:AR69" si="29">AB10/1000000000</f>
        <v>0.35231632653061001</v>
      </c>
      <c r="AS6" s="79">
        <f t="shared" ref="AS6:AS69" si="30">AC322</f>
        <v>0</v>
      </c>
      <c r="AT6" s="83">
        <f t="shared" ref="AT6:AT69" si="31">AD322</f>
        <v>0</v>
      </c>
      <c r="AU6" s="6">
        <f t="shared" ref="AU6:AU69" si="32">AB10/1000000000</f>
        <v>0.35231632653061001</v>
      </c>
      <c r="AV6" s="79">
        <f t="shared" ref="AV6:AV69" si="33">AC426</f>
        <v>0</v>
      </c>
      <c r="AW6" s="83">
        <f t="shared" ref="AW6:AW69" si="34">AD426</f>
        <v>0</v>
      </c>
      <c r="AX6" s="43">
        <f t="shared" ref="AX6:AX69" si="35">AB530/1000000000</f>
        <v>0</v>
      </c>
      <c r="AY6" s="43">
        <f t="shared" ref="AY6:AY69" si="36">AC530</f>
        <v>0</v>
      </c>
      <c r="AZ6" s="43">
        <f t="shared" ref="AZ6:AZ69" si="37">AD530</f>
        <v>0</v>
      </c>
      <c r="BA6" s="8"/>
    </row>
    <row r="7" spans="1:53" x14ac:dyDescent="0.25">
      <c r="B7" s="89" t="s">
        <v>99</v>
      </c>
      <c r="H7" s="8"/>
      <c r="I7" s="6">
        <f t="shared" si="3"/>
        <v>0.51363265306121997</v>
      </c>
      <c r="J7" s="6">
        <f t="shared" si="4"/>
        <v>9.3825417000000009</v>
      </c>
      <c r="K7" s="83">
        <f t="shared" si="7"/>
        <v>-78.570830999999998</v>
      </c>
      <c r="L7" s="6">
        <f t="shared" si="8"/>
        <v>0.51363265306121997</v>
      </c>
      <c r="M7" s="79">
        <f t="shared" si="9"/>
        <v>-0.85794758999999998</v>
      </c>
      <c r="N7" s="83">
        <f t="shared" si="10"/>
        <v>-83.214279000000005</v>
      </c>
      <c r="O7" s="6">
        <f t="shared" si="11"/>
        <v>0.51363265306121997</v>
      </c>
      <c r="P7" s="79">
        <f t="shared" si="12"/>
        <v>-3.1247775999999998</v>
      </c>
      <c r="Q7" s="83">
        <f t="shared" si="13"/>
        <v>-100.23227</v>
      </c>
      <c r="R7" s="6">
        <f t="shared" si="14"/>
        <v>0.51363265306121997</v>
      </c>
      <c r="S7" s="79">
        <f t="shared" si="15"/>
        <v>0</v>
      </c>
      <c r="T7" s="83">
        <f t="shared" si="16"/>
        <v>0</v>
      </c>
      <c r="U7" s="6">
        <f t="shared" si="17"/>
        <v>0.51363265306121997</v>
      </c>
      <c r="V7" s="79">
        <f t="shared" si="18"/>
        <v>0</v>
      </c>
      <c r="W7" s="83">
        <f t="shared" si="19"/>
        <v>0</v>
      </c>
      <c r="X7" s="43">
        <f t="shared" si="20"/>
        <v>0</v>
      </c>
      <c r="Y7" s="43">
        <f t="shared" ref="Y7:Z7" si="38">C531</f>
        <v>0</v>
      </c>
      <c r="Z7" s="43">
        <f t="shared" si="38"/>
        <v>0</v>
      </c>
      <c r="AB7" s="89" t="s">
        <v>99</v>
      </c>
      <c r="AH7" s="8"/>
      <c r="AI7" s="6">
        <f t="shared" si="5"/>
        <v>0.51363265306121997</v>
      </c>
      <c r="AJ7" s="6">
        <f t="shared" si="6"/>
        <v>8.0816888999999996</v>
      </c>
      <c r="AK7" s="83">
        <f t="shared" si="22"/>
        <v>-83.469336999999996</v>
      </c>
      <c r="AL7" s="6">
        <f t="shared" si="23"/>
        <v>0.51363265306121997</v>
      </c>
      <c r="AM7" s="79">
        <f t="shared" si="24"/>
        <v>-2.1081425999999999</v>
      </c>
      <c r="AN7" s="83">
        <f t="shared" si="25"/>
        <v>-92.710875999999999</v>
      </c>
      <c r="AO7" s="6">
        <f t="shared" si="26"/>
        <v>0.51363265306121997</v>
      </c>
      <c r="AP7" s="43">
        <f t="shared" si="27"/>
        <v>-2.2450697000000002</v>
      </c>
      <c r="AQ7" s="83">
        <f t="shared" si="28"/>
        <v>-98.126068000000004</v>
      </c>
      <c r="AR7" s="6">
        <f t="shared" si="29"/>
        <v>0.51363265306121997</v>
      </c>
      <c r="AS7" s="79">
        <f t="shared" si="30"/>
        <v>0</v>
      </c>
      <c r="AT7" s="83">
        <f t="shared" si="31"/>
        <v>0</v>
      </c>
      <c r="AU7" s="6">
        <f t="shared" si="32"/>
        <v>0.51363265306121997</v>
      </c>
      <c r="AV7" s="79">
        <f t="shared" si="33"/>
        <v>0</v>
      </c>
      <c r="AW7" s="83">
        <f t="shared" si="34"/>
        <v>0</v>
      </c>
      <c r="AX7" s="43">
        <f t="shared" si="35"/>
        <v>0</v>
      </c>
      <c r="AY7" s="43">
        <f t="shared" si="36"/>
        <v>0</v>
      </c>
      <c r="AZ7" s="43">
        <f t="shared" si="37"/>
        <v>0</v>
      </c>
      <c r="BA7" s="8"/>
    </row>
    <row r="8" spans="1:53" x14ac:dyDescent="0.25">
      <c r="B8" s="89" t="s">
        <v>19</v>
      </c>
      <c r="C8" s="89" t="s">
        <v>109</v>
      </c>
      <c r="D8" s="89" t="s">
        <v>258</v>
      </c>
      <c r="E8" s="89" t="s">
        <v>290</v>
      </c>
      <c r="F8" s="89" t="s">
        <v>110</v>
      </c>
      <c r="G8" s="89" t="s">
        <v>256</v>
      </c>
      <c r="H8" s="8"/>
      <c r="I8" s="6">
        <f t="shared" si="3"/>
        <v>0.67494897959184008</v>
      </c>
      <c r="J8" s="6">
        <f t="shared" si="4"/>
        <v>12.727323999999999</v>
      </c>
      <c r="K8" s="83">
        <f t="shared" si="7"/>
        <v>-69.593140000000005</v>
      </c>
      <c r="L8" s="6">
        <f t="shared" si="8"/>
        <v>0.67494897959184008</v>
      </c>
      <c r="M8" s="79">
        <f t="shared" si="9"/>
        <v>1.2751216000000001</v>
      </c>
      <c r="N8" s="83">
        <f t="shared" si="10"/>
        <v>-81.278664000000006</v>
      </c>
      <c r="O8" s="6">
        <f t="shared" si="11"/>
        <v>0.67494897959184008</v>
      </c>
      <c r="P8" s="79">
        <f t="shared" si="12"/>
        <v>-0.97190922000000002</v>
      </c>
      <c r="Q8" s="83">
        <f t="shared" si="13"/>
        <v>-92.164055000000005</v>
      </c>
      <c r="R8" s="6">
        <f t="shared" si="14"/>
        <v>0.67494897959184008</v>
      </c>
      <c r="S8" s="79">
        <f t="shared" si="15"/>
        <v>0</v>
      </c>
      <c r="T8" s="83">
        <f t="shared" si="16"/>
        <v>0</v>
      </c>
      <c r="U8" s="6">
        <f t="shared" si="17"/>
        <v>0.67494897959184008</v>
      </c>
      <c r="V8" s="79">
        <f t="shared" si="18"/>
        <v>0</v>
      </c>
      <c r="W8" s="83">
        <f t="shared" si="19"/>
        <v>0</v>
      </c>
      <c r="X8" s="43">
        <f t="shared" si="20"/>
        <v>0</v>
      </c>
      <c r="Y8" s="43">
        <f t="shared" ref="Y8:Z8" si="39">C532</f>
        <v>0</v>
      </c>
      <c r="Z8" s="43">
        <f t="shared" si="39"/>
        <v>0</v>
      </c>
      <c r="AB8" s="89" t="s">
        <v>19</v>
      </c>
      <c r="AC8" s="89" t="s">
        <v>109</v>
      </c>
      <c r="AD8" s="89" t="s">
        <v>258</v>
      </c>
      <c r="AE8" s="89" t="s">
        <v>290</v>
      </c>
      <c r="AF8" s="89" t="s">
        <v>110</v>
      </c>
      <c r="AG8" s="89" t="s">
        <v>256</v>
      </c>
      <c r="AH8" s="8"/>
      <c r="AI8" s="6">
        <f t="shared" si="5"/>
        <v>0.67494897959184008</v>
      </c>
      <c r="AJ8" s="6">
        <f t="shared" si="6"/>
        <v>12.301482999999999</v>
      </c>
      <c r="AK8" s="83">
        <f t="shared" si="22"/>
        <v>-74.131020000000007</v>
      </c>
      <c r="AL8" s="6">
        <f t="shared" si="23"/>
        <v>0.67494897959184008</v>
      </c>
      <c r="AM8" s="79">
        <f t="shared" si="24"/>
        <v>-0.60144293000000004</v>
      </c>
      <c r="AN8" s="83">
        <f t="shared" si="25"/>
        <v>-90.717178000000004</v>
      </c>
      <c r="AO8" s="6">
        <f t="shared" si="26"/>
        <v>0.67494897959184008</v>
      </c>
      <c r="AP8" s="43">
        <f t="shared" si="27"/>
        <v>-2.3989286000000001</v>
      </c>
      <c r="AQ8" s="83">
        <f t="shared" si="28"/>
        <v>-88.366714000000002</v>
      </c>
      <c r="AR8" s="6">
        <f t="shared" si="29"/>
        <v>0.67494897959184008</v>
      </c>
      <c r="AS8" s="79">
        <f t="shared" si="30"/>
        <v>0</v>
      </c>
      <c r="AT8" s="83">
        <f t="shared" si="31"/>
        <v>0</v>
      </c>
      <c r="AU8" s="6">
        <f t="shared" si="32"/>
        <v>0.67494897959184008</v>
      </c>
      <c r="AV8" s="79">
        <f t="shared" si="33"/>
        <v>0</v>
      </c>
      <c r="AW8" s="83">
        <f t="shared" si="34"/>
        <v>0</v>
      </c>
      <c r="AX8" s="43">
        <f t="shared" si="35"/>
        <v>0</v>
      </c>
      <c r="AY8" s="43">
        <f t="shared" si="36"/>
        <v>0</v>
      </c>
      <c r="AZ8" s="43">
        <f t="shared" si="37"/>
        <v>0</v>
      </c>
      <c r="BA8" s="8"/>
    </row>
    <row r="9" spans="1:53" x14ac:dyDescent="0.25">
      <c r="B9" s="89">
        <v>191000000</v>
      </c>
      <c r="C9" s="89">
        <v>-102.57066</v>
      </c>
      <c r="D9" s="89">
        <v>-93.613426000000004</v>
      </c>
      <c r="E9" s="89">
        <v>2.6191529999999998</v>
      </c>
      <c r="F9" s="89">
        <v>-111.50776</v>
      </c>
      <c r="G9" s="89">
        <v>-98.837058999999996</v>
      </c>
      <c r="H9" s="8"/>
      <c r="I9" s="6">
        <f t="shared" si="3"/>
        <v>0.83626530612244998</v>
      </c>
      <c r="J9" s="6">
        <f t="shared" si="4"/>
        <v>14.211905</v>
      </c>
      <c r="K9" s="83">
        <f t="shared" si="7"/>
        <v>-54.240645999999998</v>
      </c>
      <c r="L9" s="6">
        <f t="shared" si="8"/>
        <v>0.83626530612244998</v>
      </c>
      <c r="M9" s="79">
        <f t="shared" si="9"/>
        <v>4.0302987000000003</v>
      </c>
      <c r="N9" s="83">
        <f t="shared" si="10"/>
        <v>-79.853759999999994</v>
      </c>
      <c r="O9" s="6">
        <f t="shared" si="11"/>
        <v>0.83626530612244998</v>
      </c>
      <c r="P9" s="79">
        <f t="shared" si="12"/>
        <v>2.0076584999999998</v>
      </c>
      <c r="Q9" s="83">
        <f t="shared" si="13"/>
        <v>-75.408812999999995</v>
      </c>
      <c r="R9" s="6">
        <f t="shared" si="14"/>
        <v>0.83626530612244998</v>
      </c>
      <c r="S9" s="79">
        <f t="shared" si="15"/>
        <v>0</v>
      </c>
      <c r="T9" s="83">
        <f t="shared" si="16"/>
        <v>0</v>
      </c>
      <c r="U9" s="6">
        <f t="shared" si="17"/>
        <v>0.83626530612244998</v>
      </c>
      <c r="V9" s="79">
        <f t="shared" si="18"/>
        <v>0</v>
      </c>
      <c r="W9" s="83">
        <f t="shared" si="19"/>
        <v>0</v>
      </c>
      <c r="X9" s="43">
        <f t="shared" si="20"/>
        <v>0</v>
      </c>
      <c r="Y9" s="43">
        <f t="shared" ref="Y9:Z9" si="40">C533</f>
        <v>0</v>
      </c>
      <c r="Z9" s="43">
        <f t="shared" si="40"/>
        <v>0</v>
      </c>
      <c r="AB9" s="89">
        <v>191000000</v>
      </c>
      <c r="AC9" s="89">
        <v>-100.75584000000001</v>
      </c>
      <c r="AD9" s="89">
        <v>-91.849174000000005</v>
      </c>
      <c r="AE9" s="89">
        <v>3.9924602999999999</v>
      </c>
      <c r="AF9" s="89">
        <v>-116.69088000000001</v>
      </c>
      <c r="AG9" s="89">
        <v>-96.990966999999998</v>
      </c>
      <c r="AH9" s="8"/>
      <c r="AI9" s="6">
        <f t="shared" si="5"/>
        <v>0.83626530612244998</v>
      </c>
      <c r="AJ9" s="6">
        <f t="shared" si="6"/>
        <v>15.938967</v>
      </c>
      <c r="AK9" s="83">
        <f t="shared" si="22"/>
        <v>-64.178145999999998</v>
      </c>
      <c r="AL9" s="6">
        <f t="shared" si="23"/>
        <v>0.83626530612244998</v>
      </c>
      <c r="AM9" s="79">
        <f t="shared" si="24"/>
        <v>0.42186213</v>
      </c>
      <c r="AN9" s="83">
        <f t="shared" si="25"/>
        <v>-79.955910000000003</v>
      </c>
      <c r="AO9" s="6">
        <f t="shared" si="26"/>
        <v>0.83626530612244998</v>
      </c>
      <c r="AP9" s="43">
        <f t="shared" si="27"/>
        <v>0.83681159999999999</v>
      </c>
      <c r="AQ9" s="83">
        <f t="shared" si="28"/>
        <v>-80.295913999999996</v>
      </c>
      <c r="AR9" s="6">
        <f t="shared" si="29"/>
        <v>0.83626530612244998</v>
      </c>
      <c r="AS9" s="79">
        <f t="shared" si="30"/>
        <v>0</v>
      </c>
      <c r="AT9" s="83">
        <f t="shared" si="31"/>
        <v>0</v>
      </c>
      <c r="AU9" s="6">
        <f t="shared" si="32"/>
        <v>0.83626530612244998</v>
      </c>
      <c r="AV9" s="79">
        <f t="shared" si="33"/>
        <v>0</v>
      </c>
      <c r="AW9" s="83">
        <f t="shared" si="34"/>
        <v>0</v>
      </c>
      <c r="AX9" s="43">
        <f t="shared" si="35"/>
        <v>0</v>
      </c>
      <c r="AY9" s="43">
        <f t="shared" si="36"/>
        <v>0</v>
      </c>
      <c r="AZ9" s="43">
        <f t="shared" si="37"/>
        <v>0</v>
      </c>
      <c r="BA9" s="8"/>
    </row>
    <row r="10" spans="1:53" x14ac:dyDescent="0.25">
      <c r="B10" s="89">
        <v>352316326.53061002</v>
      </c>
      <c r="C10" s="89">
        <v>-95.008742999999996</v>
      </c>
      <c r="D10" s="89">
        <v>-87.111114999999998</v>
      </c>
      <c r="E10" s="89">
        <v>5.7792969000000003</v>
      </c>
      <c r="F10" s="89">
        <v>-115.75415</v>
      </c>
      <c r="G10" s="89">
        <v>-91.023621000000006</v>
      </c>
      <c r="H10" s="8"/>
      <c r="I10" s="6">
        <f t="shared" si="3"/>
        <v>0.99758163265305999</v>
      </c>
      <c r="J10" s="6">
        <f t="shared" si="4"/>
        <v>16.481285</v>
      </c>
      <c r="K10" s="83">
        <f t="shared" si="7"/>
        <v>-35.080432999999999</v>
      </c>
      <c r="L10" s="6">
        <f t="shared" si="8"/>
        <v>0.99758163265305999</v>
      </c>
      <c r="M10" s="79">
        <f t="shared" si="9"/>
        <v>4.9595551000000002</v>
      </c>
      <c r="N10" s="83">
        <f t="shared" si="10"/>
        <v>-64.735138000000006</v>
      </c>
      <c r="O10" s="6">
        <f t="shared" si="11"/>
        <v>0.99758163265305999</v>
      </c>
      <c r="P10" s="79">
        <f t="shared" si="12"/>
        <v>3.3878936999999998</v>
      </c>
      <c r="Q10" s="83">
        <f t="shared" si="13"/>
        <v>-71.879859999999994</v>
      </c>
      <c r="R10" s="6">
        <f t="shared" si="14"/>
        <v>0.99758163265305999</v>
      </c>
      <c r="S10" s="79">
        <f t="shared" si="15"/>
        <v>0</v>
      </c>
      <c r="T10" s="83">
        <f t="shared" si="16"/>
        <v>0</v>
      </c>
      <c r="U10" s="6">
        <f t="shared" si="17"/>
        <v>0.99758163265305999</v>
      </c>
      <c r="V10" s="79">
        <f t="shared" si="18"/>
        <v>0</v>
      </c>
      <c r="W10" s="83">
        <f t="shared" si="19"/>
        <v>0</v>
      </c>
      <c r="X10" s="43">
        <f t="shared" si="20"/>
        <v>0</v>
      </c>
      <c r="Y10" s="43">
        <f t="shared" ref="Y10:Z10" si="41">C534</f>
        <v>0</v>
      </c>
      <c r="Z10" s="43">
        <f t="shared" si="41"/>
        <v>0</v>
      </c>
      <c r="AB10" s="89">
        <v>352316326.53061002</v>
      </c>
      <c r="AC10" s="89">
        <v>-97.580475000000007</v>
      </c>
      <c r="AD10" s="89">
        <v>-89.895660000000007</v>
      </c>
      <c r="AE10" s="89">
        <v>5.1208667999999999</v>
      </c>
      <c r="AF10" s="89">
        <v>-112.79962</v>
      </c>
      <c r="AG10" s="89">
        <v>-93.542968999999999</v>
      </c>
      <c r="AH10" s="8"/>
      <c r="AI10" s="6">
        <f t="shared" si="5"/>
        <v>0.99758163265305999</v>
      </c>
      <c r="AJ10" s="6">
        <f t="shared" si="6"/>
        <v>17.635075000000001</v>
      </c>
      <c r="AK10" s="83">
        <f t="shared" si="22"/>
        <v>-56.830952000000003</v>
      </c>
      <c r="AL10" s="6">
        <f t="shared" si="23"/>
        <v>0.99758163265305999</v>
      </c>
      <c r="AM10" s="79">
        <f t="shared" si="24"/>
        <v>3.5015135000000002</v>
      </c>
      <c r="AN10" s="83">
        <f t="shared" si="25"/>
        <v>-75.006377999999998</v>
      </c>
      <c r="AO10" s="6">
        <f t="shared" si="26"/>
        <v>0.99758163265305999</v>
      </c>
      <c r="AP10" s="43">
        <f t="shared" si="27"/>
        <v>2.2458502999999999</v>
      </c>
      <c r="AQ10" s="83">
        <f t="shared" si="28"/>
        <v>-73.221183999999994</v>
      </c>
      <c r="AR10" s="6">
        <f t="shared" si="29"/>
        <v>0.99758163265305999</v>
      </c>
      <c r="AS10" s="79">
        <f t="shared" si="30"/>
        <v>0</v>
      </c>
      <c r="AT10" s="83">
        <f t="shared" si="31"/>
        <v>0</v>
      </c>
      <c r="AU10" s="6">
        <f t="shared" si="32"/>
        <v>0.99758163265305999</v>
      </c>
      <c r="AV10" s="79">
        <f t="shared" si="33"/>
        <v>0</v>
      </c>
      <c r="AW10" s="83">
        <f t="shared" si="34"/>
        <v>0</v>
      </c>
      <c r="AX10" s="43">
        <f t="shared" si="35"/>
        <v>0</v>
      </c>
      <c r="AY10" s="43">
        <f t="shared" si="36"/>
        <v>0</v>
      </c>
      <c r="AZ10" s="43">
        <f t="shared" si="37"/>
        <v>0</v>
      </c>
      <c r="BA10" s="8"/>
    </row>
    <row r="11" spans="1:53" x14ac:dyDescent="0.25">
      <c r="B11" s="89">
        <v>513632653.06121999</v>
      </c>
      <c r="C11" s="89">
        <v>-89.720787000000001</v>
      </c>
      <c r="D11" s="89">
        <v>-78.570830999999998</v>
      </c>
      <c r="E11" s="89">
        <v>9.3825417000000009</v>
      </c>
      <c r="F11" s="89">
        <v>-111.97201</v>
      </c>
      <c r="G11" s="89">
        <v>-88.810547</v>
      </c>
      <c r="H11" s="8"/>
      <c r="I11" s="6">
        <f t="shared" si="3"/>
        <v>1.1588979591837001</v>
      </c>
      <c r="J11" s="6">
        <f t="shared" si="4"/>
        <v>17.246929000000002</v>
      </c>
      <c r="K11" s="83">
        <f t="shared" si="7"/>
        <v>-18.194286000000002</v>
      </c>
      <c r="L11" s="6">
        <f t="shared" si="8"/>
        <v>1.1588979591837001</v>
      </c>
      <c r="M11" s="79">
        <f t="shared" si="9"/>
        <v>6.4131494</v>
      </c>
      <c r="N11" s="83">
        <f t="shared" si="10"/>
        <v>-48.046875</v>
      </c>
      <c r="O11" s="6">
        <f t="shared" si="11"/>
        <v>1.1588979591837001</v>
      </c>
      <c r="P11" s="79">
        <f t="shared" si="12"/>
        <v>4.9959664000000004</v>
      </c>
      <c r="Q11" s="83">
        <f t="shared" si="13"/>
        <v>-67.527816999999999</v>
      </c>
      <c r="R11" s="6">
        <f t="shared" si="14"/>
        <v>1.1588979591837001</v>
      </c>
      <c r="S11" s="79">
        <f t="shared" si="15"/>
        <v>0</v>
      </c>
      <c r="T11" s="83">
        <f t="shared" si="16"/>
        <v>0</v>
      </c>
      <c r="U11" s="6">
        <f t="shared" si="17"/>
        <v>1.1588979591837001</v>
      </c>
      <c r="V11" s="79">
        <f t="shared" si="18"/>
        <v>0</v>
      </c>
      <c r="W11" s="83">
        <f t="shared" si="19"/>
        <v>0</v>
      </c>
      <c r="X11" s="43">
        <f t="shared" si="20"/>
        <v>0</v>
      </c>
      <c r="Y11" s="43">
        <f t="shared" ref="Y11:Z11" si="42">C535</f>
        <v>0</v>
      </c>
      <c r="Z11" s="43">
        <f t="shared" si="42"/>
        <v>0</v>
      </c>
      <c r="AB11" s="89">
        <v>513632653.06121999</v>
      </c>
      <c r="AC11" s="89">
        <v>-95.496216000000004</v>
      </c>
      <c r="AD11" s="89">
        <v>-83.469336999999996</v>
      </c>
      <c r="AE11" s="89">
        <v>8.0816888999999996</v>
      </c>
      <c r="AF11" s="89">
        <v>-112.63309</v>
      </c>
      <c r="AG11" s="89">
        <v>-94.515656000000007</v>
      </c>
      <c r="AH11" s="8"/>
      <c r="AI11" s="6">
        <f t="shared" si="5"/>
        <v>1.1588979591837001</v>
      </c>
      <c r="AJ11" s="6">
        <f t="shared" si="6"/>
        <v>13.262169999999999</v>
      </c>
      <c r="AK11" s="83">
        <f t="shared" si="22"/>
        <v>-53.863728000000002</v>
      </c>
      <c r="AL11" s="6">
        <f t="shared" si="23"/>
        <v>1.1588979591837001</v>
      </c>
      <c r="AM11" s="79">
        <f t="shared" si="24"/>
        <v>4.5676842000000004</v>
      </c>
      <c r="AN11" s="83">
        <f t="shared" si="25"/>
        <v>-68.207274999999996</v>
      </c>
      <c r="AO11" s="6">
        <f t="shared" si="26"/>
        <v>1.1588979591837001</v>
      </c>
      <c r="AP11" s="43">
        <f t="shared" si="27"/>
        <v>3.7759874</v>
      </c>
      <c r="AQ11" s="83">
        <f t="shared" si="28"/>
        <v>-72.920876000000007</v>
      </c>
      <c r="AR11" s="6">
        <f t="shared" si="29"/>
        <v>1.1588979591837001</v>
      </c>
      <c r="AS11" s="79">
        <f t="shared" si="30"/>
        <v>0</v>
      </c>
      <c r="AT11" s="83">
        <f t="shared" si="31"/>
        <v>0</v>
      </c>
      <c r="AU11" s="6">
        <f t="shared" si="32"/>
        <v>1.1588979591837001</v>
      </c>
      <c r="AV11" s="79">
        <f t="shared" si="33"/>
        <v>0</v>
      </c>
      <c r="AW11" s="83">
        <f t="shared" si="34"/>
        <v>0</v>
      </c>
      <c r="AX11" s="43">
        <f t="shared" si="35"/>
        <v>0</v>
      </c>
      <c r="AY11" s="43">
        <f t="shared" si="36"/>
        <v>0</v>
      </c>
      <c r="AZ11" s="43">
        <f t="shared" si="37"/>
        <v>0</v>
      </c>
      <c r="BA11" s="8"/>
    </row>
    <row r="12" spans="1:53" x14ac:dyDescent="0.25">
      <c r="B12" s="89">
        <v>674948979.59184003</v>
      </c>
      <c r="C12" s="89">
        <v>-84.597435000000004</v>
      </c>
      <c r="D12" s="89">
        <v>-69.593140000000005</v>
      </c>
      <c r="E12" s="89">
        <v>12.727323999999999</v>
      </c>
      <c r="F12" s="89">
        <v>-108.82973</v>
      </c>
      <c r="G12" s="89">
        <v>-84.025954999999996</v>
      </c>
      <c r="H12" s="8"/>
      <c r="I12" s="6">
        <f t="shared" si="3"/>
        <v>1.3202142857143</v>
      </c>
      <c r="J12" s="6">
        <f t="shared" si="4"/>
        <v>19.470175000000001</v>
      </c>
      <c r="K12" s="83">
        <f t="shared" si="7"/>
        <v>-5.9185790999999996</v>
      </c>
      <c r="L12" s="6">
        <f t="shared" si="8"/>
        <v>1.3202142857143</v>
      </c>
      <c r="M12" s="79">
        <f t="shared" si="9"/>
        <v>10.095307999999999</v>
      </c>
      <c r="N12" s="83">
        <f t="shared" si="10"/>
        <v>-39.061939000000002</v>
      </c>
      <c r="O12" s="6">
        <f t="shared" si="11"/>
        <v>1.3202142857143</v>
      </c>
      <c r="P12" s="79">
        <f t="shared" si="12"/>
        <v>4.4497242000000004</v>
      </c>
      <c r="Q12" s="83">
        <f t="shared" si="13"/>
        <v>-57.321404000000001</v>
      </c>
      <c r="R12" s="6">
        <f t="shared" si="14"/>
        <v>1.3202142857143</v>
      </c>
      <c r="S12" s="79">
        <f t="shared" si="15"/>
        <v>0</v>
      </c>
      <c r="T12" s="83">
        <f t="shared" si="16"/>
        <v>0</v>
      </c>
      <c r="U12" s="6">
        <f t="shared" si="17"/>
        <v>1.3202142857143</v>
      </c>
      <c r="V12" s="79">
        <f t="shared" si="18"/>
        <v>0</v>
      </c>
      <c r="W12" s="83">
        <f t="shared" si="19"/>
        <v>0</v>
      </c>
      <c r="X12" s="43">
        <f t="shared" si="20"/>
        <v>0</v>
      </c>
      <c r="Y12" s="43">
        <f t="shared" ref="Y12:Z12" si="43">C536</f>
        <v>0</v>
      </c>
      <c r="Z12" s="43">
        <f t="shared" si="43"/>
        <v>0</v>
      </c>
      <c r="AB12" s="89">
        <v>674948979.59184003</v>
      </c>
      <c r="AC12" s="89">
        <v>-87.028914999999998</v>
      </c>
      <c r="AD12" s="89">
        <v>-74.131020000000007</v>
      </c>
      <c r="AE12" s="89">
        <v>12.301482999999999</v>
      </c>
      <c r="AF12" s="89">
        <v>-114.06807999999999</v>
      </c>
      <c r="AG12" s="89">
        <v>-86.594459999999998</v>
      </c>
      <c r="AH12" s="8"/>
      <c r="AI12" s="6">
        <f t="shared" si="5"/>
        <v>1.3202142857143</v>
      </c>
      <c r="AJ12" s="6">
        <f t="shared" si="6"/>
        <v>13.278325000000001</v>
      </c>
      <c r="AK12" s="83">
        <f t="shared" si="22"/>
        <v>-35.026961999999997</v>
      </c>
      <c r="AL12" s="6">
        <f t="shared" si="23"/>
        <v>1.3202142857143</v>
      </c>
      <c r="AM12" s="79">
        <f t="shared" si="24"/>
        <v>8.5241784999999997</v>
      </c>
      <c r="AN12" s="83">
        <f t="shared" si="25"/>
        <v>-52.664822000000001</v>
      </c>
      <c r="AO12" s="6">
        <f t="shared" si="26"/>
        <v>1.3202142857143</v>
      </c>
      <c r="AP12" s="43">
        <f t="shared" si="27"/>
        <v>3.1327626999999998</v>
      </c>
      <c r="AQ12" s="83">
        <f t="shared" si="28"/>
        <v>-61.550266000000001</v>
      </c>
      <c r="AR12" s="6">
        <f t="shared" si="29"/>
        <v>1.3202142857143</v>
      </c>
      <c r="AS12" s="79">
        <f t="shared" si="30"/>
        <v>0</v>
      </c>
      <c r="AT12" s="83">
        <f t="shared" si="31"/>
        <v>0</v>
      </c>
      <c r="AU12" s="6">
        <f t="shared" si="32"/>
        <v>1.3202142857143</v>
      </c>
      <c r="AV12" s="79">
        <f t="shared" si="33"/>
        <v>0</v>
      </c>
      <c r="AW12" s="83">
        <f t="shared" si="34"/>
        <v>0</v>
      </c>
      <c r="AX12" s="43">
        <f t="shared" si="35"/>
        <v>0</v>
      </c>
      <c r="AY12" s="43">
        <f t="shared" si="36"/>
        <v>0</v>
      </c>
      <c r="AZ12" s="43">
        <f t="shared" si="37"/>
        <v>0</v>
      </c>
      <c r="BA12" s="8"/>
    </row>
    <row r="13" spans="1:53" x14ac:dyDescent="0.25">
      <c r="B13" s="89">
        <v>836265306.12244999</v>
      </c>
      <c r="C13" s="89">
        <v>-75.032004999999998</v>
      </c>
      <c r="D13" s="89">
        <v>-54.240645999999998</v>
      </c>
      <c r="E13" s="89">
        <v>14.211905</v>
      </c>
      <c r="F13" s="89">
        <v>-109.69007000000001</v>
      </c>
      <c r="G13" s="89">
        <v>-74.124893</v>
      </c>
      <c r="H13" s="8"/>
      <c r="I13" s="6">
        <f t="shared" si="3"/>
        <v>1.4815306122448999</v>
      </c>
      <c r="J13" s="6">
        <f t="shared" si="4"/>
        <v>20.703312</v>
      </c>
      <c r="K13" s="83">
        <f t="shared" si="7"/>
        <v>1.1376191</v>
      </c>
      <c r="L13" s="6">
        <f t="shared" si="8"/>
        <v>1.4815306122448999</v>
      </c>
      <c r="M13" s="79">
        <f t="shared" si="9"/>
        <v>12.604960999999999</v>
      </c>
      <c r="N13" s="83">
        <f t="shared" si="10"/>
        <v>-15.114062000000001</v>
      </c>
      <c r="O13" s="6">
        <f t="shared" si="11"/>
        <v>1.4815306122448999</v>
      </c>
      <c r="P13" s="79">
        <f t="shared" si="12"/>
        <v>8.6917790999999998</v>
      </c>
      <c r="Q13" s="83">
        <f t="shared" si="13"/>
        <v>-47.374222000000003</v>
      </c>
      <c r="R13" s="6">
        <f t="shared" si="14"/>
        <v>1.4815306122448999</v>
      </c>
      <c r="S13" s="79">
        <f t="shared" si="15"/>
        <v>0</v>
      </c>
      <c r="T13" s="83">
        <f t="shared" si="16"/>
        <v>0</v>
      </c>
      <c r="U13" s="6">
        <f t="shared" si="17"/>
        <v>1.4815306122448999</v>
      </c>
      <c r="V13" s="79">
        <f t="shared" si="18"/>
        <v>0</v>
      </c>
      <c r="W13" s="83">
        <f t="shared" si="19"/>
        <v>0</v>
      </c>
      <c r="X13" s="43">
        <f t="shared" si="20"/>
        <v>0</v>
      </c>
      <c r="Y13" s="43">
        <f t="shared" ref="Y13:Z13" si="44">C537</f>
        <v>0</v>
      </c>
      <c r="Z13" s="43">
        <f t="shared" si="44"/>
        <v>0</v>
      </c>
      <c r="AB13" s="89">
        <v>836265306.12244999</v>
      </c>
      <c r="AC13" s="89">
        <v>-79.175933999999998</v>
      </c>
      <c r="AD13" s="89">
        <v>-64.178145999999998</v>
      </c>
      <c r="AE13" s="89">
        <v>15.938967</v>
      </c>
      <c r="AF13" s="89">
        <v>-113.61592</v>
      </c>
      <c r="AG13" s="89">
        <v>-78.187400999999994</v>
      </c>
      <c r="AH13" s="8"/>
      <c r="AI13" s="6">
        <f t="shared" si="5"/>
        <v>1.4815306122448999</v>
      </c>
      <c r="AJ13" s="6">
        <f t="shared" si="6"/>
        <v>14.558496</v>
      </c>
      <c r="AK13" s="83">
        <f t="shared" si="22"/>
        <v>-16.084681</v>
      </c>
      <c r="AL13" s="6">
        <f t="shared" si="23"/>
        <v>1.4815306122448999</v>
      </c>
      <c r="AM13" s="79">
        <f t="shared" si="24"/>
        <v>11.959149999999999</v>
      </c>
      <c r="AN13" s="83">
        <f t="shared" si="25"/>
        <v>-34.623161000000003</v>
      </c>
      <c r="AO13" s="6">
        <f t="shared" si="26"/>
        <v>1.4815306122448999</v>
      </c>
      <c r="AP13" s="43">
        <f t="shared" si="27"/>
        <v>5.5719155999999996</v>
      </c>
      <c r="AQ13" s="83">
        <f t="shared" si="28"/>
        <v>-58.746746000000002</v>
      </c>
      <c r="AR13" s="6">
        <f t="shared" si="29"/>
        <v>1.4815306122448999</v>
      </c>
      <c r="AS13" s="79">
        <f t="shared" si="30"/>
        <v>0</v>
      </c>
      <c r="AT13" s="83">
        <f t="shared" si="31"/>
        <v>0</v>
      </c>
      <c r="AU13" s="6">
        <f t="shared" si="32"/>
        <v>1.4815306122448999</v>
      </c>
      <c r="AV13" s="79">
        <f t="shared" si="33"/>
        <v>0</v>
      </c>
      <c r="AW13" s="83">
        <f t="shared" si="34"/>
        <v>0</v>
      </c>
      <c r="AX13" s="43">
        <f t="shared" si="35"/>
        <v>0</v>
      </c>
      <c r="AY13" s="43">
        <f t="shared" si="36"/>
        <v>0</v>
      </c>
      <c r="AZ13" s="43">
        <f t="shared" si="37"/>
        <v>0</v>
      </c>
      <c r="BA13" s="8"/>
    </row>
    <row r="14" spans="1:53" x14ac:dyDescent="0.25">
      <c r="B14" s="89">
        <v>997581632.65305996</v>
      </c>
      <c r="C14" s="89">
        <v>-49.509475999999999</v>
      </c>
      <c r="D14" s="89">
        <v>-35.080432999999999</v>
      </c>
      <c r="E14" s="89">
        <v>16.481285</v>
      </c>
      <c r="F14" s="89">
        <v>-83.453048999999993</v>
      </c>
      <c r="G14" s="89">
        <v>-47.206809999999997</v>
      </c>
      <c r="H14" s="8"/>
      <c r="I14" s="6">
        <f t="shared" si="3"/>
        <v>1.6428469387755</v>
      </c>
      <c r="J14" s="6">
        <f t="shared" si="4"/>
        <v>20.907897999999999</v>
      </c>
      <c r="K14" s="83">
        <f t="shared" si="7"/>
        <v>5.5120605999999999</v>
      </c>
      <c r="L14" s="6">
        <f t="shared" si="8"/>
        <v>1.6428469387755</v>
      </c>
      <c r="M14" s="79">
        <f t="shared" si="9"/>
        <v>13.453281</v>
      </c>
      <c r="N14" s="83">
        <f t="shared" si="10"/>
        <v>1.2695193</v>
      </c>
      <c r="O14" s="6">
        <f t="shared" si="11"/>
        <v>1.6428469387755</v>
      </c>
      <c r="P14" s="79">
        <f t="shared" si="12"/>
        <v>10.114397</v>
      </c>
      <c r="Q14" s="83">
        <f t="shared" si="13"/>
        <v>-3.3689604000000002</v>
      </c>
      <c r="R14" s="6">
        <f t="shared" si="14"/>
        <v>1.6428469387755</v>
      </c>
      <c r="S14" s="79">
        <f t="shared" si="15"/>
        <v>0</v>
      </c>
      <c r="T14" s="83">
        <f t="shared" si="16"/>
        <v>0</v>
      </c>
      <c r="U14" s="6">
        <f t="shared" si="17"/>
        <v>1.6428469387755</v>
      </c>
      <c r="V14" s="79">
        <f t="shared" si="18"/>
        <v>0</v>
      </c>
      <c r="W14" s="83">
        <f t="shared" si="19"/>
        <v>0</v>
      </c>
      <c r="X14" s="43">
        <f t="shared" si="20"/>
        <v>0</v>
      </c>
      <c r="Y14" s="43">
        <f t="shared" ref="Y14:Z14" si="45">C538</f>
        <v>0</v>
      </c>
      <c r="Z14" s="43">
        <f t="shared" si="45"/>
        <v>0</v>
      </c>
      <c r="AB14" s="89">
        <v>997581632.65305996</v>
      </c>
      <c r="AC14" s="89">
        <v>-77.809212000000002</v>
      </c>
      <c r="AD14" s="89">
        <v>-56.830952000000003</v>
      </c>
      <c r="AE14" s="89">
        <v>17.635075000000001</v>
      </c>
      <c r="AF14" s="89">
        <v>-119.28931</v>
      </c>
      <c r="AG14" s="89">
        <v>-75.569489000000004</v>
      </c>
      <c r="AH14" s="8"/>
      <c r="AI14" s="6">
        <f t="shared" si="5"/>
        <v>1.6428469387755</v>
      </c>
      <c r="AJ14" s="6">
        <f t="shared" si="6"/>
        <v>20.954529000000001</v>
      </c>
      <c r="AK14" s="83">
        <f t="shared" si="22"/>
        <v>4.1308955999999997</v>
      </c>
      <c r="AL14" s="6">
        <f t="shared" si="23"/>
        <v>1.6428469387755</v>
      </c>
      <c r="AM14" s="79">
        <f t="shared" si="24"/>
        <v>15.659172</v>
      </c>
      <c r="AN14" s="83">
        <f t="shared" si="25"/>
        <v>1.3151858999999999</v>
      </c>
      <c r="AO14" s="6">
        <f t="shared" si="26"/>
        <v>1.6428469387755</v>
      </c>
      <c r="AP14" s="43">
        <f t="shared" si="27"/>
        <v>9.0538778000000004</v>
      </c>
      <c r="AQ14" s="83">
        <f t="shared" si="28"/>
        <v>-17.025555000000001</v>
      </c>
      <c r="AR14" s="6">
        <f t="shared" si="29"/>
        <v>1.6428469387755</v>
      </c>
      <c r="AS14" s="79">
        <f t="shared" si="30"/>
        <v>0</v>
      </c>
      <c r="AT14" s="83">
        <f t="shared" si="31"/>
        <v>0</v>
      </c>
      <c r="AU14" s="6">
        <f t="shared" si="32"/>
        <v>1.6428469387755</v>
      </c>
      <c r="AV14" s="79">
        <f t="shared" si="33"/>
        <v>0</v>
      </c>
      <c r="AW14" s="83">
        <f t="shared" si="34"/>
        <v>0</v>
      </c>
      <c r="AX14" s="43">
        <f t="shared" si="35"/>
        <v>0</v>
      </c>
      <c r="AY14" s="43">
        <f t="shared" si="36"/>
        <v>0</v>
      </c>
      <c r="AZ14" s="43">
        <f t="shared" si="37"/>
        <v>0</v>
      </c>
      <c r="BA14" s="8"/>
    </row>
    <row r="15" spans="1:53" x14ac:dyDescent="0.25">
      <c r="B15" s="89">
        <v>1158897959.1837001</v>
      </c>
      <c r="C15" s="89">
        <v>-34.466484000000001</v>
      </c>
      <c r="D15" s="89">
        <v>-18.194286000000002</v>
      </c>
      <c r="E15" s="89">
        <v>17.246929000000002</v>
      </c>
      <c r="F15" s="89">
        <v>-73.398178000000001</v>
      </c>
      <c r="G15" s="89">
        <v>-33.353454999999997</v>
      </c>
      <c r="H15" s="8"/>
      <c r="I15" s="6">
        <f t="shared" si="3"/>
        <v>1.8041632653060999</v>
      </c>
      <c r="J15" s="6">
        <f t="shared" si="4"/>
        <v>19.884001000000001</v>
      </c>
      <c r="K15" s="83">
        <f t="shared" si="7"/>
        <v>7.4020080999999998</v>
      </c>
      <c r="L15" s="6">
        <f t="shared" si="8"/>
        <v>1.8041632653060999</v>
      </c>
      <c r="M15" s="79">
        <f t="shared" si="9"/>
        <v>15.524653000000001</v>
      </c>
      <c r="N15" s="83">
        <f t="shared" si="10"/>
        <v>1.6145358000000001</v>
      </c>
      <c r="O15" s="6">
        <f t="shared" si="11"/>
        <v>1.8041632653060999</v>
      </c>
      <c r="P15" s="79">
        <f t="shared" si="12"/>
        <v>12.940206999999999</v>
      </c>
      <c r="Q15" s="83">
        <f t="shared" si="13"/>
        <v>-5.5639586000000003</v>
      </c>
      <c r="R15" s="6">
        <f t="shared" si="14"/>
        <v>1.8041632653060999</v>
      </c>
      <c r="S15" s="79">
        <f t="shared" si="15"/>
        <v>0</v>
      </c>
      <c r="T15" s="83">
        <f t="shared" si="16"/>
        <v>0</v>
      </c>
      <c r="U15" s="6">
        <f t="shared" si="17"/>
        <v>1.8041632653060999</v>
      </c>
      <c r="V15" s="79">
        <f t="shared" si="18"/>
        <v>0</v>
      </c>
      <c r="W15" s="83">
        <f t="shared" si="19"/>
        <v>0</v>
      </c>
      <c r="X15" s="43">
        <f t="shared" si="20"/>
        <v>0</v>
      </c>
      <c r="Y15" s="43">
        <f t="shared" ref="Y15:Z15" si="46">C539</f>
        <v>0</v>
      </c>
      <c r="Z15" s="43">
        <f t="shared" si="46"/>
        <v>0</v>
      </c>
      <c r="AB15" s="89">
        <v>1158897959.1837001</v>
      </c>
      <c r="AC15" s="89">
        <v>-70.651955000000001</v>
      </c>
      <c r="AD15" s="89">
        <v>-53.863728000000002</v>
      </c>
      <c r="AE15" s="89">
        <v>13.262169999999999</v>
      </c>
      <c r="AF15" s="89">
        <v>-109.02038</v>
      </c>
      <c r="AG15" s="89">
        <v>-69.641189999999995</v>
      </c>
      <c r="AH15" s="8"/>
      <c r="AI15" s="6">
        <f t="shared" si="5"/>
        <v>1.8041632653060999</v>
      </c>
      <c r="AJ15" s="6">
        <f t="shared" si="6"/>
        <v>22.799337000000001</v>
      </c>
      <c r="AK15" s="83">
        <f t="shared" si="22"/>
        <v>8.2112350000000003</v>
      </c>
      <c r="AL15" s="6">
        <f t="shared" si="23"/>
        <v>1.8041632653060999</v>
      </c>
      <c r="AM15" s="79">
        <f t="shared" si="24"/>
        <v>18.174838999999999</v>
      </c>
      <c r="AN15" s="83">
        <f t="shared" si="25"/>
        <v>4.8814960000000003</v>
      </c>
      <c r="AO15" s="6">
        <f t="shared" si="26"/>
        <v>1.8041632653060999</v>
      </c>
      <c r="AP15" s="43">
        <f t="shared" si="27"/>
        <v>15.179116</v>
      </c>
      <c r="AQ15" s="83">
        <f t="shared" si="28"/>
        <v>-3.8077168000000001</v>
      </c>
      <c r="AR15" s="6">
        <f t="shared" si="29"/>
        <v>1.8041632653060999</v>
      </c>
      <c r="AS15" s="79">
        <f t="shared" si="30"/>
        <v>0</v>
      </c>
      <c r="AT15" s="83">
        <f t="shared" si="31"/>
        <v>0</v>
      </c>
      <c r="AU15" s="6">
        <f t="shared" si="32"/>
        <v>1.8041632653060999</v>
      </c>
      <c r="AV15" s="79">
        <f t="shared" si="33"/>
        <v>0</v>
      </c>
      <c r="AW15" s="83">
        <f t="shared" si="34"/>
        <v>0</v>
      </c>
      <c r="AX15" s="43">
        <f t="shared" si="35"/>
        <v>0</v>
      </c>
      <c r="AY15" s="43">
        <f t="shared" si="36"/>
        <v>0</v>
      </c>
      <c r="AZ15" s="43">
        <f t="shared" si="37"/>
        <v>0</v>
      </c>
      <c r="BA15" s="8"/>
    </row>
    <row r="16" spans="1:53" x14ac:dyDescent="0.25">
      <c r="B16" s="89">
        <v>1320214285.7142999</v>
      </c>
      <c r="C16" s="89">
        <v>-27.978064</v>
      </c>
      <c r="D16" s="89">
        <v>-5.9185790999999996</v>
      </c>
      <c r="E16" s="89">
        <v>19.470175000000001</v>
      </c>
      <c r="F16" s="89">
        <v>-69.845130999999995</v>
      </c>
      <c r="G16" s="89">
        <v>-25.763383999999999</v>
      </c>
      <c r="H16" s="8"/>
      <c r="I16" s="6">
        <f t="shared" si="3"/>
        <v>1.9654795918367001</v>
      </c>
      <c r="J16" s="6">
        <f t="shared" si="4"/>
        <v>18.359669</v>
      </c>
      <c r="K16" s="83">
        <f t="shared" si="7"/>
        <v>8.8500327999999993</v>
      </c>
      <c r="L16" s="6">
        <f t="shared" si="8"/>
        <v>1.9654795918367001</v>
      </c>
      <c r="M16" s="79">
        <f t="shared" si="9"/>
        <v>16.873826999999999</v>
      </c>
      <c r="N16" s="83">
        <f t="shared" si="10"/>
        <v>4.3859754000000004</v>
      </c>
      <c r="O16" s="6">
        <f t="shared" si="11"/>
        <v>1.9654795918367001</v>
      </c>
      <c r="P16" s="79">
        <f t="shared" si="12"/>
        <v>11.000584999999999</v>
      </c>
      <c r="Q16" s="83">
        <f t="shared" si="13"/>
        <v>-4.4227065999999997</v>
      </c>
      <c r="R16" s="6">
        <f t="shared" si="14"/>
        <v>1.9654795918367001</v>
      </c>
      <c r="S16" s="79">
        <f t="shared" si="15"/>
        <v>0</v>
      </c>
      <c r="T16" s="83">
        <f t="shared" si="16"/>
        <v>0</v>
      </c>
      <c r="U16" s="6">
        <f t="shared" si="17"/>
        <v>1.9654795918367001</v>
      </c>
      <c r="V16" s="79">
        <f t="shared" si="18"/>
        <v>0</v>
      </c>
      <c r="W16" s="83">
        <f t="shared" si="19"/>
        <v>0</v>
      </c>
      <c r="X16" s="43">
        <f t="shared" si="20"/>
        <v>0</v>
      </c>
      <c r="Y16" s="43">
        <f t="shared" ref="Y16:Z16" si="47">C540</f>
        <v>0</v>
      </c>
      <c r="Z16" s="43">
        <f t="shared" si="47"/>
        <v>0</v>
      </c>
      <c r="AB16" s="89">
        <v>1320214285.7142999</v>
      </c>
      <c r="AC16" s="89">
        <v>-58.374293999999999</v>
      </c>
      <c r="AD16" s="89">
        <v>-35.026961999999997</v>
      </c>
      <c r="AE16" s="89">
        <v>13.278325000000001</v>
      </c>
      <c r="AF16" s="89">
        <v>-69.014328000000006</v>
      </c>
      <c r="AG16" s="89">
        <v>-56.167023</v>
      </c>
      <c r="AH16" s="8"/>
      <c r="AI16" s="6">
        <f t="shared" si="5"/>
        <v>1.9654795918367001</v>
      </c>
      <c r="AJ16" s="6">
        <f t="shared" si="6"/>
        <v>24.185286000000001</v>
      </c>
      <c r="AK16" s="83">
        <f t="shared" si="22"/>
        <v>11.423591999999999</v>
      </c>
      <c r="AL16" s="6">
        <f t="shared" si="23"/>
        <v>1.9654795918367001</v>
      </c>
      <c r="AM16" s="79">
        <f t="shared" si="24"/>
        <v>22.57732</v>
      </c>
      <c r="AN16" s="83">
        <f t="shared" si="25"/>
        <v>8.8464498999999996</v>
      </c>
      <c r="AO16" s="6">
        <f t="shared" si="26"/>
        <v>1.9654795918367001</v>
      </c>
      <c r="AP16" s="43">
        <f t="shared" si="27"/>
        <v>19.826279</v>
      </c>
      <c r="AQ16" s="83">
        <f t="shared" si="28"/>
        <v>6.1417251000000004</v>
      </c>
      <c r="AR16" s="6">
        <f t="shared" si="29"/>
        <v>1.9654795918367001</v>
      </c>
      <c r="AS16" s="79">
        <f t="shared" si="30"/>
        <v>0</v>
      </c>
      <c r="AT16" s="83">
        <f t="shared" si="31"/>
        <v>0</v>
      </c>
      <c r="AU16" s="6">
        <f t="shared" si="32"/>
        <v>1.9654795918367001</v>
      </c>
      <c r="AV16" s="79">
        <f t="shared" si="33"/>
        <v>0</v>
      </c>
      <c r="AW16" s="83">
        <f t="shared" si="34"/>
        <v>0</v>
      </c>
      <c r="AX16" s="43">
        <f t="shared" si="35"/>
        <v>0</v>
      </c>
      <c r="AY16" s="43">
        <f t="shared" si="36"/>
        <v>0</v>
      </c>
      <c r="AZ16" s="43">
        <f t="shared" si="37"/>
        <v>0</v>
      </c>
      <c r="BA16" s="8"/>
    </row>
    <row r="17" spans="2:53" x14ac:dyDescent="0.25">
      <c r="B17" s="89">
        <v>1481530612.2449</v>
      </c>
      <c r="C17" s="89">
        <v>-18.768591000000001</v>
      </c>
      <c r="D17" s="89">
        <v>1.1376191</v>
      </c>
      <c r="E17" s="89">
        <v>20.703312</v>
      </c>
      <c r="F17" s="89">
        <v>-64.884636</v>
      </c>
      <c r="G17" s="89">
        <v>-17.049423000000001</v>
      </c>
      <c r="H17" s="8"/>
      <c r="I17" s="6">
        <f t="shared" si="3"/>
        <v>2.1267959183673</v>
      </c>
      <c r="J17" s="6">
        <f t="shared" si="4"/>
        <v>17.093755999999999</v>
      </c>
      <c r="K17" s="83">
        <f t="shared" si="7"/>
        <v>9.5245171000000006</v>
      </c>
      <c r="L17" s="6">
        <f t="shared" si="8"/>
        <v>2.1267959183673</v>
      </c>
      <c r="M17" s="79">
        <f t="shared" si="9"/>
        <v>16.593699000000001</v>
      </c>
      <c r="N17" s="83">
        <f t="shared" si="10"/>
        <v>9.5632695999999999</v>
      </c>
      <c r="O17" s="6">
        <f t="shared" si="11"/>
        <v>2.1267959183673</v>
      </c>
      <c r="P17" s="79">
        <f t="shared" si="12"/>
        <v>12.041150999999999</v>
      </c>
      <c r="Q17" s="83">
        <f t="shared" si="13"/>
        <v>0.39680752000000002</v>
      </c>
      <c r="R17" s="6">
        <f t="shared" si="14"/>
        <v>2.1267959183673</v>
      </c>
      <c r="S17" s="79">
        <f t="shared" si="15"/>
        <v>0</v>
      </c>
      <c r="T17" s="83">
        <f t="shared" si="16"/>
        <v>0</v>
      </c>
      <c r="U17" s="6">
        <f t="shared" si="17"/>
        <v>2.1267959183673</v>
      </c>
      <c r="V17" s="79">
        <f t="shared" si="18"/>
        <v>0</v>
      </c>
      <c r="W17" s="83">
        <f t="shared" si="19"/>
        <v>0</v>
      </c>
      <c r="X17" s="43">
        <f t="shared" si="20"/>
        <v>0</v>
      </c>
      <c r="Y17" s="43">
        <f t="shared" ref="Y17:Z17" si="48">C541</f>
        <v>0</v>
      </c>
      <c r="Z17" s="43">
        <f t="shared" si="48"/>
        <v>0</v>
      </c>
      <c r="AB17" s="89">
        <v>1481530612.2449</v>
      </c>
      <c r="AC17" s="89">
        <v>-20.718063000000001</v>
      </c>
      <c r="AD17" s="89">
        <v>-16.084681</v>
      </c>
      <c r="AE17" s="89">
        <v>14.558496</v>
      </c>
      <c r="AF17" s="89">
        <v>-61.036465</v>
      </c>
      <c r="AG17" s="89">
        <v>-19.107651000000001</v>
      </c>
      <c r="AH17" s="8"/>
      <c r="AI17" s="6">
        <f t="shared" si="5"/>
        <v>2.1267959183673</v>
      </c>
      <c r="AJ17" s="6">
        <f t="shared" si="6"/>
        <v>24.742571000000002</v>
      </c>
      <c r="AK17" s="83">
        <f t="shared" si="22"/>
        <v>13.935359</v>
      </c>
      <c r="AL17" s="6">
        <f t="shared" si="23"/>
        <v>2.1267959183673</v>
      </c>
      <c r="AM17" s="79">
        <f t="shared" si="24"/>
        <v>23.477098000000002</v>
      </c>
      <c r="AN17" s="83">
        <f t="shared" si="25"/>
        <v>13.437191</v>
      </c>
      <c r="AO17" s="6">
        <f t="shared" si="26"/>
        <v>2.1267959183673</v>
      </c>
      <c r="AP17" s="43">
        <f t="shared" si="27"/>
        <v>21.634060000000002</v>
      </c>
      <c r="AQ17" s="83">
        <f t="shared" si="28"/>
        <v>9.7837323999999999</v>
      </c>
      <c r="AR17" s="6">
        <f t="shared" si="29"/>
        <v>2.1267959183673</v>
      </c>
      <c r="AS17" s="79">
        <f t="shared" si="30"/>
        <v>0</v>
      </c>
      <c r="AT17" s="83">
        <f t="shared" si="31"/>
        <v>0</v>
      </c>
      <c r="AU17" s="6">
        <f t="shared" si="32"/>
        <v>2.1267959183673</v>
      </c>
      <c r="AV17" s="79">
        <f t="shared" si="33"/>
        <v>0</v>
      </c>
      <c r="AW17" s="83">
        <f t="shared" si="34"/>
        <v>0</v>
      </c>
      <c r="AX17" s="43">
        <f t="shared" si="35"/>
        <v>0</v>
      </c>
      <c r="AY17" s="43">
        <f t="shared" si="36"/>
        <v>0</v>
      </c>
      <c r="AZ17" s="43">
        <f t="shared" si="37"/>
        <v>0</v>
      </c>
      <c r="BA17" s="8"/>
    </row>
    <row r="18" spans="2:53" x14ac:dyDescent="0.25">
      <c r="B18" s="89">
        <v>1642846938.7755001</v>
      </c>
      <c r="C18" s="89">
        <v>-17.828375000000001</v>
      </c>
      <c r="D18" s="89">
        <v>5.5120605999999999</v>
      </c>
      <c r="E18" s="89">
        <v>20.907897999999999</v>
      </c>
      <c r="F18" s="89">
        <v>-65.821037000000004</v>
      </c>
      <c r="G18" s="89">
        <v>-15.884274</v>
      </c>
      <c r="H18" s="8"/>
      <c r="I18" s="6">
        <f t="shared" si="3"/>
        <v>2.2881122448979996</v>
      </c>
      <c r="J18" s="6">
        <f t="shared" si="4"/>
        <v>17.315563000000001</v>
      </c>
      <c r="K18" s="83">
        <f t="shared" si="7"/>
        <v>9.8823451999999996</v>
      </c>
      <c r="L18" s="6">
        <f t="shared" si="8"/>
        <v>2.2881122448979996</v>
      </c>
      <c r="M18" s="79">
        <f t="shared" si="9"/>
        <v>17.150967000000001</v>
      </c>
      <c r="N18" s="83">
        <f t="shared" si="10"/>
        <v>8.9266156999999993</v>
      </c>
      <c r="O18" s="6">
        <f t="shared" si="11"/>
        <v>2.2881122448979996</v>
      </c>
      <c r="P18" s="79">
        <f t="shared" si="12"/>
        <v>14.815576</v>
      </c>
      <c r="Q18" s="83">
        <f t="shared" si="13"/>
        <v>7.9842677000000002</v>
      </c>
      <c r="R18" s="6">
        <f t="shared" si="14"/>
        <v>2.2881122448979996</v>
      </c>
      <c r="S18" s="79">
        <f t="shared" si="15"/>
        <v>0</v>
      </c>
      <c r="T18" s="83">
        <f t="shared" si="16"/>
        <v>0</v>
      </c>
      <c r="U18" s="6">
        <f t="shared" si="17"/>
        <v>2.2881122448979996</v>
      </c>
      <c r="V18" s="79">
        <f t="shared" si="18"/>
        <v>0</v>
      </c>
      <c r="W18" s="83">
        <f t="shared" si="19"/>
        <v>0</v>
      </c>
      <c r="X18" s="43">
        <f t="shared" si="20"/>
        <v>0</v>
      </c>
      <c r="Y18" s="43">
        <f t="shared" ref="Y18:Z18" si="49">C542</f>
        <v>0</v>
      </c>
      <c r="Z18" s="43">
        <f t="shared" si="49"/>
        <v>0</v>
      </c>
      <c r="AB18" s="89">
        <v>1642846938.7755001</v>
      </c>
      <c r="AC18" s="89">
        <v>-18.479255999999999</v>
      </c>
      <c r="AD18" s="89">
        <v>4.1308955999999997</v>
      </c>
      <c r="AE18" s="89">
        <v>20.954529000000001</v>
      </c>
      <c r="AF18" s="89">
        <v>-66.155951999999999</v>
      </c>
      <c r="AG18" s="89">
        <v>-16.654861</v>
      </c>
      <c r="AH18" s="8"/>
      <c r="AI18" s="6">
        <f t="shared" si="5"/>
        <v>2.2881122448979996</v>
      </c>
      <c r="AJ18" s="6">
        <f t="shared" si="6"/>
        <v>24.649925</v>
      </c>
      <c r="AK18" s="83">
        <f t="shared" si="22"/>
        <v>15.223420000000001</v>
      </c>
      <c r="AL18" s="6">
        <f t="shared" si="23"/>
        <v>2.2881122448979996</v>
      </c>
      <c r="AM18" s="79">
        <f t="shared" si="24"/>
        <v>23.580840999999999</v>
      </c>
      <c r="AN18" s="83">
        <f t="shared" si="25"/>
        <v>14.79069</v>
      </c>
      <c r="AO18" s="6">
        <f t="shared" si="26"/>
        <v>2.2881122448979996</v>
      </c>
      <c r="AP18" s="43">
        <f t="shared" si="27"/>
        <v>22.431346999999999</v>
      </c>
      <c r="AQ18" s="83">
        <f t="shared" si="28"/>
        <v>11.188169</v>
      </c>
      <c r="AR18" s="6">
        <f t="shared" si="29"/>
        <v>2.2881122448979996</v>
      </c>
      <c r="AS18" s="79">
        <f t="shared" si="30"/>
        <v>0</v>
      </c>
      <c r="AT18" s="83">
        <f t="shared" si="31"/>
        <v>0</v>
      </c>
      <c r="AU18" s="6">
        <f t="shared" si="32"/>
        <v>2.2881122448979996</v>
      </c>
      <c r="AV18" s="79">
        <f t="shared" si="33"/>
        <v>0</v>
      </c>
      <c r="AW18" s="83">
        <f t="shared" si="34"/>
        <v>0</v>
      </c>
      <c r="AX18" s="43">
        <f t="shared" si="35"/>
        <v>0</v>
      </c>
      <c r="AY18" s="43">
        <f t="shared" si="36"/>
        <v>0</v>
      </c>
      <c r="AZ18" s="43">
        <f t="shared" si="37"/>
        <v>0</v>
      </c>
      <c r="BA18" s="8"/>
    </row>
    <row r="19" spans="2:53" x14ac:dyDescent="0.25">
      <c r="B19" s="89">
        <v>1804163265.3060999</v>
      </c>
      <c r="C19" s="89">
        <v>-14.739068</v>
      </c>
      <c r="D19" s="89">
        <v>7.4020080999999998</v>
      </c>
      <c r="E19" s="89">
        <v>19.884001000000001</v>
      </c>
      <c r="F19" s="89">
        <v>-56.374794000000001</v>
      </c>
      <c r="G19" s="89">
        <v>-13.253817</v>
      </c>
      <c r="H19" s="8"/>
      <c r="I19" s="6">
        <f t="shared" si="3"/>
        <v>2.4494285714285997</v>
      </c>
      <c r="J19" s="6">
        <f t="shared" si="4"/>
        <v>18.383811999999999</v>
      </c>
      <c r="K19" s="83">
        <f t="shared" si="7"/>
        <v>10.322233000000001</v>
      </c>
      <c r="L19" s="6">
        <f t="shared" si="8"/>
        <v>2.4494285714285997</v>
      </c>
      <c r="M19" s="79">
        <f t="shared" si="9"/>
        <v>18.410803000000001</v>
      </c>
      <c r="N19" s="83">
        <f t="shared" si="10"/>
        <v>9.0218906000000008</v>
      </c>
      <c r="O19" s="6">
        <f t="shared" si="11"/>
        <v>2.4494285714285997</v>
      </c>
      <c r="P19" s="79">
        <f t="shared" si="12"/>
        <v>17.654581</v>
      </c>
      <c r="Q19" s="83">
        <f t="shared" si="13"/>
        <v>8.3377867000000006</v>
      </c>
      <c r="R19" s="6">
        <f t="shared" si="14"/>
        <v>2.4494285714285997</v>
      </c>
      <c r="S19" s="79">
        <f t="shared" si="15"/>
        <v>0</v>
      </c>
      <c r="T19" s="83">
        <f t="shared" si="16"/>
        <v>0</v>
      </c>
      <c r="U19" s="6">
        <f t="shared" si="17"/>
        <v>2.4494285714285997</v>
      </c>
      <c r="V19" s="79">
        <f t="shared" si="18"/>
        <v>0</v>
      </c>
      <c r="W19" s="83">
        <f t="shared" si="19"/>
        <v>0</v>
      </c>
      <c r="X19" s="43">
        <f t="shared" si="20"/>
        <v>0</v>
      </c>
      <c r="Y19" s="43">
        <f t="shared" ref="Y19:Z19" si="50">C543</f>
        <v>0</v>
      </c>
      <c r="Z19" s="43">
        <f t="shared" si="50"/>
        <v>0</v>
      </c>
      <c r="AB19" s="89">
        <v>1804163265.3060999</v>
      </c>
      <c r="AC19" s="89">
        <v>-16.193028999999999</v>
      </c>
      <c r="AD19" s="89">
        <v>8.2112350000000003</v>
      </c>
      <c r="AE19" s="89">
        <v>22.799337000000001</v>
      </c>
      <c r="AF19" s="89">
        <v>-63.763995999999999</v>
      </c>
      <c r="AG19" s="89">
        <v>-14.708385</v>
      </c>
      <c r="AH19" s="8"/>
      <c r="AI19" s="6">
        <f t="shared" si="5"/>
        <v>2.4494285714285997</v>
      </c>
      <c r="AJ19" s="6">
        <f t="shared" si="6"/>
        <v>23.375406000000002</v>
      </c>
      <c r="AK19" s="83">
        <f t="shared" si="22"/>
        <v>14.928591000000001</v>
      </c>
      <c r="AL19" s="6">
        <f t="shared" si="23"/>
        <v>2.4494285714285997</v>
      </c>
      <c r="AM19" s="79">
        <f t="shared" si="24"/>
        <v>23.411469</v>
      </c>
      <c r="AN19" s="83">
        <f t="shared" si="25"/>
        <v>15.564648</v>
      </c>
      <c r="AO19" s="6">
        <f t="shared" si="26"/>
        <v>2.4494285714285997</v>
      </c>
      <c r="AP19" s="43">
        <f t="shared" si="27"/>
        <v>21.987690000000001</v>
      </c>
      <c r="AQ19" s="83">
        <f t="shared" si="28"/>
        <v>13.829708999999999</v>
      </c>
      <c r="AR19" s="6">
        <f t="shared" si="29"/>
        <v>2.4494285714285997</v>
      </c>
      <c r="AS19" s="79">
        <f t="shared" si="30"/>
        <v>0</v>
      </c>
      <c r="AT19" s="83">
        <f t="shared" si="31"/>
        <v>0</v>
      </c>
      <c r="AU19" s="6">
        <f t="shared" si="32"/>
        <v>2.4494285714285997</v>
      </c>
      <c r="AV19" s="79">
        <f t="shared" si="33"/>
        <v>0</v>
      </c>
      <c r="AW19" s="83">
        <f t="shared" si="34"/>
        <v>0</v>
      </c>
      <c r="AX19" s="43">
        <f t="shared" si="35"/>
        <v>0</v>
      </c>
      <c r="AY19" s="43">
        <f t="shared" si="36"/>
        <v>0</v>
      </c>
      <c r="AZ19" s="43">
        <f t="shared" si="37"/>
        <v>0</v>
      </c>
      <c r="BA19" s="8"/>
    </row>
    <row r="20" spans="2:53" x14ac:dyDescent="0.25">
      <c r="B20" s="89">
        <v>1965479591.8367</v>
      </c>
      <c r="C20" s="89">
        <v>-9.8564644000000001</v>
      </c>
      <c r="D20" s="89">
        <v>8.8500327999999993</v>
      </c>
      <c r="E20" s="89">
        <v>18.359669</v>
      </c>
      <c r="F20" s="89">
        <v>-49.487941999999997</v>
      </c>
      <c r="G20" s="89">
        <v>-8.3078889999999994</v>
      </c>
      <c r="H20" s="8"/>
      <c r="I20" s="6">
        <f t="shared" si="3"/>
        <v>2.6107448979591998</v>
      </c>
      <c r="J20" s="6">
        <f t="shared" si="4"/>
        <v>20.347069000000001</v>
      </c>
      <c r="K20" s="83">
        <f t="shared" si="7"/>
        <v>11.854556000000001</v>
      </c>
      <c r="L20" s="6">
        <f t="shared" si="8"/>
        <v>2.6107448979591998</v>
      </c>
      <c r="M20" s="79">
        <f t="shared" si="9"/>
        <v>19.70438</v>
      </c>
      <c r="N20" s="83">
        <f t="shared" si="10"/>
        <v>10.396398</v>
      </c>
      <c r="O20" s="6">
        <f t="shared" si="11"/>
        <v>2.6107448979591998</v>
      </c>
      <c r="P20" s="79">
        <f t="shared" si="12"/>
        <v>19.176552000000001</v>
      </c>
      <c r="Q20" s="83">
        <f t="shared" si="13"/>
        <v>8.6915674000000003</v>
      </c>
      <c r="R20" s="6">
        <f t="shared" si="14"/>
        <v>2.6107448979591998</v>
      </c>
      <c r="S20" s="79">
        <f t="shared" si="15"/>
        <v>0</v>
      </c>
      <c r="T20" s="83">
        <f t="shared" si="16"/>
        <v>0</v>
      </c>
      <c r="U20" s="6">
        <f t="shared" si="17"/>
        <v>2.6107448979591998</v>
      </c>
      <c r="V20" s="79">
        <f t="shared" si="18"/>
        <v>0</v>
      </c>
      <c r="W20" s="83">
        <f t="shared" si="19"/>
        <v>0</v>
      </c>
      <c r="X20" s="43">
        <f t="shared" si="20"/>
        <v>0</v>
      </c>
      <c r="Y20" s="43">
        <f t="shared" ref="Y20:Z20" si="51">C544</f>
        <v>0</v>
      </c>
      <c r="Z20" s="43">
        <f t="shared" si="51"/>
        <v>0</v>
      </c>
      <c r="AB20" s="89">
        <v>1965479591.8367</v>
      </c>
      <c r="AC20" s="89">
        <v>-13.933814999999999</v>
      </c>
      <c r="AD20" s="89">
        <v>11.423591999999999</v>
      </c>
      <c r="AE20" s="89">
        <v>24.185286000000001</v>
      </c>
      <c r="AF20" s="89">
        <v>-65.165756000000002</v>
      </c>
      <c r="AG20" s="89">
        <v>-12.401059</v>
      </c>
      <c r="AH20" s="8"/>
      <c r="AI20" s="6">
        <f t="shared" si="5"/>
        <v>2.6107448979591998</v>
      </c>
      <c r="AJ20" s="6">
        <f t="shared" si="6"/>
        <v>22.328291</v>
      </c>
      <c r="AK20" s="83">
        <f t="shared" si="22"/>
        <v>14.213728</v>
      </c>
      <c r="AL20" s="6">
        <f t="shared" si="23"/>
        <v>2.6107448979591998</v>
      </c>
      <c r="AM20" s="79">
        <f t="shared" si="24"/>
        <v>22.236677</v>
      </c>
      <c r="AN20" s="83">
        <f t="shared" si="25"/>
        <v>13.149292000000001</v>
      </c>
      <c r="AO20" s="6">
        <f t="shared" si="26"/>
        <v>2.6107448979591998</v>
      </c>
      <c r="AP20" s="43">
        <f t="shared" si="27"/>
        <v>21.636652000000002</v>
      </c>
      <c r="AQ20" s="83">
        <f t="shared" si="28"/>
        <v>12.092893</v>
      </c>
      <c r="AR20" s="6">
        <f t="shared" si="29"/>
        <v>2.6107448979591998</v>
      </c>
      <c r="AS20" s="79">
        <f t="shared" si="30"/>
        <v>0</v>
      </c>
      <c r="AT20" s="83">
        <f t="shared" si="31"/>
        <v>0</v>
      </c>
      <c r="AU20" s="6">
        <f t="shared" si="32"/>
        <v>2.6107448979591998</v>
      </c>
      <c r="AV20" s="79">
        <f t="shared" si="33"/>
        <v>0</v>
      </c>
      <c r="AW20" s="83">
        <f t="shared" si="34"/>
        <v>0</v>
      </c>
      <c r="AX20" s="43">
        <f t="shared" si="35"/>
        <v>0</v>
      </c>
      <c r="AY20" s="43">
        <f t="shared" si="36"/>
        <v>0</v>
      </c>
      <c r="AZ20" s="43">
        <f t="shared" si="37"/>
        <v>0</v>
      </c>
      <c r="BA20" s="8"/>
    </row>
    <row r="21" spans="2:53" x14ac:dyDescent="0.25">
      <c r="B21" s="89">
        <v>2126795918.3673</v>
      </c>
      <c r="C21" s="89">
        <v>-7.0474610000000002</v>
      </c>
      <c r="D21" s="89">
        <v>9.5245171000000006</v>
      </c>
      <c r="E21" s="89">
        <v>17.093755999999999</v>
      </c>
      <c r="F21" s="89">
        <v>-42.166438999999997</v>
      </c>
      <c r="G21" s="89">
        <v>-6.967206</v>
      </c>
      <c r="H21" s="8"/>
      <c r="I21" s="6">
        <f t="shared" si="3"/>
        <v>2.7720612244898</v>
      </c>
      <c r="J21" s="6">
        <f t="shared" si="4"/>
        <v>21.749822999999999</v>
      </c>
      <c r="K21" s="83">
        <f t="shared" si="7"/>
        <v>12.928962</v>
      </c>
      <c r="L21" s="6">
        <f t="shared" si="8"/>
        <v>2.7720612244898</v>
      </c>
      <c r="M21" s="79">
        <f t="shared" si="9"/>
        <v>21.518274000000002</v>
      </c>
      <c r="N21" s="83">
        <f t="shared" si="10"/>
        <v>11.527746</v>
      </c>
      <c r="O21" s="6">
        <f t="shared" si="11"/>
        <v>2.7720612244898</v>
      </c>
      <c r="P21" s="79">
        <f t="shared" si="12"/>
        <v>20.892641000000001</v>
      </c>
      <c r="Q21" s="83">
        <f t="shared" si="13"/>
        <v>11.232654</v>
      </c>
      <c r="R21" s="6">
        <f t="shared" si="14"/>
        <v>2.7720612244898</v>
      </c>
      <c r="S21" s="79">
        <f t="shared" si="15"/>
        <v>0</v>
      </c>
      <c r="T21" s="83">
        <f t="shared" si="16"/>
        <v>0</v>
      </c>
      <c r="U21" s="6">
        <f t="shared" si="17"/>
        <v>2.7720612244898</v>
      </c>
      <c r="V21" s="79">
        <f t="shared" si="18"/>
        <v>0</v>
      </c>
      <c r="W21" s="83">
        <f t="shared" si="19"/>
        <v>0</v>
      </c>
      <c r="X21" s="43">
        <f t="shared" si="20"/>
        <v>0</v>
      </c>
      <c r="Y21" s="43">
        <f t="shared" ref="Y21:Z21" si="52">C545</f>
        <v>0</v>
      </c>
      <c r="Z21" s="43">
        <f t="shared" si="52"/>
        <v>0</v>
      </c>
      <c r="AB21" s="89">
        <v>2126795918.3673</v>
      </c>
      <c r="AC21" s="89">
        <v>-11.33661</v>
      </c>
      <c r="AD21" s="89">
        <v>13.935359</v>
      </c>
      <c r="AE21" s="89">
        <v>24.742571000000002</v>
      </c>
      <c r="AF21" s="89">
        <v>-64.002159000000006</v>
      </c>
      <c r="AG21" s="89">
        <v>-11.175642</v>
      </c>
      <c r="AH21" s="8"/>
      <c r="AI21" s="6">
        <f t="shared" si="5"/>
        <v>2.7720612244898</v>
      </c>
      <c r="AJ21" s="6">
        <f t="shared" si="6"/>
        <v>21.046873000000001</v>
      </c>
      <c r="AK21" s="83">
        <f t="shared" si="22"/>
        <v>13.060573</v>
      </c>
      <c r="AL21" s="6">
        <f t="shared" si="23"/>
        <v>2.7720612244898</v>
      </c>
      <c r="AM21" s="79">
        <f t="shared" si="24"/>
        <v>20.922495000000001</v>
      </c>
      <c r="AN21" s="83">
        <f t="shared" si="25"/>
        <v>13.127931999999999</v>
      </c>
      <c r="AO21" s="6">
        <f t="shared" si="26"/>
        <v>2.7720612244898</v>
      </c>
      <c r="AP21" s="43">
        <f t="shared" si="27"/>
        <v>19.950261999999999</v>
      </c>
      <c r="AQ21" s="83">
        <f t="shared" si="28"/>
        <v>11.824567999999999</v>
      </c>
      <c r="AR21" s="6">
        <f t="shared" si="29"/>
        <v>2.7720612244898</v>
      </c>
      <c r="AS21" s="79">
        <f t="shared" si="30"/>
        <v>0</v>
      </c>
      <c r="AT21" s="83">
        <f t="shared" si="31"/>
        <v>0</v>
      </c>
      <c r="AU21" s="6">
        <f t="shared" si="32"/>
        <v>2.7720612244898</v>
      </c>
      <c r="AV21" s="79">
        <f t="shared" si="33"/>
        <v>0</v>
      </c>
      <c r="AW21" s="83">
        <f t="shared" si="34"/>
        <v>0</v>
      </c>
      <c r="AX21" s="43">
        <f t="shared" si="35"/>
        <v>0</v>
      </c>
      <c r="AY21" s="43">
        <f t="shared" si="36"/>
        <v>0</v>
      </c>
      <c r="AZ21" s="43">
        <f t="shared" si="37"/>
        <v>0</v>
      </c>
      <c r="BA21" s="8"/>
    </row>
    <row r="22" spans="2:53" x14ac:dyDescent="0.25">
      <c r="B22" s="89">
        <v>2288112244.8979998</v>
      </c>
      <c r="C22" s="89">
        <v>-7.5022615999999998</v>
      </c>
      <c r="D22" s="89">
        <v>9.8823451999999996</v>
      </c>
      <c r="E22" s="89">
        <v>17.315563000000001</v>
      </c>
      <c r="F22" s="89">
        <v>-38.711281</v>
      </c>
      <c r="G22" s="89">
        <v>-7.4326214999999998</v>
      </c>
      <c r="H22" s="8"/>
      <c r="I22" s="6">
        <f t="shared" si="3"/>
        <v>2.9333775510204001</v>
      </c>
      <c r="J22" s="6">
        <f t="shared" si="4"/>
        <v>23.81146</v>
      </c>
      <c r="K22" s="83">
        <f t="shared" si="7"/>
        <v>14.918509</v>
      </c>
      <c r="L22" s="6">
        <f t="shared" si="8"/>
        <v>2.9333775510204001</v>
      </c>
      <c r="M22" s="79">
        <f t="shared" si="9"/>
        <v>22.940629999999999</v>
      </c>
      <c r="N22" s="83">
        <f t="shared" si="10"/>
        <v>14.466142</v>
      </c>
      <c r="O22" s="6">
        <f t="shared" si="11"/>
        <v>2.9333775510204001</v>
      </c>
      <c r="P22" s="79">
        <f t="shared" si="12"/>
        <v>22.980685999999999</v>
      </c>
      <c r="Q22" s="83">
        <f t="shared" si="13"/>
        <v>12.991712</v>
      </c>
      <c r="R22" s="6">
        <f t="shared" si="14"/>
        <v>2.9333775510204001</v>
      </c>
      <c r="S22" s="79">
        <f t="shared" si="15"/>
        <v>0</v>
      </c>
      <c r="T22" s="83">
        <f t="shared" si="16"/>
        <v>0</v>
      </c>
      <c r="U22" s="6">
        <f t="shared" si="17"/>
        <v>2.9333775510204001</v>
      </c>
      <c r="V22" s="79">
        <f t="shared" si="18"/>
        <v>0</v>
      </c>
      <c r="W22" s="83">
        <f t="shared" si="19"/>
        <v>0</v>
      </c>
      <c r="X22" s="43">
        <f t="shared" si="20"/>
        <v>0</v>
      </c>
      <c r="Y22" s="43">
        <f t="shared" ref="Y22:Z22" si="53">C546</f>
        <v>0</v>
      </c>
      <c r="Z22" s="43">
        <f t="shared" si="53"/>
        <v>0</v>
      </c>
      <c r="AB22" s="89">
        <v>2288112244.8979998</v>
      </c>
      <c r="AC22" s="89">
        <v>-8.9423484999999996</v>
      </c>
      <c r="AD22" s="89">
        <v>15.223420000000001</v>
      </c>
      <c r="AE22" s="89">
        <v>24.649925</v>
      </c>
      <c r="AF22" s="89">
        <v>-57.082565000000002</v>
      </c>
      <c r="AG22" s="89">
        <v>-8.8449363999999999</v>
      </c>
      <c r="AH22" s="8"/>
      <c r="AI22" s="6">
        <f t="shared" si="5"/>
        <v>2.9333775510204001</v>
      </c>
      <c r="AJ22" s="6">
        <f t="shared" si="6"/>
        <v>19.884729</v>
      </c>
      <c r="AK22" s="83">
        <f t="shared" si="22"/>
        <v>11.944245</v>
      </c>
      <c r="AL22" s="6">
        <f t="shared" si="23"/>
        <v>2.9333775510204001</v>
      </c>
      <c r="AM22" s="79">
        <f t="shared" si="24"/>
        <v>19.644196000000001</v>
      </c>
      <c r="AN22" s="83">
        <f t="shared" si="25"/>
        <v>11.241599000000001</v>
      </c>
      <c r="AO22" s="6">
        <f t="shared" si="26"/>
        <v>2.9333775510204001</v>
      </c>
      <c r="AP22" s="43">
        <f t="shared" si="27"/>
        <v>18.903926999999999</v>
      </c>
      <c r="AQ22" s="83">
        <f t="shared" si="28"/>
        <v>9.5572318999999997</v>
      </c>
      <c r="AR22" s="6">
        <f t="shared" si="29"/>
        <v>2.9333775510204001</v>
      </c>
      <c r="AS22" s="79">
        <f t="shared" si="30"/>
        <v>0</v>
      </c>
      <c r="AT22" s="83">
        <f t="shared" si="31"/>
        <v>0</v>
      </c>
      <c r="AU22" s="6">
        <f t="shared" si="32"/>
        <v>2.9333775510204001</v>
      </c>
      <c r="AV22" s="79">
        <f t="shared" si="33"/>
        <v>0</v>
      </c>
      <c r="AW22" s="83">
        <f t="shared" si="34"/>
        <v>0</v>
      </c>
      <c r="AX22" s="43">
        <f t="shared" si="35"/>
        <v>0</v>
      </c>
      <c r="AY22" s="43">
        <f t="shared" si="36"/>
        <v>0</v>
      </c>
      <c r="AZ22" s="43">
        <f t="shared" si="37"/>
        <v>0</v>
      </c>
      <c r="BA22" s="8"/>
    </row>
    <row r="23" spans="2:53" x14ac:dyDescent="0.25">
      <c r="B23" s="89">
        <v>2449428571.4285998</v>
      </c>
      <c r="C23" s="89">
        <v>-8.1294374000000005</v>
      </c>
      <c r="D23" s="89">
        <v>10.322233000000001</v>
      </c>
      <c r="E23" s="89">
        <v>18.383811999999999</v>
      </c>
      <c r="F23" s="89">
        <v>-46.453831000000001</v>
      </c>
      <c r="G23" s="89">
        <v>-7.8998283999999996</v>
      </c>
      <c r="H23" s="8"/>
      <c r="I23" s="6">
        <f t="shared" si="3"/>
        <v>3.0946938775510002</v>
      </c>
      <c r="J23" s="6">
        <f t="shared" si="4"/>
        <v>25.374178000000001</v>
      </c>
      <c r="K23" s="83">
        <f t="shared" si="7"/>
        <v>16.533557999999999</v>
      </c>
      <c r="L23" s="6">
        <f t="shared" si="8"/>
        <v>3.0946938775510002</v>
      </c>
      <c r="M23" s="79">
        <f t="shared" si="9"/>
        <v>26.095697000000001</v>
      </c>
      <c r="N23" s="83">
        <f t="shared" si="10"/>
        <v>16.200367</v>
      </c>
      <c r="O23" s="6">
        <f t="shared" si="11"/>
        <v>3.0946938775510002</v>
      </c>
      <c r="P23" s="79">
        <f t="shared" si="12"/>
        <v>22.971905</v>
      </c>
      <c r="Q23" s="83">
        <f t="shared" si="13"/>
        <v>15.384758</v>
      </c>
      <c r="R23" s="6">
        <f t="shared" si="14"/>
        <v>3.0946938775510002</v>
      </c>
      <c r="S23" s="79">
        <f t="shared" si="15"/>
        <v>0</v>
      </c>
      <c r="T23" s="83">
        <f t="shared" si="16"/>
        <v>0</v>
      </c>
      <c r="U23" s="6">
        <f t="shared" si="17"/>
        <v>3.0946938775510002</v>
      </c>
      <c r="V23" s="79">
        <f t="shared" si="18"/>
        <v>0</v>
      </c>
      <c r="W23" s="83">
        <f t="shared" si="19"/>
        <v>0</v>
      </c>
      <c r="X23" s="43">
        <f t="shared" si="20"/>
        <v>0</v>
      </c>
      <c r="Y23" s="43">
        <f t="shared" ref="Y23:Z23" si="54">C547</f>
        <v>0</v>
      </c>
      <c r="Z23" s="43">
        <f t="shared" si="54"/>
        <v>0</v>
      </c>
      <c r="AB23" s="89">
        <v>2449428571.4285998</v>
      </c>
      <c r="AC23" s="89">
        <v>-8.4408922000000004</v>
      </c>
      <c r="AD23" s="89">
        <v>14.928591000000001</v>
      </c>
      <c r="AE23" s="89">
        <v>23.375406000000002</v>
      </c>
      <c r="AF23" s="89">
        <v>-56.415351999999999</v>
      </c>
      <c r="AG23" s="89">
        <v>-8.2589369000000001</v>
      </c>
      <c r="AH23" s="8"/>
      <c r="AI23" s="6">
        <f t="shared" si="5"/>
        <v>3.0946938775510002</v>
      </c>
      <c r="AJ23" s="6">
        <f t="shared" si="6"/>
        <v>19.531717</v>
      </c>
      <c r="AK23" s="83">
        <f t="shared" si="22"/>
        <v>11.511706</v>
      </c>
      <c r="AL23" s="6">
        <f t="shared" si="23"/>
        <v>3.0946938775510002</v>
      </c>
      <c r="AM23" s="79">
        <f t="shared" si="24"/>
        <v>19.406374</v>
      </c>
      <c r="AN23" s="83">
        <f t="shared" si="25"/>
        <v>9.3014059000000007</v>
      </c>
      <c r="AO23" s="6">
        <f t="shared" si="26"/>
        <v>3.0946938775510002</v>
      </c>
      <c r="AP23" s="43">
        <f t="shared" si="27"/>
        <v>18.472929000000001</v>
      </c>
      <c r="AQ23" s="83">
        <f t="shared" si="28"/>
        <v>9.3663187000000008</v>
      </c>
      <c r="AR23" s="6">
        <f t="shared" si="29"/>
        <v>3.0946938775510002</v>
      </c>
      <c r="AS23" s="79">
        <f t="shared" si="30"/>
        <v>0</v>
      </c>
      <c r="AT23" s="83">
        <f t="shared" si="31"/>
        <v>0</v>
      </c>
      <c r="AU23" s="6">
        <f t="shared" si="32"/>
        <v>3.0946938775510002</v>
      </c>
      <c r="AV23" s="79">
        <f t="shared" si="33"/>
        <v>0</v>
      </c>
      <c r="AW23" s="83">
        <f t="shared" si="34"/>
        <v>0</v>
      </c>
      <c r="AX23" s="43">
        <f t="shared" si="35"/>
        <v>0</v>
      </c>
      <c r="AY23" s="43">
        <f t="shared" si="36"/>
        <v>0</v>
      </c>
      <c r="AZ23" s="43">
        <f t="shared" si="37"/>
        <v>0</v>
      </c>
      <c r="BA23" s="8"/>
    </row>
    <row r="24" spans="2:53" x14ac:dyDescent="0.25">
      <c r="B24" s="89">
        <v>2610744897.9591999</v>
      </c>
      <c r="C24" s="89">
        <v>-9.8493432999999992</v>
      </c>
      <c r="D24" s="89">
        <v>11.854556000000001</v>
      </c>
      <c r="E24" s="89">
        <v>20.347069000000001</v>
      </c>
      <c r="F24" s="89">
        <v>-53.211418000000002</v>
      </c>
      <c r="G24" s="89">
        <v>-8.8522882000000003</v>
      </c>
      <c r="H24" s="8"/>
      <c r="I24" s="6">
        <f t="shared" si="3"/>
        <v>3.2560102040816004</v>
      </c>
      <c r="J24" s="6">
        <f t="shared" si="4"/>
        <v>26.266152999999999</v>
      </c>
      <c r="K24" s="83">
        <f t="shared" si="7"/>
        <v>17.629473000000001</v>
      </c>
      <c r="L24" s="6">
        <f t="shared" si="8"/>
        <v>3.2560102040816004</v>
      </c>
      <c r="M24" s="79">
        <f t="shared" si="9"/>
        <v>26.808071000000002</v>
      </c>
      <c r="N24" s="83">
        <f t="shared" si="10"/>
        <v>15.599856000000001</v>
      </c>
      <c r="O24" s="6">
        <f t="shared" si="11"/>
        <v>3.2560102040816004</v>
      </c>
      <c r="P24" s="79">
        <f t="shared" si="12"/>
        <v>23.229894999999999</v>
      </c>
      <c r="Q24" s="83">
        <f t="shared" si="13"/>
        <v>11.597578</v>
      </c>
      <c r="R24" s="6">
        <f t="shared" si="14"/>
        <v>3.2560102040816004</v>
      </c>
      <c r="S24" s="79">
        <f t="shared" si="15"/>
        <v>0</v>
      </c>
      <c r="T24" s="83">
        <f t="shared" si="16"/>
        <v>0</v>
      </c>
      <c r="U24" s="6">
        <f t="shared" si="17"/>
        <v>3.2560102040816004</v>
      </c>
      <c r="V24" s="79">
        <f t="shared" si="18"/>
        <v>0</v>
      </c>
      <c r="W24" s="83">
        <f t="shared" si="19"/>
        <v>0</v>
      </c>
      <c r="X24" s="43">
        <f t="shared" si="20"/>
        <v>0</v>
      </c>
      <c r="Y24" s="43">
        <f t="shared" ref="Y24:Z24" si="55">C548</f>
        <v>0</v>
      </c>
      <c r="Z24" s="43">
        <f t="shared" si="55"/>
        <v>0</v>
      </c>
      <c r="AB24" s="89">
        <v>2610744897.9591999</v>
      </c>
      <c r="AC24" s="89">
        <v>-9.1770773000000005</v>
      </c>
      <c r="AD24" s="89">
        <v>14.213728</v>
      </c>
      <c r="AE24" s="89">
        <v>22.328291</v>
      </c>
      <c r="AF24" s="89">
        <v>-55.754584999999999</v>
      </c>
      <c r="AG24" s="89">
        <v>-8.2365741999999997</v>
      </c>
      <c r="AH24" s="8"/>
      <c r="AI24" s="6">
        <f t="shared" si="5"/>
        <v>3.2560102040816004</v>
      </c>
      <c r="AJ24" s="6">
        <f t="shared" si="6"/>
        <v>20.540752000000001</v>
      </c>
      <c r="AK24" s="83">
        <f t="shared" si="22"/>
        <v>12.467826000000001</v>
      </c>
      <c r="AL24" s="6">
        <f t="shared" si="23"/>
        <v>3.2560102040816004</v>
      </c>
      <c r="AM24" s="79">
        <f t="shared" si="24"/>
        <v>19.394552000000001</v>
      </c>
      <c r="AN24" s="83">
        <f t="shared" si="25"/>
        <v>9.5828485000000008</v>
      </c>
      <c r="AO24" s="6">
        <f t="shared" si="26"/>
        <v>3.2560102040816004</v>
      </c>
      <c r="AP24" s="43">
        <f t="shared" si="27"/>
        <v>19.187027</v>
      </c>
      <c r="AQ24" s="83">
        <f t="shared" si="28"/>
        <v>10.421523000000001</v>
      </c>
      <c r="AR24" s="6">
        <f t="shared" si="29"/>
        <v>3.2560102040816004</v>
      </c>
      <c r="AS24" s="79">
        <f t="shared" si="30"/>
        <v>0</v>
      </c>
      <c r="AT24" s="83">
        <f t="shared" si="31"/>
        <v>0</v>
      </c>
      <c r="AU24" s="6">
        <f t="shared" si="32"/>
        <v>3.2560102040816004</v>
      </c>
      <c r="AV24" s="79">
        <f t="shared" si="33"/>
        <v>0</v>
      </c>
      <c r="AW24" s="83">
        <f t="shared" si="34"/>
        <v>0</v>
      </c>
      <c r="AX24" s="43">
        <f t="shared" si="35"/>
        <v>0</v>
      </c>
      <c r="AY24" s="43">
        <f t="shared" si="36"/>
        <v>0</v>
      </c>
      <c r="AZ24" s="43">
        <f t="shared" si="37"/>
        <v>0</v>
      </c>
      <c r="BA24" s="8"/>
    </row>
    <row r="25" spans="2:53" x14ac:dyDescent="0.25">
      <c r="B25" s="89">
        <v>2772061224.4898</v>
      </c>
      <c r="C25" s="89">
        <v>-9.9478902999999992</v>
      </c>
      <c r="D25" s="89">
        <v>12.928962</v>
      </c>
      <c r="E25" s="89">
        <v>21.749822999999999</v>
      </c>
      <c r="F25" s="89">
        <v>-55.242103999999998</v>
      </c>
      <c r="G25" s="89">
        <v>-8.7254219000000006</v>
      </c>
      <c r="H25" s="8"/>
      <c r="I25" s="6">
        <f t="shared" si="3"/>
        <v>3.4173265306121996</v>
      </c>
      <c r="J25" s="6">
        <f t="shared" si="4"/>
        <v>28.263757999999999</v>
      </c>
      <c r="K25" s="83">
        <f t="shared" si="7"/>
        <v>19.897167</v>
      </c>
      <c r="L25" s="6">
        <f t="shared" si="8"/>
        <v>3.4173265306121996</v>
      </c>
      <c r="M25" s="79">
        <f t="shared" si="9"/>
        <v>27.932112</v>
      </c>
      <c r="N25" s="83">
        <f t="shared" si="10"/>
        <v>27.108250000000002</v>
      </c>
      <c r="O25" s="6">
        <f t="shared" si="11"/>
        <v>3.4173265306121996</v>
      </c>
      <c r="P25" s="79">
        <f t="shared" si="12"/>
        <v>22.331844</v>
      </c>
      <c r="Q25" s="83">
        <f t="shared" si="13"/>
        <v>14.585941</v>
      </c>
      <c r="R25" s="6">
        <f t="shared" si="14"/>
        <v>3.4173265306121996</v>
      </c>
      <c r="S25" s="79">
        <f t="shared" si="15"/>
        <v>0</v>
      </c>
      <c r="T25" s="83">
        <f t="shared" si="16"/>
        <v>0</v>
      </c>
      <c r="U25" s="6">
        <f t="shared" si="17"/>
        <v>3.4173265306121996</v>
      </c>
      <c r="V25" s="79">
        <f t="shared" si="18"/>
        <v>0</v>
      </c>
      <c r="W25" s="83">
        <f t="shared" si="19"/>
        <v>0</v>
      </c>
      <c r="X25" s="43">
        <f t="shared" si="20"/>
        <v>0</v>
      </c>
      <c r="Y25" s="43">
        <f t="shared" ref="Y25:Z25" si="56">C549</f>
        <v>0</v>
      </c>
      <c r="Z25" s="43">
        <f t="shared" si="56"/>
        <v>0</v>
      </c>
      <c r="AB25" s="89">
        <v>2772061224.4898</v>
      </c>
      <c r="AC25" s="89">
        <v>-9.0366821000000002</v>
      </c>
      <c r="AD25" s="89">
        <v>13.060573</v>
      </c>
      <c r="AE25" s="89">
        <v>21.046873000000001</v>
      </c>
      <c r="AF25" s="89">
        <v>-53.076385000000002</v>
      </c>
      <c r="AG25" s="89">
        <v>-7.8481765000000001</v>
      </c>
      <c r="AH25" s="8"/>
      <c r="AI25" s="6">
        <f t="shared" si="5"/>
        <v>3.4173265306121996</v>
      </c>
      <c r="AJ25" s="6">
        <f t="shared" si="6"/>
        <v>21.837128</v>
      </c>
      <c r="AK25" s="83">
        <f t="shared" si="22"/>
        <v>13.674599000000001</v>
      </c>
      <c r="AL25" s="6">
        <f t="shared" si="23"/>
        <v>3.4173265306121996</v>
      </c>
      <c r="AM25" s="79">
        <f t="shared" si="24"/>
        <v>19.983038000000001</v>
      </c>
      <c r="AN25" s="83">
        <f t="shared" si="25"/>
        <v>12.357911</v>
      </c>
      <c r="AO25" s="6">
        <f t="shared" si="26"/>
        <v>3.4173265306121996</v>
      </c>
      <c r="AP25" s="43">
        <f t="shared" si="27"/>
        <v>20.877165000000002</v>
      </c>
      <c r="AQ25" s="83">
        <f t="shared" si="28"/>
        <v>11.652462</v>
      </c>
      <c r="AR25" s="6">
        <f t="shared" si="29"/>
        <v>3.4173265306121996</v>
      </c>
      <c r="AS25" s="79">
        <f t="shared" si="30"/>
        <v>0</v>
      </c>
      <c r="AT25" s="83">
        <f t="shared" si="31"/>
        <v>0</v>
      </c>
      <c r="AU25" s="6">
        <f t="shared" si="32"/>
        <v>3.4173265306121996</v>
      </c>
      <c r="AV25" s="79">
        <f t="shared" si="33"/>
        <v>0</v>
      </c>
      <c r="AW25" s="83">
        <f t="shared" si="34"/>
        <v>0</v>
      </c>
      <c r="AX25" s="43">
        <f t="shared" si="35"/>
        <v>0</v>
      </c>
      <c r="AY25" s="43">
        <f t="shared" si="36"/>
        <v>0</v>
      </c>
      <c r="AZ25" s="43">
        <f t="shared" si="37"/>
        <v>0</v>
      </c>
      <c r="BA25" s="8"/>
    </row>
    <row r="26" spans="2:53" x14ac:dyDescent="0.25">
      <c r="B26" s="89">
        <v>2933377551.0204</v>
      </c>
      <c r="C26" s="89">
        <v>-9.7245083000000001</v>
      </c>
      <c r="D26" s="89">
        <v>14.918509</v>
      </c>
      <c r="E26" s="89">
        <v>23.81146</v>
      </c>
      <c r="F26" s="89">
        <v>-57.685473999999999</v>
      </c>
      <c r="G26" s="89">
        <v>-8.8848763000000002</v>
      </c>
      <c r="H26" s="8"/>
      <c r="I26" s="6">
        <f t="shared" si="3"/>
        <v>3.5786428571429001</v>
      </c>
      <c r="J26" s="6">
        <f t="shared" si="4"/>
        <v>30.263639000000001</v>
      </c>
      <c r="K26" s="83">
        <f t="shared" si="7"/>
        <v>22.063981999999999</v>
      </c>
      <c r="L26" s="6">
        <f t="shared" si="8"/>
        <v>3.5786428571429001</v>
      </c>
      <c r="M26" s="79">
        <f t="shared" si="9"/>
        <v>27.781336</v>
      </c>
      <c r="N26" s="83">
        <f t="shared" si="10"/>
        <v>15.784727999999999</v>
      </c>
      <c r="O26" s="6">
        <f t="shared" si="11"/>
        <v>3.5786428571429001</v>
      </c>
      <c r="P26" s="79">
        <f t="shared" si="12"/>
        <v>23.108602999999999</v>
      </c>
      <c r="Q26" s="83">
        <f t="shared" si="13"/>
        <v>13.567542</v>
      </c>
      <c r="R26" s="6">
        <f t="shared" si="14"/>
        <v>3.5786428571429001</v>
      </c>
      <c r="S26" s="79">
        <f t="shared" si="15"/>
        <v>0</v>
      </c>
      <c r="T26" s="83">
        <f t="shared" si="16"/>
        <v>0</v>
      </c>
      <c r="U26" s="6">
        <f t="shared" si="17"/>
        <v>3.5786428571429001</v>
      </c>
      <c r="V26" s="79">
        <f t="shared" si="18"/>
        <v>0</v>
      </c>
      <c r="W26" s="83">
        <f t="shared" si="19"/>
        <v>0</v>
      </c>
      <c r="X26" s="43">
        <f t="shared" si="20"/>
        <v>0</v>
      </c>
      <c r="Y26" s="43">
        <f t="shared" ref="Y26:Z26" si="57">C550</f>
        <v>0</v>
      </c>
      <c r="Z26" s="43">
        <f t="shared" si="57"/>
        <v>0</v>
      </c>
      <c r="AB26" s="89">
        <v>2933377551.0204</v>
      </c>
      <c r="AC26" s="89">
        <v>-8.7196131000000001</v>
      </c>
      <c r="AD26" s="89">
        <v>11.944245</v>
      </c>
      <c r="AE26" s="89">
        <v>19.884729</v>
      </c>
      <c r="AF26" s="89">
        <v>-50.332580999999998</v>
      </c>
      <c r="AG26" s="89">
        <v>-7.8741564999999998</v>
      </c>
      <c r="AH26" s="8"/>
      <c r="AI26" s="6">
        <f t="shared" si="5"/>
        <v>3.5786428571429001</v>
      </c>
      <c r="AJ26" s="6">
        <f t="shared" si="6"/>
        <v>23.279803999999999</v>
      </c>
      <c r="AK26" s="83">
        <f t="shared" si="22"/>
        <v>15.001525000000001</v>
      </c>
      <c r="AL26" s="6">
        <f t="shared" si="23"/>
        <v>3.5786428571429001</v>
      </c>
      <c r="AM26" s="79">
        <f t="shared" si="24"/>
        <v>21.680254000000001</v>
      </c>
      <c r="AN26" s="83">
        <f t="shared" si="25"/>
        <v>12.664939</v>
      </c>
      <c r="AO26" s="6">
        <f t="shared" si="26"/>
        <v>3.5786428571429001</v>
      </c>
      <c r="AP26" s="43">
        <f t="shared" si="27"/>
        <v>23.082633999999999</v>
      </c>
      <c r="AQ26" s="83">
        <f t="shared" si="28"/>
        <v>14.240273999999999</v>
      </c>
      <c r="AR26" s="6">
        <f t="shared" si="29"/>
        <v>3.5786428571429001</v>
      </c>
      <c r="AS26" s="79">
        <f t="shared" si="30"/>
        <v>0</v>
      </c>
      <c r="AT26" s="83">
        <f t="shared" si="31"/>
        <v>0</v>
      </c>
      <c r="AU26" s="6">
        <f t="shared" si="32"/>
        <v>3.5786428571429001</v>
      </c>
      <c r="AV26" s="79">
        <f t="shared" si="33"/>
        <v>0</v>
      </c>
      <c r="AW26" s="83">
        <f t="shared" si="34"/>
        <v>0</v>
      </c>
      <c r="AX26" s="43">
        <f t="shared" si="35"/>
        <v>0</v>
      </c>
      <c r="AY26" s="43">
        <f t="shared" si="36"/>
        <v>0</v>
      </c>
      <c r="AZ26" s="43">
        <f t="shared" si="37"/>
        <v>0</v>
      </c>
      <c r="BA26" s="8"/>
    </row>
    <row r="27" spans="2:53" x14ac:dyDescent="0.25">
      <c r="B27" s="89">
        <v>3094693877.5510001</v>
      </c>
      <c r="C27" s="89">
        <v>-10.493226</v>
      </c>
      <c r="D27" s="89">
        <v>16.533557999999999</v>
      </c>
      <c r="E27" s="89">
        <v>25.374178000000001</v>
      </c>
      <c r="F27" s="89">
        <v>-67.080344999999994</v>
      </c>
      <c r="G27" s="89">
        <v>-9.0685558000000004</v>
      </c>
      <c r="H27" s="8"/>
      <c r="I27" s="6">
        <f t="shared" si="3"/>
        <v>3.7399591836735002</v>
      </c>
      <c r="J27" s="6">
        <f t="shared" si="4"/>
        <v>32.708584000000002</v>
      </c>
      <c r="K27" s="83">
        <f t="shared" si="7"/>
        <v>24.618706</v>
      </c>
      <c r="L27" s="6">
        <f t="shared" si="8"/>
        <v>3.7399591836735002</v>
      </c>
      <c r="M27" s="79">
        <f t="shared" si="9"/>
        <v>27.757764999999999</v>
      </c>
      <c r="N27" s="83">
        <f t="shared" si="10"/>
        <v>21.173408999999999</v>
      </c>
      <c r="O27" s="6">
        <f t="shared" si="11"/>
        <v>3.7399591836735002</v>
      </c>
      <c r="P27" s="79">
        <f t="shared" si="12"/>
        <v>23.967200999999999</v>
      </c>
      <c r="Q27" s="83">
        <f t="shared" si="13"/>
        <v>14.729248999999999</v>
      </c>
      <c r="R27" s="6">
        <f t="shared" si="14"/>
        <v>3.7399591836735002</v>
      </c>
      <c r="S27" s="79">
        <f t="shared" si="15"/>
        <v>0</v>
      </c>
      <c r="T27" s="83">
        <f t="shared" si="16"/>
        <v>0</v>
      </c>
      <c r="U27" s="6">
        <f t="shared" si="17"/>
        <v>3.7399591836735002</v>
      </c>
      <c r="V27" s="79">
        <f t="shared" si="18"/>
        <v>0</v>
      </c>
      <c r="W27" s="83">
        <f t="shared" si="19"/>
        <v>0</v>
      </c>
      <c r="X27" s="43">
        <f t="shared" si="20"/>
        <v>0</v>
      </c>
      <c r="Y27" s="43">
        <f t="shared" ref="Y27:Z27" si="58">C551</f>
        <v>0</v>
      </c>
      <c r="Z27" s="43">
        <f t="shared" si="58"/>
        <v>0</v>
      </c>
      <c r="AB27" s="89">
        <v>3094693877.5510001</v>
      </c>
      <c r="AC27" s="89">
        <v>-9.4735478999999998</v>
      </c>
      <c r="AD27" s="89">
        <v>11.511706</v>
      </c>
      <c r="AE27" s="89">
        <v>19.531717</v>
      </c>
      <c r="AF27" s="89">
        <v>-49.946033</v>
      </c>
      <c r="AG27" s="89">
        <v>-8.0991201000000004</v>
      </c>
      <c r="AH27" s="8"/>
      <c r="AI27" s="6">
        <f t="shared" si="5"/>
        <v>3.7399591836735002</v>
      </c>
      <c r="AJ27" s="6">
        <f t="shared" si="6"/>
        <v>23.690740999999999</v>
      </c>
      <c r="AK27" s="83">
        <f t="shared" si="22"/>
        <v>15.338035</v>
      </c>
      <c r="AL27" s="6">
        <f t="shared" si="23"/>
        <v>3.7399591836735002</v>
      </c>
      <c r="AM27" s="79">
        <f t="shared" si="24"/>
        <v>23.899142999999999</v>
      </c>
      <c r="AN27" s="83">
        <f t="shared" si="25"/>
        <v>13.776324000000001</v>
      </c>
      <c r="AO27" s="6">
        <f t="shared" si="26"/>
        <v>3.7399591836735002</v>
      </c>
      <c r="AP27" s="43">
        <f t="shared" si="27"/>
        <v>24.639241999999999</v>
      </c>
      <c r="AQ27" s="83">
        <f t="shared" si="28"/>
        <v>16.845559999999999</v>
      </c>
      <c r="AR27" s="6">
        <f t="shared" si="29"/>
        <v>3.7399591836735002</v>
      </c>
      <c r="AS27" s="79">
        <f t="shared" si="30"/>
        <v>0</v>
      </c>
      <c r="AT27" s="83">
        <f t="shared" si="31"/>
        <v>0</v>
      </c>
      <c r="AU27" s="6">
        <f t="shared" si="32"/>
        <v>3.7399591836735002</v>
      </c>
      <c r="AV27" s="79">
        <f t="shared" si="33"/>
        <v>0</v>
      </c>
      <c r="AW27" s="83">
        <f t="shared" si="34"/>
        <v>0</v>
      </c>
      <c r="AX27" s="43">
        <f t="shared" si="35"/>
        <v>0</v>
      </c>
      <c r="AY27" s="43">
        <f t="shared" si="36"/>
        <v>0</v>
      </c>
      <c r="AZ27" s="43">
        <f t="shared" si="37"/>
        <v>0</v>
      </c>
      <c r="BA27" s="8"/>
    </row>
    <row r="28" spans="2:53" x14ac:dyDescent="0.25">
      <c r="B28" s="89">
        <v>3256010204.0816002</v>
      </c>
      <c r="C28" s="89">
        <v>-8.4820174999999995</v>
      </c>
      <c r="D28" s="89">
        <v>17.629473000000001</v>
      </c>
      <c r="E28" s="89">
        <v>26.266152999999999</v>
      </c>
      <c r="F28" s="89">
        <v>-60.534782</v>
      </c>
      <c r="G28" s="89">
        <v>-8.5684290000000001</v>
      </c>
      <c r="H28" s="8"/>
      <c r="I28" s="6">
        <f t="shared" si="3"/>
        <v>3.9012755102041003</v>
      </c>
      <c r="J28" s="6">
        <f t="shared" si="4"/>
        <v>30.865718999999999</v>
      </c>
      <c r="K28" s="83">
        <f t="shared" si="7"/>
        <v>22.957453000000001</v>
      </c>
      <c r="L28" s="6">
        <f t="shared" si="8"/>
        <v>3.9012755102041003</v>
      </c>
      <c r="M28" s="79">
        <f t="shared" si="9"/>
        <v>25.721609000000001</v>
      </c>
      <c r="N28" s="83">
        <f t="shared" si="10"/>
        <v>16.685278</v>
      </c>
      <c r="O28" s="6">
        <f t="shared" si="11"/>
        <v>3.9012755102041003</v>
      </c>
      <c r="P28" s="79">
        <f t="shared" si="12"/>
        <v>25.16968</v>
      </c>
      <c r="Q28" s="83">
        <f t="shared" si="13"/>
        <v>17.552091999999998</v>
      </c>
      <c r="R28" s="6">
        <f t="shared" si="14"/>
        <v>3.9012755102041003</v>
      </c>
      <c r="S28" s="79">
        <f t="shared" si="15"/>
        <v>0</v>
      </c>
      <c r="T28" s="83">
        <f t="shared" si="16"/>
        <v>0</v>
      </c>
      <c r="U28" s="6">
        <f t="shared" si="17"/>
        <v>3.9012755102041003</v>
      </c>
      <c r="V28" s="79">
        <f t="shared" si="18"/>
        <v>0</v>
      </c>
      <c r="W28" s="83">
        <f t="shared" si="19"/>
        <v>0</v>
      </c>
      <c r="X28" s="43">
        <f t="shared" si="20"/>
        <v>0</v>
      </c>
      <c r="Y28" s="43">
        <f t="shared" ref="Y28:Z28" si="59">C552</f>
        <v>0</v>
      </c>
      <c r="Z28" s="43">
        <f t="shared" si="59"/>
        <v>0</v>
      </c>
      <c r="AB28" s="89">
        <v>3256010204.0816002</v>
      </c>
      <c r="AC28" s="89">
        <v>-8.0974064000000006</v>
      </c>
      <c r="AD28" s="89">
        <v>12.467826000000001</v>
      </c>
      <c r="AE28" s="89">
        <v>20.540752000000001</v>
      </c>
      <c r="AF28" s="89">
        <v>-47.663325999999998</v>
      </c>
      <c r="AG28" s="89">
        <v>-8.0867596000000006</v>
      </c>
      <c r="AH28" s="8"/>
      <c r="AI28" s="6">
        <f t="shared" si="5"/>
        <v>3.9012755102041003</v>
      </c>
      <c r="AJ28" s="6">
        <f t="shared" si="6"/>
        <v>24.801029</v>
      </c>
      <c r="AK28" s="83">
        <f t="shared" si="22"/>
        <v>16.342590000000001</v>
      </c>
      <c r="AL28" s="6">
        <f t="shared" si="23"/>
        <v>3.9012755102041003</v>
      </c>
      <c r="AM28" s="79">
        <f t="shared" si="24"/>
        <v>25.575434000000001</v>
      </c>
      <c r="AN28" s="83">
        <f t="shared" si="25"/>
        <v>17.767757</v>
      </c>
      <c r="AO28" s="6">
        <f t="shared" si="26"/>
        <v>3.9012755102041003</v>
      </c>
      <c r="AP28" s="43">
        <f t="shared" si="27"/>
        <v>25.723471</v>
      </c>
      <c r="AQ28" s="83">
        <f t="shared" si="28"/>
        <v>16.276631999999999</v>
      </c>
      <c r="AR28" s="6">
        <f t="shared" si="29"/>
        <v>3.9012755102041003</v>
      </c>
      <c r="AS28" s="79">
        <f t="shared" si="30"/>
        <v>0</v>
      </c>
      <c r="AT28" s="83">
        <f t="shared" si="31"/>
        <v>0</v>
      </c>
      <c r="AU28" s="6">
        <f t="shared" si="32"/>
        <v>3.9012755102041003</v>
      </c>
      <c r="AV28" s="79">
        <f t="shared" si="33"/>
        <v>0</v>
      </c>
      <c r="AW28" s="83">
        <f t="shared" si="34"/>
        <v>0</v>
      </c>
      <c r="AX28" s="43">
        <f t="shared" si="35"/>
        <v>0</v>
      </c>
      <c r="AY28" s="43">
        <f t="shared" si="36"/>
        <v>0</v>
      </c>
      <c r="AZ28" s="43">
        <f t="shared" si="37"/>
        <v>0</v>
      </c>
      <c r="BA28" s="8"/>
    </row>
    <row r="29" spans="2:53" x14ac:dyDescent="0.25">
      <c r="B29" s="89">
        <v>3417326530.6121998</v>
      </c>
      <c r="C29" s="89">
        <v>-8.1074485999999997</v>
      </c>
      <c r="D29" s="89">
        <v>19.897167</v>
      </c>
      <c r="E29" s="89">
        <v>28.263757999999999</v>
      </c>
      <c r="F29" s="89">
        <v>-59.409775000000003</v>
      </c>
      <c r="G29" s="89">
        <v>-8.2730598000000004</v>
      </c>
      <c r="H29" s="8"/>
      <c r="I29" s="6">
        <f t="shared" si="3"/>
        <v>4.0625918367347005</v>
      </c>
      <c r="J29" s="6">
        <f t="shared" si="4"/>
        <v>29.707751999999999</v>
      </c>
      <c r="K29" s="83">
        <f t="shared" si="7"/>
        <v>21.858937999999998</v>
      </c>
      <c r="L29" s="6">
        <f t="shared" si="8"/>
        <v>4.0625918367347005</v>
      </c>
      <c r="M29" s="79">
        <f t="shared" si="9"/>
        <v>25.935922999999999</v>
      </c>
      <c r="N29" s="83">
        <f t="shared" si="10"/>
        <v>16.451536000000001</v>
      </c>
      <c r="O29" s="6">
        <f t="shared" si="11"/>
        <v>4.0625918367347005</v>
      </c>
      <c r="P29" s="79">
        <f t="shared" si="12"/>
        <v>25.795406</v>
      </c>
      <c r="Q29" s="83">
        <f t="shared" si="13"/>
        <v>17.698090000000001</v>
      </c>
      <c r="R29" s="6">
        <f t="shared" si="14"/>
        <v>4.0625918367347005</v>
      </c>
      <c r="S29" s="79">
        <f t="shared" si="15"/>
        <v>0</v>
      </c>
      <c r="T29" s="83">
        <f t="shared" si="16"/>
        <v>0</v>
      </c>
      <c r="U29" s="6">
        <f t="shared" si="17"/>
        <v>4.0625918367347005</v>
      </c>
      <c r="V29" s="79">
        <f t="shared" si="18"/>
        <v>0</v>
      </c>
      <c r="W29" s="83">
        <f t="shared" si="19"/>
        <v>0</v>
      </c>
      <c r="X29" s="43">
        <f t="shared" si="20"/>
        <v>0</v>
      </c>
      <c r="Y29" s="43">
        <f t="shared" ref="Y29:Z29" si="60">C553</f>
        <v>0</v>
      </c>
      <c r="Z29" s="43">
        <f t="shared" si="60"/>
        <v>0</v>
      </c>
      <c r="AB29" s="89">
        <v>3417326530.6121998</v>
      </c>
      <c r="AC29" s="89">
        <v>-8.0320701999999997</v>
      </c>
      <c r="AD29" s="89">
        <v>13.674599000000001</v>
      </c>
      <c r="AE29" s="89">
        <v>21.837128</v>
      </c>
      <c r="AF29" s="89">
        <v>-54.006667999999998</v>
      </c>
      <c r="AG29" s="89">
        <v>-8.0329008000000002</v>
      </c>
      <c r="AH29" s="8"/>
      <c r="AI29" s="6">
        <f t="shared" si="5"/>
        <v>4.0625918367347005</v>
      </c>
      <c r="AJ29" s="6">
        <f t="shared" si="6"/>
        <v>25.781873999999998</v>
      </c>
      <c r="AK29" s="83">
        <f t="shared" si="22"/>
        <v>17.254864000000001</v>
      </c>
      <c r="AL29" s="6">
        <f t="shared" si="23"/>
        <v>4.0625918367347005</v>
      </c>
      <c r="AM29" s="79">
        <f t="shared" si="24"/>
        <v>26.667303</v>
      </c>
      <c r="AN29" s="83">
        <f t="shared" si="25"/>
        <v>20.204338</v>
      </c>
      <c r="AO29" s="6">
        <f t="shared" si="26"/>
        <v>4.0625918367347005</v>
      </c>
      <c r="AP29" s="43">
        <f t="shared" si="27"/>
        <v>29.012668999999999</v>
      </c>
      <c r="AQ29" s="83">
        <f t="shared" si="28"/>
        <v>17.310085000000001</v>
      </c>
      <c r="AR29" s="6">
        <f t="shared" si="29"/>
        <v>4.0625918367347005</v>
      </c>
      <c r="AS29" s="79">
        <f t="shared" si="30"/>
        <v>0</v>
      </c>
      <c r="AT29" s="83">
        <f t="shared" si="31"/>
        <v>0</v>
      </c>
      <c r="AU29" s="6">
        <f t="shared" si="32"/>
        <v>4.0625918367347005</v>
      </c>
      <c r="AV29" s="79">
        <f t="shared" si="33"/>
        <v>0</v>
      </c>
      <c r="AW29" s="83">
        <f t="shared" si="34"/>
        <v>0</v>
      </c>
      <c r="AX29" s="43">
        <f t="shared" si="35"/>
        <v>0</v>
      </c>
      <c r="AY29" s="43">
        <f t="shared" si="36"/>
        <v>0</v>
      </c>
      <c r="AZ29" s="43">
        <f t="shared" si="37"/>
        <v>0</v>
      </c>
      <c r="BA29" s="8"/>
    </row>
    <row r="30" spans="2:53" x14ac:dyDescent="0.25">
      <c r="B30" s="89">
        <v>3578642857.1429</v>
      </c>
      <c r="C30" s="89">
        <v>-8.2369479999999999</v>
      </c>
      <c r="D30" s="89">
        <v>22.063981999999999</v>
      </c>
      <c r="E30" s="89">
        <v>30.263639000000001</v>
      </c>
      <c r="F30" s="89">
        <v>-73.917679000000007</v>
      </c>
      <c r="G30" s="89">
        <v>-8.2582845999999996</v>
      </c>
      <c r="H30" s="8"/>
      <c r="I30" s="6">
        <f t="shared" si="3"/>
        <v>4.2239081632652997</v>
      </c>
      <c r="J30" s="6">
        <f t="shared" si="4"/>
        <v>27.556671000000001</v>
      </c>
      <c r="K30" s="83">
        <f t="shared" si="7"/>
        <v>19.814093</v>
      </c>
      <c r="L30" s="6">
        <f t="shared" si="8"/>
        <v>4.2239081632652997</v>
      </c>
      <c r="M30" s="79">
        <f t="shared" si="9"/>
        <v>25.117882000000002</v>
      </c>
      <c r="N30" s="83">
        <f t="shared" si="10"/>
        <v>17.375702</v>
      </c>
      <c r="O30" s="6">
        <f t="shared" si="11"/>
        <v>4.2239081632652997</v>
      </c>
      <c r="P30" s="79">
        <f t="shared" si="12"/>
        <v>25.100066999999999</v>
      </c>
      <c r="Q30" s="83">
        <f t="shared" si="13"/>
        <v>16.677395000000001</v>
      </c>
      <c r="R30" s="6">
        <f t="shared" si="14"/>
        <v>4.2239081632652997</v>
      </c>
      <c r="S30" s="79">
        <f t="shared" si="15"/>
        <v>0</v>
      </c>
      <c r="T30" s="83">
        <f t="shared" si="16"/>
        <v>0</v>
      </c>
      <c r="U30" s="6">
        <f t="shared" si="17"/>
        <v>4.2239081632652997</v>
      </c>
      <c r="V30" s="79">
        <f t="shared" si="18"/>
        <v>0</v>
      </c>
      <c r="W30" s="83">
        <f t="shared" si="19"/>
        <v>0</v>
      </c>
      <c r="X30" s="43">
        <f t="shared" si="20"/>
        <v>0</v>
      </c>
      <c r="Y30" s="43">
        <f t="shared" ref="Y30:Z30" si="61">C554</f>
        <v>0</v>
      </c>
      <c r="Z30" s="43">
        <f t="shared" si="61"/>
        <v>0</v>
      </c>
      <c r="AB30" s="89">
        <v>3578642857.1429</v>
      </c>
      <c r="AC30" s="89">
        <v>-8.3235769000000008</v>
      </c>
      <c r="AD30" s="89">
        <v>15.001525000000001</v>
      </c>
      <c r="AE30" s="89">
        <v>23.279803999999999</v>
      </c>
      <c r="AF30" s="89">
        <v>-53.736758999999999</v>
      </c>
      <c r="AG30" s="89">
        <v>-8.3679266000000005</v>
      </c>
      <c r="AH30" s="8"/>
      <c r="AI30" s="6">
        <f t="shared" si="5"/>
        <v>4.2239081632652997</v>
      </c>
      <c r="AJ30" s="6">
        <f t="shared" si="6"/>
        <v>29.106524</v>
      </c>
      <c r="AK30" s="83">
        <f t="shared" si="22"/>
        <v>20.443123</v>
      </c>
      <c r="AL30" s="6">
        <f t="shared" si="23"/>
        <v>4.2239081632652997</v>
      </c>
      <c r="AM30" s="79">
        <f t="shared" si="24"/>
        <v>28.445402000000001</v>
      </c>
      <c r="AN30" s="83">
        <f t="shared" si="25"/>
        <v>20.194309000000001</v>
      </c>
      <c r="AO30" s="6">
        <f t="shared" si="26"/>
        <v>4.2239081632652997</v>
      </c>
      <c r="AP30" s="43">
        <f t="shared" si="27"/>
        <v>31.189997000000002</v>
      </c>
      <c r="AQ30" s="83">
        <f t="shared" si="28"/>
        <v>26.535582000000002</v>
      </c>
      <c r="AR30" s="6">
        <f t="shared" si="29"/>
        <v>4.2239081632652997</v>
      </c>
      <c r="AS30" s="79">
        <f t="shared" si="30"/>
        <v>0</v>
      </c>
      <c r="AT30" s="83">
        <f t="shared" si="31"/>
        <v>0</v>
      </c>
      <c r="AU30" s="6">
        <f t="shared" si="32"/>
        <v>4.2239081632652997</v>
      </c>
      <c r="AV30" s="79">
        <f t="shared" si="33"/>
        <v>0</v>
      </c>
      <c r="AW30" s="83">
        <f t="shared" si="34"/>
        <v>0</v>
      </c>
      <c r="AX30" s="43">
        <f t="shared" si="35"/>
        <v>0</v>
      </c>
      <c r="AY30" s="43">
        <f t="shared" si="36"/>
        <v>0</v>
      </c>
      <c r="AZ30" s="43">
        <f t="shared" si="37"/>
        <v>0</v>
      </c>
      <c r="BA30" s="8"/>
    </row>
    <row r="31" spans="2:53" x14ac:dyDescent="0.25">
      <c r="B31" s="89">
        <v>3739959183.6735001</v>
      </c>
      <c r="C31" s="89">
        <v>-8.0171565999999999</v>
      </c>
      <c r="D31" s="89">
        <v>24.618706</v>
      </c>
      <c r="E31" s="89">
        <v>32.708584000000002</v>
      </c>
      <c r="F31" s="89">
        <v>-72.141090000000005</v>
      </c>
      <c r="G31" s="89">
        <v>-8.0676316999999997</v>
      </c>
      <c r="H31" s="8"/>
      <c r="I31" s="6">
        <f t="shared" si="3"/>
        <v>4.3852244897959007</v>
      </c>
      <c r="J31" s="6">
        <f t="shared" si="4"/>
        <v>26.835466</v>
      </c>
      <c r="K31" s="83">
        <f t="shared" si="7"/>
        <v>19.174828999999999</v>
      </c>
      <c r="L31" s="6">
        <f t="shared" si="8"/>
        <v>4.3852244897959007</v>
      </c>
      <c r="M31" s="79">
        <f t="shared" si="9"/>
        <v>25.438395</v>
      </c>
      <c r="N31" s="83">
        <f t="shared" si="10"/>
        <v>17.549166</v>
      </c>
      <c r="O31" s="6">
        <f t="shared" si="11"/>
        <v>4.3852244897959007</v>
      </c>
      <c r="P31" s="79">
        <f t="shared" si="12"/>
        <v>23.912835999999999</v>
      </c>
      <c r="Q31" s="83">
        <f t="shared" si="13"/>
        <v>15.675632999999999</v>
      </c>
      <c r="R31" s="6">
        <f t="shared" si="14"/>
        <v>4.3852244897959007</v>
      </c>
      <c r="S31" s="79">
        <f t="shared" si="15"/>
        <v>0</v>
      </c>
      <c r="T31" s="83">
        <f t="shared" si="16"/>
        <v>0</v>
      </c>
      <c r="U31" s="6">
        <f t="shared" si="17"/>
        <v>4.3852244897959007</v>
      </c>
      <c r="V31" s="79">
        <f t="shared" si="18"/>
        <v>0</v>
      </c>
      <c r="W31" s="83">
        <f t="shared" si="19"/>
        <v>0</v>
      </c>
      <c r="X31" s="43">
        <f t="shared" si="20"/>
        <v>0</v>
      </c>
      <c r="Y31" s="43">
        <f t="shared" ref="Y31:Z31" si="62">C555</f>
        <v>0</v>
      </c>
      <c r="Z31" s="43">
        <f t="shared" si="62"/>
        <v>0</v>
      </c>
      <c r="AB31" s="89">
        <v>3739959183.6735001</v>
      </c>
      <c r="AC31" s="89">
        <v>-8.3932953000000001</v>
      </c>
      <c r="AD31" s="89">
        <v>15.338035</v>
      </c>
      <c r="AE31" s="89">
        <v>23.690740999999999</v>
      </c>
      <c r="AF31" s="89">
        <v>-56.512549999999997</v>
      </c>
      <c r="AG31" s="89">
        <v>-8.4340104999999994</v>
      </c>
      <c r="AH31" s="8"/>
      <c r="AI31" s="6">
        <f t="shared" si="5"/>
        <v>4.3852244897959007</v>
      </c>
      <c r="AJ31" s="6">
        <f t="shared" si="6"/>
        <v>30.180140999999999</v>
      </c>
      <c r="AK31" s="83">
        <f t="shared" si="22"/>
        <v>21.458527</v>
      </c>
      <c r="AL31" s="6">
        <f t="shared" si="23"/>
        <v>4.3852244897959007</v>
      </c>
      <c r="AM31" s="79">
        <f t="shared" si="24"/>
        <v>28.980246999999999</v>
      </c>
      <c r="AN31" s="83">
        <f t="shared" si="25"/>
        <v>17.890598000000001</v>
      </c>
      <c r="AO31" s="6">
        <f t="shared" si="26"/>
        <v>4.3852244897959007</v>
      </c>
      <c r="AP31" s="43">
        <f t="shared" si="27"/>
        <v>31.428540999999999</v>
      </c>
      <c r="AQ31" s="83">
        <f t="shared" si="28"/>
        <v>22.397387999999999</v>
      </c>
      <c r="AR31" s="6">
        <f t="shared" si="29"/>
        <v>4.3852244897959007</v>
      </c>
      <c r="AS31" s="79">
        <f t="shared" si="30"/>
        <v>0</v>
      </c>
      <c r="AT31" s="83">
        <f t="shared" si="31"/>
        <v>0</v>
      </c>
      <c r="AU31" s="6">
        <f t="shared" si="32"/>
        <v>4.3852244897959007</v>
      </c>
      <c r="AV31" s="79">
        <f t="shared" si="33"/>
        <v>0</v>
      </c>
      <c r="AW31" s="83">
        <f t="shared" si="34"/>
        <v>0</v>
      </c>
      <c r="AX31" s="43">
        <f t="shared" si="35"/>
        <v>0</v>
      </c>
      <c r="AY31" s="43">
        <f t="shared" si="36"/>
        <v>0</v>
      </c>
      <c r="AZ31" s="43">
        <f t="shared" si="37"/>
        <v>0</v>
      </c>
      <c r="BA31" s="8"/>
    </row>
    <row r="32" spans="2:53" x14ac:dyDescent="0.25">
      <c r="B32" s="89">
        <v>3901275510.2041001</v>
      </c>
      <c r="C32" s="89">
        <v>-7.9467692000000003</v>
      </c>
      <c r="D32" s="89">
        <v>22.957453000000001</v>
      </c>
      <c r="E32" s="89">
        <v>30.865718999999999</v>
      </c>
      <c r="F32" s="89">
        <v>-74.256080999999995</v>
      </c>
      <c r="G32" s="89">
        <v>-7.9437261000000001</v>
      </c>
      <c r="H32" s="8"/>
      <c r="I32" s="6">
        <f t="shared" si="3"/>
        <v>4.5465408163265</v>
      </c>
      <c r="J32" s="6">
        <f t="shared" si="4"/>
        <v>26.313112</v>
      </c>
      <c r="K32" s="83">
        <f t="shared" si="7"/>
        <v>18.729928999999998</v>
      </c>
      <c r="L32" s="6">
        <f t="shared" si="8"/>
        <v>4.5465408163265</v>
      </c>
      <c r="M32" s="79">
        <f t="shared" si="9"/>
        <v>25.445726000000001</v>
      </c>
      <c r="N32" s="83">
        <f t="shared" si="10"/>
        <v>17.649853</v>
      </c>
      <c r="O32" s="6">
        <f t="shared" si="11"/>
        <v>4.5465408163265</v>
      </c>
      <c r="P32" s="79">
        <f t="shared" si="12"/>
        <v>22.779305999999998</v>
      </c>
      <c r="Q32" s="83">
        <f t="shared" si="13"/>
        <v>14.364293999999999</v>
      </c>
      <c r="R32" s="6">
        <f t="shared" si="14"/>
        <v>4.5465408163265</v>
      </c>
      <c r="S32" s="79">
        <f t="shared" si="15"/>
        <v>0</v>
      </c>
      <c r="T32" s="83">
        <f t="shared" si="16"/>
        <v>0</v>
      </c>
      <c r="U32" s="6">
        <f t="shared" si="17"/>
        <v>4.5465408163265</v>
      </c>
      <c r="V32" s="79">
        <f t="shared" si="18"/>
        <v>0</v>
      </c>
      <c r="W32" s="83">
        <f t="shared" si="19"/>
        <v>0</v>
      </c>
      <c r="X32" s="43">
        <f t="shared" si="20"/>
        <v>0</v>
      </c>
      <c r="Y32" s="43">
        <f t="shared" ref="Y32:Z32" si="63">C556</f>
        <v>0</v>
      </c>
      <c r="Z32" s="43">
        <f t="shared" si="63"/>
        <v>0</v>
      </c>
      <c r="AB32" s="89">
        <v>3901275510.2041001</v>
      </c>
      <c r="AC32" s="89">
        <v>-8.1669865000000001</v>
      </c>
      <c r="AD32" s="89">
        <v>16.342590000000001</v>
      </c>
      <c r="AE32" s="89">
        <v>24.801029</v>
      </c>
      <c r="AF32" s="89">
        <v>-56.430472999999999</v>
      </c>
      <c r="AG32" s="89">
        <v>-8.2561827000000001</v>
      </c>
      <c r="AH32" s="8"/>
      <c r="AI32" s="6">
        <f t="shared" si="5"/>
        <v>4.5465408163265</v>
      </c>
      <c r="AJ32" s="6">
        <f t="shared" si="6"/>
        <v>32.707934999999999</v>
      </c>
      <c r="AK32" s="83">
        <f t="shared" si="22"/>
        <v>23.901653</v>
      </c>
      <c r="AL32" s="6">
        <f t="shared" si="23"/>
        <v>4.5465408163265</v>
      </c>
      <c r="AM32" s="79">
        <f t="shared" si="24"/>
        <v>28.031987999999998</v>
      </c>
      <c r="AN32" s="83">
        <f t="shared" si="25"/>
        <v>22.255890000000001</v>
      </c>
      <c r="AO32" s="6">
        <f t="shared" si="26"/>
        <v>4.5465408163265</v>
      </c>
      <c r="AP32" s="43">
        <f t="shared" si="27"/>
        <v>26.625553</v>
      </c>
      <c r="AQ32" s="83">
        <f t="shared" si="28"/>
        <v>17.820070000000001</v>
      </c>
      <c r="AR32" s="6">
        <f t="shared" si="29"/>
        <v>4.5465408163265</v>
      </c>
      <c r="AS32" s="79">
        <f t="shared" si="30"/>
        <v>0</v>
      </c>
      <c r="AT32" s="83">
        <f t="shared" si="31"/>
        <v>0</v>
      </c>
      <c r="AU32" s="6">
        <f t="shared" si="32"/>
        <v>4.5465408163265</v>
      </c>
      <c r="AV32" s="79">
        <f t="shared" si="33"/>
        <v>0</v>
      </c>
      <c r="AW32" s="83">
        <f t="shared" si="34"/>
        <v>0</v>
      </c>
      <c r="AX32" s="43">
        <f t="shared" si="35"/>
        <v>0</v>
      </c>
      <c r="AY32" s="43">
        <f t="shared" si="36"/>
        <v>0</v>
      </c>
      <c r="AZ32" s="43">
        <f t="shared" si="37"/>
        <v>0</v>
      </c>
      <c r="BA32" s="8"/>
    </row>
    <row r="33" spans="2:53" x14ac:dyDescent="0.25">
      <c r="B33" s="89">
        <v>4062591836.7347002</v>
      </c>
      <c r="C33" s="89">
        <v>-7.6629100000000001</v>
      </c>
      <c r="D33" s="89">
        <v>21.858937999999998</v>
      </c>
      <c r="E33" s="89">
        <v>29.707751999999999</v>
      </c>
      <c r="F33" s="89">
        <v>-62.228043</v>
      </c>
      <c r="G33" s="89">
        <v>-7.7134451999999998</v>
      </c>
      <c r="H33" s="8"/>
      <c r="I33" s="6">
        <f t="shared" si="3"/>
        <v>4.7078571428570992</v>
      </c>
      <c r="J33" s="6">
        <f t="shared" si="4"/>
        <v>26.585936</v>
      </c>
      <c r="K33" s="83">
        <f t="shared" si="7"/>
        <v>19.072775</v>
      </c>
      <c r="L33" s="6">
        <f t="shared" si="8"/>
        <v>4.7078571428570992</v>
      </c>
      <c r="M33" s="79">
        <f t="shared" si="9"/>
        <v>25.171572000000001</v>
      </c>
      <c r="N33" s="83">
        <f t="shared" si="10"/>
        <v>18.631474000000001</v>
      </c>
      <c r="O33" s="6">
        <f t="shared" si="11"/>
        <v>4.7078571428570992</v>
      </c>
      <c r="P33" s="79">
        <f t="shared" si="12"/>
        <v>21.875344999999999</v>
      </c>
      <c r="Q33" s="83">
        <f t="shared" si="13"/>
        <v>13.510214</v>
      </c>
      <c r="R33" s="6">
        <f t="shared" si="14"/>
        <v>4.7078571428570992</v>
      </c>
      <c r="S33" s="79">
        <f t="shared" si="15"/>
        <v>0</v>
      </c>
      <c r="T33" s="83">
        <f t="shared" si="16"/>
        <v>0</v>
      </c>
      <c r="U33" s="6">
        <f t="shared" si="17"/>
        <v>4.7078571428570992</v>
      </c>
      <c r="V33" s="79">
        <f t="shared" si="18"/>
        <v>0</v>
      </c>
      <c r="W33" s="83">
        <f t="shared" si="19"/>
        <v>0</v>
      </c>
      <c r="X33" s="43">
        <f t="shared" si="20"/>
        <v>0</v>
      </c>
      <c r="Y33" s="43">
        <f t="shared" ref="Y33:Z33" si="64">C557</f>
        <v>0</v>
      </c>
      <c r="Z33" s="43">
        <f t="shared" si="64"/>
        <v>0</v>
      </c>
      <c r="AB33" s="89">
        <v>4062591836.7347002</v>
      </c>
      <c r="AC33" s="89">
        <v>-8.6233272999999997</v>
      </c>
      <c r="AD33" s="89">
        <v>17.254864000000001</v>
      </c>
      <c r="AE33" s="89">
        <v>25.781873999999998</v>
      </c>
      <c r="AF33" s="89">
        <v>-60.663338000000003</v>
      </c>
      <c r="AG33" s="89">
        <v>-8.6851234000000002</v>
      </c>
      <c r="AH33" s="8"/>
      <c r="AI33" s="6">
        <f t="shared" si="5"/>
        <v>4.7078571428570992</v>
      </c>
      <c r="AJ33" s="6">
        <f t="shared" si="6"/>
        <v>30.490406</v>
      </c>
      <c r="AK33" s="83">
        <f t="shared" si="22"/>
        <v>21.677204</v>
      </c>
      <c r="AL33" s="6">
        <f t="shared" si="23"/>
        <v>4.7078571428570992</v>
      </c>
      <c r="AM33" s="79">
        <f t="shared" si="24"/>
        <v>28.016957999999999</v>
      </c>
      <c r="AN33" s="83">
        <f t="shared" si="25"/>
        <v>19.736013</v>
      </c>
      <c r="AO33" s="6">
        <f t="shared" si="26"/>
        <v>4.7078571428570992</v>
      </c>
      <c r="AP33" s="43">
        <f t="shared" si="27"/>
        <v>23.554891999999999</v>
      </c>
      <c r="AQ33" s="83">
        <f t="shared" si="28"/>
        <v>11.654593</v>
      </c>
      <c r="AR33" s="6">
        <f t="shared" si="29"/>
        <v>4.7078571428570992</v>
      </c>
      <c r="AS33" s="79">
        <f t="shared" si="30"/>
        <v>0</v>
      </c>
      <c r="AT33" s="83">
        <f t="shared" si="31"/>
        <v>0</v>
      </c>
      <c r="AU33" s="6">
        <f t="shared" si="32"/>
        <v>4.7078571428570992</v>
      </c>
      <c r="AV33" s="79">
        <f t="shared" si="33"/>
        <v>0</v>
      </c>
      <c r="AW33" s="83">
        <f t="shared" si="34"/>
        <v>0</v>
      </c>
      <c r="AX33" s="43">
        <f t="shared" si="35"/>
        <v>0</v>
      </c>
      <c r="AY33" s="43">
        <f t="shared" si="36"/>
        <v>0</v>
      </c>
      <c r="AZ33" s="43">
        <f t="shared" si="37"/>
        <v>0</v>
      </c>
      <c r="BA33" s="8"/>
    </row>
    <row r="34" spans="2:53" x14ac:dyDescent="0.25">
      <c r="B34" s="89">
        <v>4223908163.2652998</v>
      </c>
      <c r="C34" s="89">
        <v>-7.9062476000000004</v>
      </c>
      <c r="D34" s="89">
        <v>19.814093</v>
      </c>
      <c r="E34" s="89">
        <v>27.556671000000001</v>
      </c>
      <c r="F34" s="89">
        <v>-65.217277999999993</v>
      </c>
      <c r="G34" s="89">
        <v>-7.8892712999999999</v>
      </c>
      <c r="H34" s="8"/>
      <c r="I34" s="6">
        <f t="shared" si="3"/>
        <v>4.8691734693878006</v>
      </c>
      <c r="J34" s="6">
        <f t="shared" si="4"/>
        <v>26.737355999999998</v>
      </c>
      <c r="K34" s="83">
        <f t="shared" si="7"/>
        <v>19.193145999999999</v>
      </c>
      <c r="L34" s="6">
        <f t="shared" si="8"/>
        <v>4.8691734693878006</v>
      </c>
      <c r="M34" s="79">
        <f t="shared" si="9"/>
        <v>25.539131000000001</v>
      </c>
      <c r="N34" s="83">
        <f t="shared" si="10"/>
        <v>16.916567000000001</v>
      </c>
      <c r="O34" s="6">
        <f t="shared" si="11"/>
        <v>4.8691734693878006</v>
      </c>
      <c r="P34" s="79">
        <f t="shared" si="12"/>
        <v>22.295694000000001</v>
      </c>
      <c r="Q34" s="83">
        <f t="shared" si="13"/>
        <v>13.202070000000001</v>
      </c>
      <c r="R34" s="6">
        <f t="shared" si="14"/>
        <v>4.8691734693878006</v>
      </c>
      <c r="S34" s="79">
        <f t="shared" si="15"/>
        <v>0</v>
      </c>
      <c r="T34" s="83">
        <f t="shared" si="16"/>
        <v>0</v>
      </c>
      <c r="U34" s="6">
        <f t="shared" si="17"/>
        <v>4.8691734693878006</v>
      </c>
      <c r="V34" s="79">
        <f t="shared" si="18"/>
        <v>0</v>
      </c>
      <c r="W34" s="83">
        <f t="shared" si="19"/>
        <v>0</v>
      </c>
      <c r="X34" s="43">
        <f t="shared" si="20"/>
        <v>0</v>
      </c>
      <c r="Y34" s="43">
        <f t="shared" ref="Y34:Z34" si="65">C558</f>
        <v>0</v>
      </c>
      <c r="Z34" s="43">
        <f t="shared" si="65"/>
        <v>0</v>
      </c>
      <c r="AB34" s="89">
        <v>4223908163.2652998</v>
      </c>
      <c r="AC34" s="89">
        <v>-8.5778551000000007</v>
      </c>
      <c r="AD34" s="89">
        <v>20.443123</v>
      </c>
      <c r="AE34" s="89">
        <v>29.106524</v>
      </c>
      <c r="AF34" s="89">
        <v>-62.539875000000002</v>
      </c>
      <c r="AG34" s="89">
        <v>-8.6397247000000004</v>
      </c>
      <c r="AH34" s="8"/>
      <c r="AI34" s="6">
        <f t="shared" si="5"/>
        <v>4.8691734693878006</v>
      </c>
      <c r="AJ34" s="6">
        <f t="shared" si="6"/>
        <v>30.456119999999999</v>
      </c>
      <c r="AK34" s="83">
        <f t="shared" si="22"/>
        <v>21.561665999999999</v>
      </c>
      <c r="AL34" s="6">
        <f t="shared" si="23"/>
        <v>4.8691734693878006</v>
      </c>
      <c r="AM34" s="79">
        <f t="shared" si="24"/>
        <v>28.476723</v>
      </c>
      <c r="AN34" s="83">
        <f t="shared" si="25"/>
        <v>15.302503</v>
      </c>
      <c r="AO34" s="6">
        <f t="shared" si="26"/>
        <v>4.8691734693878006</v>
      </c>
      <c r="AP34" s="43">
        <f t="shared" si="27"/>
        <v>23.112570000000002</v>
      </c>
      <c r="AQ34" s="83">
        <f t="shared" si="28"/>
        <v>12.737147</v>
      </c>
      <c r="AR34" s="6">
        <f t="shared" si="29"/>
        <v>4.8691734693878006</v>
      </c>
      <c r="AS34" s="79">
        <f t="shared" si="30"/>
        <v>0</v>
      </c>
      <c r="AT34" s="83">
        <f t="shared" si="31"/>
        <v>0</v>
      </c>
      <c r="AU34" s="6">
        <f t="shared" si="32"/>
        <v>4.8691734693878006</v>
      </c>
      <c r="AV34" s="79">
        <f t="shared" si="33"/>
        <v>0</v>
      </c>
      <c r="AW34" s="83">
        <f t="shared" si="34"/>
        <v>0</v>
      </c>
      <c r="AX34" s="43">
        <f t="shared" si="35"/>
        <v>0</v>
      </c>
      <c r="AY34" s="43">
        <f t="shared" si="36"/>
        <v>0</v>
      </c>
      <c r="AZ34" s="43">
        <f t="shared" si="37"/>
        <v>0</v>
      </c>
      <c r="BA34" s="8"/>
    </row>
    <row r="35" spans="2:53" x14ac:dyDescent="0.25">
      <c r="B35" s="89">
        <v>4385224489.7959003</v>
      </c>
      <c r="C35" s="89">
        <v>-7.6097878999999997</v>
      </c>
      <c r="D35" s="89">
        <v>19.174828999999999</v>
      </c>
      <c r="E35" s="89">
        <v>26.835466</v>
      </c>
      <c r="F35" s="89">
        <v>-60.976063000000003</v>
      </c>
      <c r="G35" s="89">
        <v>-7.6250200000000001</v>
      </c>
      <c r="H35" s="8"/>
      <c r="I35" s="6">
        <f t="shared" si="3"/>
        <v>5.0304897959183998</v>
      </c>
      <c r="J35" s="6">
        <f t="shared" si="4"/>
        <v>26.582964</v>
      </c>
      <c r="K35" s="83">
        <f t="shared" si="7"/>
        <v>19.008904000000001</v>
      </c>
      <c r="L35" s="6">
        <f t="shared" si="8"/>
        <v>5.0304897959183998</v>
      </c>
      <c r="M35" s="79">
        <f t="shared" si="9"/>
        <v>26.084302999999998</v>
      </c>
      <c r="N35" s="83">
        <f t="shared" si="10"/>
        <v>16.350584000000001</v>
      </c>
      <c r="O35" s="6">
        <f t="shared" si="11"/>
        <v>5.0304897959183998</v>
      </c>
      <c r="P35" s="79">
        <f t="shared" si="12"/>
        <v>22.682933999999999</v>
      </c>
      <c r="Q35" s="83">
        <f t="shared" si="13"/>
        <v>15.407022</v>
      </c>
      <c r="R35" s="6">
        <f t="shared" si="14"/>
        <v>5.0304897959183998</v>
      </c>
      <c r="S35" s="79">
        <f t="shared" si="15"/>
        <v>0</v>
      </c>
      <c r="T35" s="83">
        <f t="shared" si="16"/>
        <v>0</v>
      </c>
      <c r="U35" s="6">
        <f t="shared" si="17"/>
        <v>5.0304897959183998</v>
      </c>
      <c r="V35" s="79">
        <f t="shared" si="18"/>
        <v>0</v>
      </c>
      <c r="W35" s="83">
        <f t="shared" si="19"/>
        <v>0</v>
      </c>
      <c r="X35" s="43">
        <f t="shared" si="20"/>
        <v>0</v>
      </c>
      <c r="Y35" s="43">
        <f t="shared" ref="Y35:Z35" si="66">C559</f>
        <v>0</v>
      </c>
      <c r="Z35" s="43">
        <f t="shared" si="66"/>
        <v>0</v>
      </c>
      <c r="AB35" s="89">
        <v>4385224489.7959003</v>
      </c>
      <c r="AC35" s="89">
        <v>-8.6715946000000006</v>
      </c>
      <c r="AD35" s="89">
        <v>21.458527</v>
      </c>
      <c r="AE35" s="89">
        <v>30.180140999999999</v>
      </c>
      <c r="AF35" s="89">
        <v>-77.073853</v>
      </c>
      <c r="AG35" s="89">
        <v>-8.6653490000000009</v>
      </c>
      <c r="AH35" s="8"/>
      <c r="AI35" s="6">
        <f t="shared" si="5"/>
        <v>5.0304897959183998</v>
      </c>
      <c r="AJ35" s="6">
        <f t="shared" si="6"/>
        <v>30.805</v>
      </c>
      <c r="AK35" s="83">
        <f t="shared" si="22"/>
        <v>21.829571000000001</v>
      </c>
      <c r="AL35" s="6">
        <f t="shared" si="23"/>
        <v>5.0304897959183998</v>
      </c>
      <c r="AM35" s="79">
        <f t="shared" si="24"/>
        <v>28.645503999999999</v>
      </c>
      <c r="AN35" s="83">
        <f t="shared" si="25"/>
        <v>19.447959999999998</v>
      </c>
      <c r="AO35" s="6">
        <f t="shared" si="26"/>
        <v>5.0304897959183998</v>
      </c>
      <c r="AP35" s="43">
        <f t="shared" si="27"/>
        <v>24.783280999999999</v>
      </c>
      <c r="AQ35" s="83">
        <f t="shared" si="28"/>
        <v>15.771833000000001</v>
      </c>
      <c r="AR35" s="6">
        <f t="shared" si="29"/>
        <v>5.0304897959183998</v>
      </c>
      <c r="AS35" s="79">
        <f t="shared" si="30"/>
        <v>0</v>
      </c>
      <c r="AT35" s="83">
        <f t="shared" si="31"/>
        <v>0</v>
      </c>
      <c r="AU35" s="6">
        <f t="shared" si="32"/>
        <v>5.0304897959183998</v>
      </c>
      <c r="AV35" s="79">
        <f t="shared" si="33"/>
        <v>0</v>
      </c>
      <c r="AW35" s="83">
        <f t="shared" si="34"/>
        <v>0</v>
      </c>
      <c r="AX35" s="43">
        <f t="shared" si="35"/>
        <v>0</v>
      </c>
      <c r="AY35" s="43">
        <f t="shared" si="36"/>
        <v>0</v>
      </c>
      <c r="AZ35" s="43">
        <f t="shared" si="37"/>
        <v>0</v>
      </c>
      <c r="BA35" s="8"/>
    </row>
    <row r="36" spans="2:53" x14ac:dyDescent="0.25">
      <c r="B36" s="89">
        <v>4546540816.3264999</v>
      </c>
      <c r="C36" s="89">
        <v>-7.5067481999999996</v>
      </c>
      <c r="D36" s="89">
        <v>18.729928999999998</v>
      </c>
      <c r="E36" s="89">
        <v>26.313112</v>
      </c>
      <c r="F36" s="89">
        <v>-57.923988000000001</v>
      </c>
      <c r="G36" s="89">
        <v>-7.4676160999999999</v>
      </c>
      <c r="H36" s="8"/>
      <c r="I36" s="6">
        <f t="shared" si="3"/>
        <v>5.191806122449</v>
      </c>
      <c r="J36" s="6">
        <f t="shared" si="4"/>
        <v>28.059771000000001</v>
      </c>
      <c r="K36" s="83">
        <f t="shared" si="7"/>
        <v>20.327076000000002</v>
      </c>
      <c r="L36" s="6">
        <f t="shared" si="8"/>
        <v>5.191806122449</v>
      </c>
      <c r="M36" s="79">
        <f t="shared" si="9"/>
        <v>25.896951999999999</v>
      </c>
      <c r="N36" s="83">
        <f t="shared" si="10"/>
        <v>19.211185</v>
      </c>
      <c r="O36" s="6">
        <f t="shared" si="11"/>
        <v>5.191806122449</v>
      </c>
      <c r="P36" s="79">
        <f t="shared" si="12"/>
        <v>22.595448000000001</v>
      </c>
      <c r="Q36" s="83">
        <f t="shared" si="13"/>
        <v>14.085967</v>
      </c>
      <c r="R36" s="6">
        <f t="shared" si="14"/>
        <v>5.191806122449</v>
      </c>
      <c r="S36" s="79">
        <f t="shared" si="15"/>
        <v>0</v>
      </c>
      <c r="T36" s="83">
        <f t="shared" si="16"/>
        <v>0</v>
      </c>
      <c r="U36" s="6">
        <f t="shared" si="17"/>
        <v>5.191806122449</v>
      </c>
      <c r="V36" s="79">
        <f t="shared" si="18"/>
        <v>0</v>
      </c>
      <c r="W36" s="83">
        <f t="shared" si="19"/>
        <v>0</v>
      </c>
      <c r="X36" s="43">
        <f t="shared" si="20"/>
        <v>0</v>
      </c>
      <c r="Y36" s="43">
        <f t="shared" ref="Y36:Z36" si="67">C560</f>
        <v>0</v>
      </c>
      <c r="Z36" s="43">
        <f t="shared" si="67"/>
        <v>0</v>
      </c>
      <c r="AB36" s="89">
        <v>4546540816.3264999</v>
      </c>
      <c r="AC36" s="89">
        <v>-8.8445110000000007</v>
      </c>
      <c r="AD36" s="89">
        <v>23.901653</v>
      </c>
      <c r="AE36" s="89">
        <v>32.707934999999999</v>
      </c>
      <c r="AF36" s="89">
        <v>-67.419319000000002</v>
      </c>
      <c r="AG36" s="89">
        <v>-8.8597689000000006</v>
      </c>
      <c r="AH36" s="8"/>
      <c r="AI36" s="6">
        <f t="shared" si="5"/>
        <v>5.191806122449</v>
      </c>
      <c r="AJ36" s="6">
        <f t="shared" si="6"/>
        <v>33.649624000000003</v>
      </c>
      <c r="AK36" s="83">
        <f t="shared" si="22"/>
        <v>24.615217000000001</v>
      </c>
      <c r="AL36" s="6">
        <f t="shared" si="23"/>
        <v>5.191806122449</v>
      </c>
      <c r="AM36" s="79">
        <f t="shared" si="24"/>
        <v>28.751633000000002</v>
      </c>
      <c r="AN36" s="83">
        <f t="shared" si="25"/>
        <v>19.540468000000001</v>
      </c>
      <c r="AO36" s="6">
        <f t="shared" si="26"/>
        <v>5.191806122449</v>
      </c>
      <c r="AP36" s="43">
        <f t="shared" si="27"/>
        <v>26.360852999999999</v>
      </c>
      <c r="AQ36" s="83">
        <f t="shared" si="28"/>
        <v>16.15502</v>
      </c>
      <c r="AR36" s="6">
        <f t="shared" si="29"/>
        <v>5.191806122449</v>
      </c>
      <c r="AS36" s="79">
        <f t="shared" si="30"/>
        <v>0</v>
      </c>
      <c r="AT36" s="83">
        <f t="shared" si="31"/>
        <v>0</v>
      </c>
      <c r="AU36" s="6">
        <f t="shared" si="32"/>
        <v>5.191806122449</v>
      </c>
      <c r="AV36" s="79">
        <f t="shared" si="33"/>
        <v>0</v>
      </c>
      <c r="AW36" s="83">
        <f t="shared" si="34"/>
        <v>0</v>
      </c>
      <c r="AX36" s="43">
        <f t="shared" si="35"/>
        <v>0</v>
      </c>
      <c r="AY36" s="43">
        <f t="shared" si="36"/>
        <v>0</v>
      </c>
      <c r="AZ36" s="43">
        <f t="shared" si="37"/>
        <v>0</v>
      </c>
      <c r="BA36" s="8"/>
    </row>
    <row r="37" spans="2:53" x14ac:dyDescent="0.25">
      <c r="B37" s="89">
        <v>4707857142.8570995</v>
      </c>
      <c r="C37" s="89">
        <v>-7.6711482999999996</v>
      </c>
      <c r="D37" s="89">
        <v>19.072775</v>
      </c>
      <c r="E37" s="89">
        <v>26.585936</v>
      </c>
      <c r="F37" s="89">
        <v>-61.842579000000001</v>
      </c>
      <c r="G37" s="89">
        <v>-7.6569098999999996</v>
      </c>
      <c r="H37" s="8"/>
      <c r="I37" s="6">
        <f t="shared" ref="I37:I68" si="68">B41/1000000000</f>
        <v>5.3531224489796001</v>
      </c>
      <c r="J37" s="6">
        <f t="shared" ref="J37:J68" si="69">E41</f>
        <v>30.873999000000001</v>
      </c>
      <c r="K37" s="83">
        <f t="shared" si="7"/>
        <v>23.054186000000001</v>
      </c>
      <c r="L37" s="6">
        <f t="shared" si="8"/>
        <v>5.3531224489796001</v>
      </c>
      <c r="M37" s="79">
        <f t="shared" si="9"/>
        <v>25.978031000000001</v>
      </c>
      <c r="N37" s="83">
        <f t="shared" si="10"/>
        <v>19.832015999999999</v>
      </c>
      <c r="O37" s="6">
        <f t="shared" si="11"/>
        <v>5.3531224489796001</v>
      </c>
      <c r="P37" s="79">
        <f t="shared" si="12"/>
        <v>22.161677999999998</v>
      </c>
      <c r="Q37" s="83">
        <f t="shared" si="13"/>
        <v>11.901768000000001</v>
      </c>
      <c r="R37" s="6">
        <f t="shared" si="14"/>
        <v>5.3531224489796001</v>
      </c>
      <c r="S37" s="79">
        <f t="shared" si="15"/>
        <v>0</v>
      </c>
      <c r="T37" s="83">
        <f t="shared" si="16"/>
        <v>0</v>
      </c>
      <c r="U37" s="6">
        <f t="shared" si="17"/>
        <v>5.3531224489796001</v>
      </c>
      <c r="V37" s="79">
        <f t="shared" si="18"/>
        <v>0</v>
      </c>
      <c r="W37" s="83">
        <f t="shared" si="19"/>
        <v>0</v>
      </c>
      <c r="X37" s="43">
        <f t="shared" si="20"/>
        <v>0</v>
      </c>
      <c r="Y37" s="43">
        <f t="shared" ref="Y37:Z37" si="70">C561</f>
        <v>0</v>
      </c>
      <c r="Z37" s="43">
        <f t="shared" si="70"/>
        <v>0</v>
      </c>
      <c r="AB37" s="89">
        <v>4707857142.8570995</v>
      </c>
      <c r="AC37" s="89">
        <v>-8.8793688</v>
      </c>
      <c r="AD37" s="89">
        <v>21.677204</v>
      </c>
      <c r="AE37" s="89">
        <v>30.490406</v>
      </c>
      <c r="AF37" s="89">
        <v>-78.103172000000001</v>
      </c>
      <c r="AG37" s="89">
        <v>-8.8937263000000009</v>
      </c>
      <c r="AH37" s="8"/>
      <c r="AI37" s="6">
        <f t="shared" ref="AI37:AI68" si="71">AB41/1000000000</f>
        <v>5.3531224489796001</v>
      </c>
      <c r="AJ37" s="6">
        <f t="shared" ref="AJ37:AJ68" si="72">AE41</f>
        <v>34.498821</v>
      </c>
      <c r="AK37" s="83">
        <f t="shared" si="22"/>
        <v>25.376031999999999</v>
      </c>
      <c r="AL37" s="6">
        <f t="shared" si="23"/>
        <v>5.3531224489796001</v>
      </c>
      <c r="AM37" s="79">
        <f t="shared" si="24"/>
        <v>29.912527000000001</v>
      </c>
      <c r="AN37" s="83">
        <f t="shared" si="25"/>
        <v>23.042069999999999</v>
      </c>
      <c r="AO37" s="6">
        <f t="shared" si="26"/>
        <v>5.3531224489796001</v>
      </c>
      <c r="AP37" s="43">
        <f t="shared" si="27"/>
        <v>26.79307</v>
      </c>
      <c r="AQ37" s="83">
        <f t="shared" si="28"/>
        <v>17.513296</v>
      </c>
      <c r="AR37" s="6">
        <f t="shared" si="29"/>
        <v>5.3531224489796001</v>
      </c>
      <c r="AS37" s="79">
        <f t="shared" si="30"/>
        <v>0</v>
      </c>
      <c r="AT37" s="83">
        <f t="shared" si="31"/>
        <v>0</v>
      </c>
      <c r="AU37" s="6">
        <f t="shared" si="32"/>
        <v>5.3531224489796001</v>
      </c>
      <c r="AV37" s="79">
        <f t="shared" si="33"/>
        <v>0</v>
      </c>
      <c r="AW37" s="83">
        <f t="shared" si="34"/>
        <v>0</v>
      </c>
      <c r="AX37" s="43">
        <f t="shared" si="35"/>
        <v>0</v>
      </c>
      <c r="AY37" s="43">
        <f t="shared" si="36"/>
        <v>0</v>
      </c>
      <c r="AZ37" s="43">
        <f t="shared" si="37"/>
        <v>0</v>
      </c>
      <c r="BA37" s="8"/>
    </row>
    <row r="38" spans="2:53" x14ac:dyDescent="0.25">
      <c r="B38" s="89">
        <v>4869173469.3878002</v>
      </c>
      <c r="C38" s="89">
        <v>-7.4284610999999998</v>
      </c>
      <c r="D38" s="89">
        <v>19.193145999999999</v>
      </c>
      <c r="E38" s="89">
        <v>26.737355999999998</v>
      </c>
      <c r="F38" s="89">
        <v>-62.489154999999997</v>
      </c>
      <c r="G38" s="89">
        <v>-7.4149542000000004</v>
      </c>
      <c r="H38" s="8"/>
      <c r="I38" s="6">
        <f t="shared" si="68"/>
        <v>5.5144387755101993</v>
      </c>
      <c r="J38" s="6">
        <f t="shared" si="69"/>
        <v>32.696362000000001</v>
      </c>
      <c r="K38" s="83">
        <f t="shared" si="7"/>
        <v>24.791080000000001</v>
      </c>
      <c r="L38" s="6">
        <f t="shared" si="8"/>
        <v>5.5144387755101993</v>
      </c>
      <c r="M38" s="79">
        <f t="shared" si="9"/>
        <v>26.614512999999999</v>
      </c>
      <c r="N38" s="83">
        <f t="shared" si="10"/>
        <v>17.238410999999999</v>
      </c>
      <c r="O38" s="6">
        <f t="shared" si="11"/>
        <v>5.5144387755101993</v>
      </c>
      <c r="P38" s="79">
        <f t="shared" si="12"/>
        <v>22.850916000000002</v>
      </c>
      <c r="Q38" s="83">
        <f t="shared" si="13"/>
        <v>13.145413</v>
      </c>
      <c r="R38" s="6">
        <f t="shared" si="14"/>
        <v>5.5144387755101993</v>
      </c>
      <c r="S38" s="79">
        <f t="shared" si="15"/>
        <v>0</v>
      </c>
      <c r="T38" s="83">
        <f t="shared" si="16"/>
        <v>0</v>
      </c>
      <c r="U38" s="6">
        <f t="shared" si="17"/>
        <v>5.5144387755101993</v>
      </c>
      <c r="V38" s="79">
        <f t="shared" si="18"/>
        <v>0</v>
      </c>
      <c r="W38" s="83">
        <f t="shared" si="19"/>
        <v>0</v>
      </c>
      <c r="X38" s="43">
        <f t="shared" si="20"/>
        <v>0</v>
      </c>
      <c r="Y38" s="43">
        <f t="shared" ref="Y38:Z38" si="73">C562</f>
        <v>0</v>
      </c>
      <c r="Z38" s="43">
        <f t="shared" si="73"/>
        <v>0</v>
      </c>
      <c r="AB38" s="89">
        <v>4869173469.3878002</v>
      </c>
      <c r="AC38" s="89">
        <v>-8.6042471000000003</v>
      </c>
      <c r="AD38" s="89">
        <v>21.561665999999999</v>
      </c>
      <c r="AE38" s="89">
        <v>30.456119999999999</v>
      </c>
      <c r="AF38" s="89">
        <v>-63.525108000000003</v>
      </c>
      <c r="AG38" s="89">
        <v>-8.6861172</v>
      </c>
      <c r="AH38" s="8"/>
      <c r="AI38" s="6">
        <f t="shared" si="71"/>
        <v>5.5144387755101993</v>
      </c>
      <c r="AJ38" s="6">
        <f t="shared" si="72"/>
        <v>33.192314000000003</v>
      </c>
      <c r="AK38" s="83">
        <f t="shared" si="22"/>
        <v>24.004925</v>
      </c>
      <c r="AL38" s="6">
        <f t="shared" si="23"/>
        <v>5.5144387755101993</v>
      </c>
      <c r="AM38" s="79">
        <f t="shared" si="24"/>
        <v>29.539677000000001</v>
      </c>
      <c r="AN38" s="83">
        <f t="shared" si="25"/>
        <v>19.780746000000001</v>
      </c>
      <c r="AO38" s="6">
        <f t="shared" si="26"/>
        <v>5.5144387755101993</v>
      </c>
      <c r="AP38" s="43">
        <f t="shared" si="27"/>
        <v>26.503031</v>
      </c>
      <c r="AQ38" s="83">
        <f t="shared" si="28"/>
        <v>17.077013000000001</v>
      </c>
      <c r="AR38" s="6">
        <f t="shared" si="29"/>
        <v>5.5144387755101993</v>
      </c>
      <c r="AS38" s="79">
        <f t="shared" si="30"/>
        <v>0</v>
      </c>
      <c r="AT38" s="83">
        <f t="shared" si="31"/>
        <v>0</v>
      </c>
      <c r="AU38" s="6">
        <f t="shared" si="32"/>
        <v>5.5144387755101993</v>
      </c>
      <c r="AV38" s="79">
        <f t="shared" si="33"/>
        <v>0</v>
      </c>
      <c r="AW38" s="83">
        <f t="shared" si="34"/>
        <v>0</v>
      </c>
      <c r="AX38" s="43">
        <f t="shared" si="35"/>
        <v>0</v>
      </c>
      <c r="AY38" s="43">
        <f t="shared" si="36"/>
        <v>0</v>
      </c>
      <c r="AZ38" s="43">
        <f t="shared" si="37"/>
        <v>0</v>
      </c>
      <c r="BA38" s="8"/>
    </row>
    <row r="39" spans="2:53" x14ac:dyDescent="0.25">
      <c r="B39" s="89">
        <v>5030489795.9183998</v>
      </c>
      <c r="C39" s="89">
        <v>-7.5427508000000003</v>
      </c>
      <c r="D39" s="89">
        <v>19.008904000000001</v>
      </c>
      <c r="E39" s="89">
        <v>26.582964</v>
      </c>
      <c r="F39" s="89">
        <v>-58.754223000000003</v>
      </c>
      <c r="G39" s="89">
        <v>-7.5607633999999999</v>
      </c>
      <c r="H39" s="8"/>
      <c r="I39" s="6">
        <f t="shared" si="68"/>
        <v>5.6757551020408004</v>
      </c>
      <c r="J39" s="6">
        <f t="shared" si="69"/>
        <v>33.588306000000003</v>
      </c>
      <c r="K39" s="83">
        <f t="shared" si="7"/>
        <v>25.481413</v>
      </c>
      <c r="L39" s="6">
        <f t="shared" si="8"/>
        <v>5.6757551020408004</v>
      </c>
      <c r="M39" s="79">
        <f t="shared" si="9"/>
        <v>27.571234</v>
      </c>
      <c r="N39" s="83">
        <f t="shared" si="10"/>
        <v>16.327331999999998</v>
      </c>
      <c r="O39" s="6">
        <f t="shared" si="11"/>
        <v>5.6757551020408004</v>
      </c>
      <c r="P39" s="79">
        <f t="shared" si="12"/>
        <v>23.993202</v>
      </c>
      <c r="Q39" s="83">
        <f t="shared" si="13"/>
        <v>15.377183</v>
      </c>
      <c r="R39" s="6">
        <f t="shared" si="14"/>
        <v>5.6757551020408004</v>
      </c>
      <c r="S39" s="79">
        <f t="shared" si="15"/>
        <v>0</v>
      </c>
      <c r="T39" s="83">
        <f t="shared" si="16"/>
        <v>0</v>
      </c>
      <c r="U39" s="6">
        <f t="shared" si="17"/>
        <v>5.6757551020408004</v>
      </c>
      <c r="V39" s="79">
        <f t="shared" si="18"/>
        <v>0</v>
      </c>
      <c r="W39" s="83">
        <f t="shared" si="19"/>
        <v>0</v>
      </c>
      <c r="X39" s="43">
        <f t="shared" si="20"/>
        <v>0</v>
      </c>
      <c r="Y39" s="43">
        <f t="shared" ref="Y39:Z39" si="74">C563</f>
        <v>0</v>
      </c>
      <c r="Z39" s="43">
        <f t="shared" si="74"/>
        <v>0</v>
      </c>
      <c r="AB39" s="89">
        <v>5030489795.9183998</v>
      </c>
      <c r="AC39" s="89">
        <v>-8.9878397000000003</v>
      </c>
      <c r="AD39" s="89">
        <v>21.829571000000001</v>
      </c>
      <c r="AE39" s="89">
        <v>30.805</v>
      </c>
      <c r="AF39" s="89">
        <v>-67.156081999999998</v>
      </c>
      <c r="AG39" s="89">
        <v>-9.1035166000000007</v>
      </c>
      <c r="AH39" s="8"/>
      <c r="AI39" s="6">
        <f t="shared" si="71"/>
        <v>5.6757551020408004</v>
      </c>
      <c r="AJ39" s="6">
        <f t="shared" si="72"/>
        <v>31.168254999999998</v>
      </c>
      <c r="AK39" s="83">
        <f t="shared" si="22"/>
        <v>21.846057999999999</v>
      </c>
      <c r="AL39" s="6">
        <f t="shared" si="23"/>
        <v>5.6757551020408004</v>
      </c>
      <c r="AM39" s="79">
        <f t="shared" si="24"/>
        <v>28.477488000000001</v>
      </c>
      <c r="AN39" s="83">
        <f t="shared" si="25"/>
        <v>20.575392000000001</v>
      </c>
      <c r="AO39" s="6">
        <f t="shared" si="26"/>
        <v>5.6757551020408004</v>
      </c>
      <c r="AP39" s="43">
        <f t="shared" si="27"/>
        <v>25.703071999999999</v>
      </c>
      <c r="AQ39" s="83">
        <f t="shared" si="28"/>
        <v>15.371797000000001</v>
      </c>
      <c r="AR39" s="6">
        <f t="shared" si="29"/>
        <v>5.6757551020408004</v>
      </c>
      <c r="AS39" s="79">
        <f t="shared" si="30"/>
        <v>0</v>
      </c>
      <c r="AT39" s="83">
        <f t="shared" si="31"/>
        <v>0</v>
      </c>
      <c r="AU39" s="6">
        <f t="shared" si="32"/>
        <v>5.6757551020408004</v>
      </c>
      <c r="AV39" s="79">
        <f t="shared" si="33"/>
        <v>0</v>
      </c>
      <c r="AW39" s="83">
        <f t="shared" si="34"/>
        <v>0</v>
      </c>
      <c r="AX39" s="43">
        <f t="shared" si="35"/>
        <v>0</v>
      </c>
      <c r="AY39" s="43">
        <f t="shared" si="36"/>
        <v>0</v>
      </c>
      <c r="AZ39" s="43">
        <f t="shared" si="37"/>
        <v>0</v>
      </c>
      <c r="BA39" s="8"/>
    </row>
    <row r="40" spans="2:53" x14ac:dyDescent="0.25">
      <c r="B40" s="89">
        <v>5191806122.4490004</v>
      </c>
      <c r="C40" s="89">
        <v>-7.7112923000000002</v>
      </c>
      <c r="D40" s="89">
        <v>20.327076000000002</v>
      </c>
      <c r="E40" s="89">
        <v>28.059771000000001</v>
      </c>
      <c r="F40" s="89">
        <v>-60.911850000000001</v>
      </c>
      <c r="G40" s="89">
        <v>-7.7467604000000003</v>
      </c>
      <c r="H40" s="8"/>
      <c r="I40" s="6">
        <f t="shared" si="68"/>
        <v>5.8370714285713996</v>
      </c>
      <c r="J40" s="6">
        <f t="shared" si="69"/>
        <v>31.832429999999999</v>
      </c>
      <c r="K40" s="83">
        <f t="shared" si="7"/>
        <v>23.631385999999999</v>
      </c>
      <c r="L40" s="6">
        <f t="shared" si="8"/>
        <v>5.8370714285713996</v>
      </c>
      <c r="M40" s="79">
        <f t="shared" si="9"/>
        <v>27.00761</v>
      </c>
      <c r="N40" s="83">
        <f t="shared" si="10"/>
        <v>18.225704</v>
      </c>
      <c r="O40" s="6">
        <f t="shared" si="11"/>
        <v>5.8370714285713996</v>
      </c>
      <c r="P40" s="79">
        <f t="shared" si="12"/>
        <v>24.105324</v>
      </c>
      <c r="Q40" s="83">
        <f t="shared" si="13"/>
        <v>14.288698999999999</v>
      </c>
      <c r="R40" s="6">
        <f t="shared" si="14"/>
        <v>5.8370714285713996</v>
      </c>
      <c r="S40" s="79">
        <f t="shared" si="15"/>
        <v>0</v>
      </c>
      <c r="T40" s="83">
        <f t="shared" si="16"/>
        <v>0</v>
      </c>
      <c r="U40" s="6">
        <f t="shared" si="17"/>
        <v>5.8370714285713996</v>
      </c>
      <c r="V40" s="79">
        <f t="shared" si="18"/>
        <v>0</v>
      </c>
      <c r="W40" s="83">
        <f t="shared" si="19"/>
        <v>0</v>
      </c>
      <c r="X40" s="43">
        <f t="shared" si="20"/>
        <v>0</v>
      </c>
      <c r="Y40" s="43">
        <f t="shared" ref="Y40:Z40" si="75">C564</f>
        <v>0</v>
      </c>
      <c r="Z40" s="43">
        <f t="shared" si="75"/>
        <v>0</v>
      </c>
      <c r="AB40" s="89">
        <v>5191806122.4490004</v>
      </c>
      <c r="AC40" s="89">
        <v>-9.1218605000000004</v>
      </c>
      <c r="AD40" s="89">
        <v>24.615217000000001</v>
      </c>
      <c r="AE40" s="89">
        <v>33.649624000000003</v>
      </c>
      <c r="AF40" s="89">
        <v>-80.438079999999999</v>
      </c>
      <c r="AG40" s="89">
        <v>-9.1366501000000007</v>
      </c>
      <c r="AH40" s="8"/>
      <c r="AI40" s="6">
        <f t="shared" si="71"/>
        <v>5.8370714285713996</v>
      </c>
      <c r="AJ40" s="6">
        <f t="shared" si="72"/>
        <v>29.642600999999999</v>
      </c>
      <c r="AK40" s="83">
        <f t="shared" si="22"/>
        <v>20.347849</v>
      </c>
      <c r="AL40" s="6">
        <f t="shared" si="23"/>
        <v>5.8370714285713996</v>
      </c>
      <c r="AM40" s="79">
        <f t="shared" si="24"/>
        <v>27.332338</v>
      </c>
      <c r="AN40" s="83">
        <f t="shared" si="25"/>
        <v>17.587225</v>
      </c>
      <c r="AO40" s="6">
        <f t="shared" si="26"/>
        <v>5.8370714285713996</v>
      </c>
      <c r="AP40" s="43">
        <f t="shared" si="27"/>
        <v>26.180510000000002</v>
      </c>
      <c r="AQ40" s="83">
        <f t="shared" si="28"/>
        <v>14.579909000000001</v>
      </c>
      <c r="AR40" s="6">
        <f t="shared" si="29"/>
        <v>5.8370714285713996</v>
      </c>
      <c r="AS40" s="79">
        <f t="shared" si="30"/>
        <v>0</v>
      </c>
      <c r="AT40" s="83">
        <f t="shared" si="31"/>
        <v>0</v>
      </c>
      <c r="AU40" s="6">
        <f t="shared" si="32"/>
        <v>5.8370714285713996</v>
      </c>
      <c r="AV40" s="79">
        <f t="shared" si="33"/>
        <v>0</v>
      </c>
      <c r="AW40" s="83">
        <f t="shared" si="34"/>
        <v>0</v>
      </c>
      <c r="AX40" s="43">
        <f t="shared" si="35"/>
        <v>0</v>
      </c>
      <c r="AY40" s="43">
        <f t="shared" si="36"/>
        <v>0</v>
      </c>
      <c r="AZ40" s="43">
        <f t="shared" si="37"/>
        <v>0</v>
      </c>
      <c r="BA40" s="8"/>
    </row>
    <row r="41" spans="2:53" x14ac:dyDescent="0.25">
      <c r="B41" s="89">
        <v>5353122448.9796</v>
      </c>
      <c r="C41" s="89">
        <v>-7.722899</v>
      </c>
      <c r="D41" s="89">
        <v>23.054186000000001</v>
      </c>
      <c r="E41" s="89">
        <v>30.873999000000001</v>
      </c>
      <c r="F41" s="89">
        <v>-71.226273000000006</v>
      </c>
      <c r="G41" s="89">
        <v>-7.8909549999999999</v>
      </c>
      <c r="H41" s="8"/>
      <c r="I41" s="6">
        <f t="shared" si="68"/>
        <v>5.9983877551020006</v>
      </c>
      <c r="J41" s="6">
        <f t="shared" si="69"/>
        <v>31.322037000000002</v>
      </c>
      <c r="K41" s="83">
        <f t="shared" si="7"/>
        <v>22.979858</v>
      </c>
      <c r="L41" s="6">
        <f t="shared" si="8"/>
        <v>5.9983877551020006</v>
      </c>
      <c r="M41" s="79">
        <f t="shared" si="9"/>
        <v>26.794036999999999</v>
      </c>
      <c r="N41" s="83">
        <f t="shared" si="10"/>
        <v>23.425581000000001</v>
      </c>
      <c r="O41" s="6">
        <f t="shared" si="11"/>
        <v>5.9983877551020006</v>
      </c>
      <c r="P41" s="79">
        <f t="shared" si="12"/>
        <v>23.652166000000001</v>
      </c>
      <c r="Q41" s="83">
        <f t="shared" si="13"/>
        <v>13.170394999999999</v>
      </c>
      <c r="R41" s="6">
        <f t="shared" si="14"/>
        <v>5.9983877551020006</v>
      </c>
      <c r="S41" s="79">
        <f t="shared" si="15"/>
        <v>0</v>
      </c>
      <c r="T41" s="83">
        <f t="shared" si="16"/>
        <v>0</v>
      </c>
      <c r="U41" s="6">
        <f t="shared" si="17"/>
        <v>5.9983877551020006</v>
      </c>
      <c r="V41" s="79">
        <f t="shared" si="18"/>
        <v>0</v>
      </c>
      <c r="W41" s="83">
        <f t="shared" si="19"/>
        <v>0</v>
      </c>
      <c r="X41" s="43">
        <f t="shared" si="20"/>
        <v>0</v>
      </c>
      <c r="Y41" s="43">
        <f t="shared" ref="Y41:Z41" si="76">C565</f>
        <v>0</v>
      </c>
      <c r="Z41" s="43">
        <f t="shared" si="76"/>
        <v>0</v>
      </c>
      <c r="AB41" s="89">
        <v>5353122448.9796</v>
      </c>
      <c r="AC41" s="89">
        <v>-8.9363259999999993</v>
      </c>
      <c r="AD41" s="89">
        <v>25.376031999999999</v>
      </c>
      <c r="AE41" s="89">
        <v>34.498821</v>
      </c>
      <c r="AF41" s="89">
        <v>-81.235221999999993</v>
      </c>
      <c r="AG41" s="89">
        <v>-8.8630495000000007</v>
      </c>
      <c r="AH41" s="8"/>
      <c r="AI41" s="6">
        <f t="shared" si="71"/>
        <v>5.9983877551020006</v>
      </c>
      <c r="AJ41" s="6">
        <f t="shared" si="72"/>
        <v>27.45129</v>
      </c>
      <c r="AK41" s="83">
        <f t="shared" si="22"/>
        <v>18.120412999999999</v>
      </c>
      <c r="AL41" s="6">
        <f t="shared" si="23"/>
        <v>5.9983877551020006</v>
      </c>
      <c r="AM41" s="79">
        <f t="shared" si="24"/>
        <v>26.438123999999998</v>
      </c>
      <c r="AN41" s="83">
        <f t="shared" si="25"/>
        <v>14.132673</v>
      </c>
      <c r="AO41" s="6">
        <f t="shared" si="26"/>
        <v>5.9983877551020006</v>
      </c>
      <c r="AP41" s="43">
        <f t="shared" si="27"/>
        <v>25.742560999999998</v>
      </c>
      <c r="AQ41" s="83">
        <f t="shared" si="28"/>
        <v>18.163727000000002</v>
      </c>
      <c r="AR41" s="6">
        <f t="shared" si="29"/>
        <v>5.9983877551020006</v>
      </c>
      <c r="AS41" s="79">
        <f t="shared" si="30"/>
        <v>0</v>
      </c>
      <c r="AT41" s="83">
        <f t="shared" si="31"/>
        <v>0</v>
      </c>
      <c r="AU41" s="6">
        <f t="shared" si="32"/>
        <v>5.9983877551020006</v>
      </c>
      <c r="AV41" s="79">
        <f t="shared" si="33"/>
        <v>0</v>
      </c>
      <c r="AW41" s="83">
        <f t="shared" si="34"/>
        <v>0</v>
      </c>
      <c r="AX41" s="43">
        <f t="shared" si="35"/>
        <v>0</v>
      </c>
      <c r="AY41" s="43">
        <f t="shared" si="36"/>
        <v>0</v>
      </c>
      <c r="AZ41" s="43">
        <f t="shared" si="37"/>
        <v>0</v>
      </c>
      <c r="BA41" s="8"/>
    </row>
    <row r="42" spans="2:53" x14ac:dyDescent="0.25">
      <c r="B42" s="89">
        <v>5514438775.5101995</v>
      </c>
      <c r="C42" s="89">
        <v>-7.7072381999999999</v>
      </c>
      <c r="D42" s="89">
        <v>24.791080000000001</v>
      </c>
      <c r="E42" s="89">
        <v>32.696362000000001</v>
      </c>
      <c r="F42" s="89">
        <v>-75.611282000000003</v>
      </c>
      <c r="G42" s="89">
        <v>-7.8217216000000001</v>
      </c>
      <c r="H42" s="8"/>
      <c r="I42" s="6">
        <f t="shared" si="68"/>
        <v>6.1597040816327002</v>
      </c>
      <c r="J42" s="6">
        <f t="shared" si="69"/>
        <v>30.817383</v>
      </c>
      <c r="K42" s="83">
        <f t="shared" si="7"/>
        <v>22.309338</v>
      </c>
      <c r="L42" s="6">
        <f t="shared" si="8"/>
        <v>6.1597040816327002</v>
      </c>
      <c r="M42" s="79">
        <f t="shared" si="9"/>
        <v>26.702228999999999</v>
      </c>
      <c r="N42" s="83">
        <f t="shared" si="10"/>
        <v>16.24728</v>
      </c>
      <c r="O42" s="6">
        <f t="shared" si="11"/>
        <v>6.1597040816327002</v>
      </c>
      <c r="P42" s="79">
        <f t="shared" si="12"/>
        <v>24.152681000000001</v>
      </c>
      <c r="Q42" s="83">
        <f t="shared" si="13"/>
        <v>13.609757</v>
      </c>
      <c r="R42" s="6">
        <f t="shared" si="14"/>
        <v>6.1597040816327002</v>
      </c>
      <c r="S42" s="79">
        <f t="shared" si="15"/>
        <v>0</v>
      </c>
      <c r="T42" s="83">
        <f t="shared" si="16"/>
        <v>0</v>
      </c>
      <c r="U42" s="6">
        <f t="shared" si="17"/>
        <v>6.1597040816327002</v>
      </c>
      <c r="V42" s="79">
        <f t="shared" si="18"/>
        <v>0</v>
      </c>
      <c r="W42" s="83">
        <f t="shared" si="19"/>
        <v>0</v>
      </c>
      <c r="X42" s="43">
        <f t="shared" si="20"/>
        <v>0</v>
      </c>
      <c r="Y42" s="43">
        <f t="shared" ref="Y42:Z42" si="77">C566</f>
        <v>0</v>
      </c>
      <c r="Z42" s="43">
        <f t="shared" si="77"/>
        <v>0</v>
      </c>
      <c r="AB42" s="89">
        <v>5514438775.5101995</v>
      </c>
      <c r="AC42" s="89">
        <v>-9.3501548999999997</v>
      </c>
      <c r="AD42" s="89">
        <v>24.004925</v>
      </c>
      <c r="AE42" s="89">
        <v>33.192314000000003</v>
      </c>
      <c r="AF42" s="89">
        <v>-72.807907</v>
      </c>
      <c r="AG42" s="89">
        <v>-9.3686705000000003</v>
      </c>
      <c r="AH42" s="8"/>
      <c r="AI42" s="6">
        <f t="shared" si="71"/>
        <v>6.1597040816327002</v>
      </c>
      <c r="AJ42" s="6">
        <f t="shared" si="72"/>
        <v>27.051265999999998</v>
      </c>
      <c r="AK42" s="83">
        <f t="shared" si="22"/>
        <v>17.636637</v>
      </c>
      <c r="AL42" s="6">
        <f t="shared" si="23"/>
        <v>6.1597040816327002</v>
      </c>
      <c r="AM42" s="79">
        <f t="shared" si="24"/>
        <v>25.890388000000002</v>
      </c>
      <c r="AN42" s="83">
        <f t="shared" si="25"/>
        <v>16.570765000000002</v>
      </c>
      <c r="AO42" s="6">
        <f t="shared" si="26"/>
        <v>6.1597040816327002</v>
      </c>
      <c r="AP42" s="43">
        <f t="shared" si="27"/>
        <v>27.787914000000001</v>
      </c>
      <c r="AQ42" s="83">
        <f t="shared" si="28"/>
        <v>13.552918999999999</v>
      </c>
      <c r="AR42" s="6">
        <f t="shared" si="29"/>
        <v>6.1597040816327002</v>
      </c>
      <c r="AS42" s="79">
        <f t="shared" si="30"/>
        <v>0</v>
      </c>
      <c r="AT42" s="83">
        <f t="shared" si="31"/>
        <v>0</v>
      </c>
      <c r="AU42" s="6">
        <f t="shared" si="32"/>
        <v>6.1597040816327002</v>
      </c>
      <c r="AV42" s="79">
        <f t="shared" si="33"/>
        <v>0</v>
      </c>
      <c r="AW42" s="83">
        <f t="shared" si="34"/>
        <v>0</v>
      </c>
      <c r="AX42" s="43">
        <f t="shared" si="35"/>
        <v>0</v>
      </c>
      <c r="AY42" s="43">
        <f t="shared" si="36"/>
        <v>0</v>
      </c>
      <c r="AZ42" s="43">
        <f t="shared" si="37"/>
        <v>0</v>
      </c>
      <c r="BA42" s="8"/>
    </row>
    <row r="43" spans="2:53" x14ac:dyDescent="0.25">
      <c r="B43" s="89">
        <v>5675755102.0408001</v>
      </c>
      <c r="C43" s="89">
        <v>-7.9923653999999997</v>
      </c>
      <c r="D43" s="89">
        <v>25.481413</v>
      </c>
      <c r="E43" s="89">
        <v>33.588306000000003</v>
      </c>
      <c r="F43" s="89">
        <v>-72.176437000000007</v>
      </c>
      <c r="G43" s="89">
        <v>-8.0031633000000006</v>
      </c>
      <c r="H43" s="8"/>
      <c r="I43" s="6">
        <f t="shared" si="68"/>
        <v>6.3210204081632995</v>
      </c>
      <c r="J43" s="6">
        <f t="shared" si="69"/>
        <v>30.857302000000001</v>
      </c>
      <c r="K43" s="83">
        <f t="shared" si="7"/>
        <v>22.060369000000001</v>
      </c>
      <c r="L43" s="6">
        <f t="shared" si="8"/>
        <v>6.3210204081632995</v>
      </c>
      <c r="M43" s="79">
        <f t="shared" si="9"/>
        <v>26.262228</v>
      </c>
      <c r="N43" s="83">
        <f t="shared" si="10"/>
        <v>14.937626</v>
      </c>
      <c r="O43" s="6">
        <f t="shared" si="11"/>
        <v>6.3210204081632995</v>
      </c>
      <c r="P43" s="79">
        <f t="shared" si="12"/>
        <v>26.163520999999999</v>
      </c>
      <c r="Q43" s="83">
        <f t="shared" si="13"/>
        <v>15.581235</v>
      </c>
      <c r="R43" s="6">
        <f t="shared" si="14"/>
        <v>6.3210204081632995</v>
      </c>
      <c r="S43" s="79">
        <f t="shared" si="15"/>
        <v>0</v>
      </c>
      <c r="T43" s="83">
        <f t="shared" si="16"/>
        <v>0</v>
      </c>
      <c r="U43" s="6">
        <f t="shared" si="17"/>
        <v>6.3210204081632995</v>
      </c>
      <c r="V43" s="79">
        <f t="shared" si="18"/>
        <v>0</v>
      </c>
      <c r="W43" s="83">
        <f t="shared" si="19"/>
        <v>0</v>
      </c>
      <c r="X43" s="43">
        <f t="shared" si="20"/>
        <v>0</v>
      </c>
      <c r="Y43" s="43">
        <f t="shared" ref="Y43:Z43" si="78">C567</f>
        <v>0</v>
      </c>
      <c r="Z43" s="43">
        <f t="shared" si="78"/>
        <v>0</v>
      </c>
      <c r="AB43" s="89">
        <v>5675755102.0408001</v>
      </c>
      <c r="AC43" s="89">
        <v>-9.2684841000000002</v>
      </c>
      <c r="AD43" s="89">
        <v>21.846057999999999</v>
      </c>
      <c r="AE43" s="89">
        <v>31.168254999999998</v>
      </c>
      <c r="AF43" s="89">
        <v>-72.651313999999999</v>
      </c>
      <c r="AG43" s="89">
        <v>-9.3304510000000001</v>
      </c>
      <c r="AH43" s="8"/>
      <c r="AI43" s="6">
        <f t="shared" si="71"/>
        <v>6.3210204081632995</v>
      </c>
      <c r="AJ43" s="6">
        <f t="shared" si="72"/>
        <v>29.120844000000002</v>
      </c>
      <c r="AK43" s="83">
        <f t="shared" si="22"/>
        <v>19.732645000000002</v>
      </c>
      <c r="AL43" s="6">
        <f t="shared" si="23"/>
        <v>6.3210204081632995</v>
      </c>
      <c r="AM43" s="79">
        <f t="shared" si="24"/>
        <v>27.378848999999999</v>
      </c>
      <c r="AN43" s="83">
        <f t="shared" si="25"/>
        <v>14.990017</v>
      </c>
      <c r="AO43" s="6">
        <f t="shared" si="26"/>
        <v>6.3210204081632995</v>
      </c>
      <c r="AP43" s="43">
        <f t="shared" si="27"/>
        <v>29.261683999999999</v>
      </c>
      <c r="AQ43" s="83">
        <f t="shared" si="28"/>
        <v>20.298424000000001</v>
      </c>
      <c r="AR43" s="6">
        <f t="shared" si="29"/>
        <v>6.3210204081632995</v>
      </c>
      <c r="AS43" s="79">
        <f t="shared" si="30"/>
        <v>0</v>
      </c>
      <c r="AT43" s="83">
        <f t="shared" si="31"/>
        <v>0</v>
      </c>
      <c r="AU43" s="6">
        <f t="shared" si="32"/>
        <v>6.3210204081632995</v>
      </c>
      <c r="AV43" s="79">
        <f t="shared" si="33"/>
        <v>0</v>
      </c>
      <c r="AW43" s="83">
        <f t="shared" si="34"/>
        <v>0</v>
      </c>
      <c r="AX43" s="43">
        <f t="shared" si="35"/>
        <v>0</v>
      </c>
      <c r="AY43" s="43">
        <f t="shared" si="36"/>
        <v>0</v>
      </c>
      <c r="AZ43" s="43">
        <f t="shared" si="37"/>
        <v>0</v>
      </c>
      <c r="BA43" s="8"/>
    </row>
    <row r="44" spans="2:53" x14ac:dyDescent="0.25">
      <c r="B44" s="89">
        <v>5837071428.5713997</v>
      </c>
      <c r="C44" s="89">
        <v>-8.4542894000000004</v>
      </c>
      <c r="D44" s="89">
        <v>23.631385999999999</v>
      </c>
      <c r="E44" s="89">
        <v>31.832429999999999</v>
      </c>
      <c r="F44" s="89">
        <v>-77.562438999999998</v>
      </c>
      <c r="G44" s="89">
        <v>-8.4957933000000008</v>
      </c>
      <c r="H44" s="8"/>
      <c r="I44" s="6">
        <f t="shared" si="68"/>
        <v>6.4823367346939005</v>
      </c>
      <c r="J44" s="6">
        <f t="shared" si="69"/>
        <v>29.581875</v>
      </c>
      <c r="K44" s="83">
        <f t="shared" si="7"/>
        <v>20.783802000000001</v>
      </c>
      <c r="L44" s="6">
        <f t="shared" si="8"/>
        <v>6.4823367346939005</v>
      </c>
      <c r="M44" s="79">
        <f t="shared" si="9"/>
        <v>25.602309999999999</v>
      </c>
      <c r="N44" s="83">
        <f t="shared" si="10"/>
        <v>14.998699999999999</v>
      </c>
      <c r="O44" s="6">
        <f t="shared" si="11"/>
        <v>6.4823367346939005</v>
      </c>
      <c r="P44" s="79">
        <f t="shared" si="12"/>
        <v>26.801791999999999</v>
      </c>
      <c r="Q44" s="83">
        <f t="shared" si="13"/>
        <v>18.616375000000001</v>
      </c>
      <c r="R44" s="6">
        <f t="shared" si="14"/>
        <v>6.4823367346939005</v>
      </c>
      <c r="S44" s="79">
        <f t="shared" si="15"/>
        <v>0</v>
      </c>
      <c r="T44" s="83">
        <f t="shared" si="16"/>
        <v>0</v>
      </c>
      <c r="U44" s="6">
        <f t="shared" si="17"/>
        <v>6.4823367346939005</v>
      </c>
      <c r="V44" s="79">
        <f t="shared" si="18"/>
        <v>0</v>
      </c>
      <c r="W44" s="83">
        <f t="shared" si="19"/>
        <v>0</v>
      </c>
      <c r="X44" s="43">
        <f t="shared" si="20"/>
        <v>0</v>
      </c>
      <c r="Y44" s="43">
        <f t="shared" ref="Y44:Z44" si="79">C568</f>
        <v>0</v>
      </c>
      <c r="Z44" s="43">
        <f t="shared" si="79"/>
        <v>0</v>
      </c>
      <c r="AB44" s="89">
        <v>5837071428.5713997</v>
      </c>
      <c r="AC44" s="89">
        <v>-9.1964550000000003</v>
      </c>
      <c r="AD44" s="89">
        <v>20.347849</v>
      </c>
      <c r="AE44" s="89">
        <v>29.642600999999999</v>
      </c>
      <c r="AF44" s="89">
        <v>-69.062415999999999</v>
      </c>
      <c r="AG44" s="89">
        <v>-9.2674646000000003</v>
      </c>
      <c r="AH44" s="8"/>
      <c r="AI44" s="6">
        <f t="shared" si="71"/>
        <v>6.4823367346939005</v>
      </c>
      <c r="AJ44" s="6">
        <f t="shared" si="72"/>
        <v>30.780816999999999</v>
      </c>
      <c r="AK44" s="83">
        <f t="shared" si="22"/>
        <v>21.222415999999999</v>
      </c>
      <c r="AL44" s="6">
        <f t="shared" si="23"/>
        <v>6.4823367346939005</v>
      </c>
      <c r="AM44" s="79">
        <f t="shared" si="24"/>
        <v>28.595341000000001</v>
      </c>
      <c r="AN44" s="83">
        <f t="shared" si="25"/>
        <v>17.862535000000001</v>
      </c>
      <c r="AO44" s="6">
        <f t="shared" si="26"/>
        <v>6.4823367346939005</v>
      </c>
      <c r="AP44" s="43">
        <f t="shared" si="27"/>
        <v>31.918098000000001</v>
      </c>
      <c r="AQ44" s="83">
        <f t="shared" si="28"/>
        <v>22.977322000000001</v>
      </c>
      <c r="AR44" s="6">
        <f t="shared" si="29"/>
        <v>6.4823367346939005</v>
      </c>
      <c r="AS44" s="79">
        <f t="shared" si="30"/>
        <v>0</v>
      </c>
      <c r="AT44" s="83">
        <f t="shared" si="31"/>
        <v>0</v>
      </c>
      <c r="AU44" s="6">
        <f t="shared" si="32"/>
        <v>6.4823367346939005</v>
      </c>
      <c r="AV44" s="79">
        <f t="shared" si="33"/>
        <v>0</v>
      </c>
      <c r="AW44" s="83">
        <f t="shared" si="34"/>
        <v>0</v>
      </c>
      <c r="AX44" s="43">
        <f t="shared" si="35"/>
        <v>0</v>
      </c>
      <c r="AY44" s="43">
        <f t="shared" si="36"/>
        <v>0</v>
      </c>
      <c r="AZ44" s="43">
        <f t="shared" si="37"/>
        <v>0</v>
      </c>
      <c r="BA44" s="8"/>
    </row>
    <row r="45" spans="2:53" x14ac:dyDescent="0.25">
      <c r="B45" s="89">
        <v>5998387755.1020002</v>
      </c>
      <c r="C45" s="89">
        <v>-8.0914506999999993</v>
      </c>
      <c r="D45" s="89">
        <v>22.979858</v>
      </c>
      <c r="E45" s="89">
        <v>31.322037000000002</v>
      </c>
      <c r="F45" s="89">
        <v>-65.663749999999993</v>
      </c>
      <c r="G45" s="89">
        <v>-8.1041802999999994</v>
      </c>
      <c r="H45" s="8"/>
      <c r="I45" s="6">
        <f t="shared" si="68"/>
        <v>6.6436530612244997</v>
      </c>
      <c r="J45" s="6">
        <f t="shared" si="69"/>
        <v>27.951563</v>
      </c>
      <c r="K45" s="83">
        <f t="shared" si="7"/>
        <v>19.106801999999998</v>
      </c>
      <c r="L45" s="6">
        <f t="shared" si="8"/>
        <v>6.6436530612244997</v>
      </c>
      <c r="M45" s="79">
        <f t="shared" si="9"/>
        <v>26.136406000000001</v>
      </c>
      <c r="N45" s="83">
        <f t="shared" si="10"/>
        <v>16.198143000000002</v>
      </c>
      <c r="O45" s="6">
        <f t="shared" si="11"/>
        <v>6.6436530612244997</v>
      </c>
      <c r="P45" s="79">
        <f t="shared" si="12"/>
        <v>26.690892999999999</v>
      </c>
      <c r="Q45" s="83">
        <f t="shared" si="13"/>
        <v>15.748258</v>
      </c>
      <c r="R45" s="6">
        <f t="shared" si="14"/>
        <v>6.6436530612244997</v>
      </c>
      <c r="S45" s="79">
        <f t="shared" si="15"/>
        <v>0</v>
      </c>
      <c r="T45" s="83">
        <f t="shared" si="16"/>
        <v>0</v>
      </c>
      <c r="U45" s="6">
        <f t="shared" si="17"/>
        <v>6.6436530612244997</v>
      </c>
      <c r="V45" s="79">
        <f t="shared" si="18"/>
        <v>0</v>
      </c>
      <c r="W45" s="83">
        <f t="shared" si="19"/>
        <v>0</v>
      </c>
      <c r="X45" s="43">
        <f t="shared" si="20"/>
        <v>0</v>
      </c>
      <c r="Y45" s="43">
        <f t="shared" ref="Y45:Z45" si="80">C569</f>
        <v>0</v>
      </c>
      <c r="Z45" s="43">
        <f t="shared" si="80"/>
        <v>0</v>
      </c>
      <c r="AB45" s="89">
        <v>5998387755.1020002</v>
      </c>
      <c r="AC45" s="89">
        <v>-9.2070302999999996</v>
      </c>
      <c r="AD45" s="89">
        <v>18.120412999999999</v>
      </c>
      <c r="AE45" s="89">
        <v>27.45129</v>
      </c>
      <c r="AF45" s="89">
        <v>-63.389274999999998</v>
      </c>
      <c r="AG45" s="89">
        <v>-9.2863407000000002</v>
      </c>
      <c r="AH45" s="8"/>
      <c r="AI45" s="6">
        <f t="shared" si="71"/>
        <v>6.6436530612244997</v>
      </c>
      <c r="AJ45" s="6">
        <f t="shared" si="72"/>
        <v>31.526861</v>
      </c>
      <c r="AK45" s="83">
        <f t="shared" si="22"/>
        <v>21.8262</v>
      </c>
      <c r="AL45" s="6">
        <f t="shared" si="23"/>
        <v>6.6436530612244997</v>
      </c>
      <c r="AM45" s="79">
        <f t="shared" si="24"/>
        <v>28.758462999999999</v>
      </c>
      <c r="AN45" s="83">
        <f t="shared" si="25"/>
        <v>24.252137999999999</v>
      </c>
      <c r="AO45" s="6">
        <f t="shared" si="26"/>
        <v>6.6436530612244997</v>
      </c>
      <c r="AP45" s="43">
        <f t="shared" si="27"/>
        <v>30.888227000000001</v>
      </c>
      <c r="AQ45" s="83">
        <f t="shared" si="28"/>
        <v>21.143889999999999</v>
      </c>
      <c r="AR45" s="6">
        <f t="shared" si="29"/>
        <v>6.6436530612244997</v>
      </c>
      <c r="AS45" s="79">
        <f t="shared" si="30"/>
        <v>0</v>
      </c>
      <c r="AT45" s="83">
        <f t="shared" si="31"/>
        <v>0</v>
      </c>
      <c r="AU45" s="6">
        <f t="shared" si="32"/>
        <v>6.6436530612244997</v>
      </c>
      <c r="AV45" s="79">
        <f t="shared" si="33"/>
        <v>0</v>
      </c>
      <c r="AW45" s="83">
        <f t="shared" si="34"/>
        <v>0</v>
      </c>
      <c r="AX45" s="43">
        <f t="shared" si="35"/>
        <v>0</v>
      </c>
      <c r="AY45" s="43">
        <f t="shared" si="36"/>
        <v>0</v>
      </c>
      <c r="AZ45" s="43">
        <f t="shared" si="37"/>
        <v>0</v>
      </c>
      <c r="BA45" s="8"/>
    </row>
    <row r="46" spans="2:53" x14ac:dyDescent="0.25">
      <c r="B46" s="89">
        <v>6159704081.6327</v>
      </c>
      <c r="C46" s="89">
        <v>-8.3681040000000007</v>
      </c>
      <c r="D46" s="89">
        <v>22.309338</v>
      </c>
      <c r="E46" s="89">
        <v>30.817383</v>
      </c>
      <c r="F46" s="89">
        <v>-69.394492999999997</v>
      </c>
      <c r="G46" s="89">
        <v>-8.4265641999999996</v>
      </c>
      <c r="H46" s="8"/>
      <c r="I46" s="6">
        <f t="shared" si="68"/>
        <v>6.8049693877550999</v>
      </c>
      <c r="J46" s="6">
        <f t="shared" si="69"/>
        <v>28.583483000000001</v>
      </c>
      <c r="K46" s="83">
        <f t="shared" si="7"/>
        <v>19.728307999999998</v>
      </c>
      <c r="L46" s="6">
        <f t="shared" si="8"/>
        <v>6.8049693877550999</v>
      </c>
      <c r="M46" s="79">
        <f t="shared" si="9"/>
        <v>26.182805999999999</v>
      </c>
      <c r="N46" s="83">
        <f t="shared" si="10"/>
        <v>19.127407000000002</v>
      </c>
      <c r="O46" s="6">
        <f t="shared" si="11"/>
        <v>6.8049693877550999</v>
      </c>
      <c r="P46" s="79">
        <f t="shared" si="12"/>
        <v>26.354465000000001</v>
      </c>
      <c r="Q46" s="83">
        <f t="shared" si="13"/>
        <v>14.921434</v>
      </c>
      <c r="R46" s="6">
        <f t="shared" si="14"/>
        <v>6.8049693877550999</v>
      </c>
      <c r="S46" s="79">
        <f t="shared" si="15"/>
        <v>0</v>
      </c>
      <c r="T46" s="83">
        <f t="shared" si="16"/>
        <v>0</v>
      </c>
      <c r="U46" s="6">
        <f t="shared" si="17"/>
        <v>6.8049693877550999</v>
      </c>
      <c r="V46" s="79">
        <f t="shared" si="18"/>
        <v>0</v>
      </c>
      <c r="W46" s="83">
        <f t="shared" si="19"/>
        <v>0</v>
      </c>
      <c r="X46" s="43">
        <f t="shared" si="20"/>
        <v>0</v>
      </c>
      <c r="Y46" s="43">
        <f t="shared" ref="Y46:Z46" si="81">C570</f>
        <v>0</v>
      </c>
      <c r="Z46" s="43">
        <f t="shared" si="81"/>
        <v>0</v>
      </c>
      <c r="AB46" s="89">
        <v>6159704081.6327</v>
      </c>
      <c r="AC46" s="89">
        <v>-9.3754329999999992</v>
      </c>
      <c r="AD46" s="89">
        <v>17.636637</v>
      </c>
      <c r="AE46" s="89">
        <v>27.051265999999998</v>
      </c>
      <c r="AF46" s="89">
        <v>-59.60754</v>
      </c>
      <c r="AG46" s="89">
        <v>-9.4388266000000005</v>
      </c>
      <c r="AH46" s="8"/>
      <c r="AI46" s="6">
        <f t="shared" si="71"/>
        <v>6.8049693877550999</v>
      </c>
      <c r="AJ46" s="6">
        <f t="shared" si="72"/>
        <v>31.980991</v>
      </c>
      <c r="AK46" s="83">
        <f t="shared" si="22"/>
        <v>22.132366000000001</v>
      </c>
      <c r="AL46" s="6">
        <f t="shared" si="23"/>
        <v>6.8049693877550999</v>
      </c>
      <c r="AM46" s="79">
        <f t="shared" si="24"/>
        <v>29.727239999999998</v>
      </c>
      <c r="AN46" s="83">
        <f t="shared" si="25"/>
        <v>19.524708</v>
      </c>
      <c r="AO46" s="6">
        <f t="shared" si="26"/>
        <v>6.8049693877550999</v>
      </c>
      <c r="AP46" s="43">
        <f t="shared" si="27"/>
        <v>28.189684</v>
      </c>
      <c r="AQ46" s="83">
        <f t="shared" si="28"/>
        <v>16.617041</v>
      </c>
      <c r="AR46" s="6">
        <f t="shared" si="29"/>
        <v>6.8049693877550999</v>
      </c>
      <c r="AS46" s="79">
        <f t="shared" si="30"/>
        <v>0</v>
      </c>
      <c r="AT46" s="83">
        <f t="shared" si="31"/>
        <v>0</v>
      </c>
      <c r="AU46" s="6">
        <f t="shared" si="32"/>
        <v>6.8049693877550999</v>
      </c>
      <c r="AV46" s="79">
        <f t="shared" si="33"/>
        <v>0</v>
      </c>
      <c r="AW46" s="83">
        <f t="shared" si="34"/>
        <v>0</v>
      </c>
      <c r="AX46" s="43">
        <f t="shared" si="35"/>
        <v>0</v>
      </c>
      <c r="AY46" s="43">
        <f t="shared" si="36"/>
        <v>0</v>
      </c>
      <c r="AZ46" s="43">
        <f t="shared" si="37"/>
        <v>0</v>
      </c>
      <c r="BA46" s="8"/>
    </row>
    <row r="47" spans="2:53" x14ac:dyDescent="0.25">
      <c r="B47" s="89">
        <v>6321020408.1632996</v>
      </c>
      <c r="C47" s="89">
        <v>-8.9359169000000005</v>
      </c>
      <c r="D47" s="89">
        <v>22.060369000000001</v>
      </c>
      <c r="E47" s="89">
        <v>30.857302000000001</v>
      </c>
      <c r="F47" s="89">
        <v>-74.984191999999993</v>
      </c>
      <c r="G47" s="89">
        <v>-8.9933910000000008</v>
      </c>
      <c r="H47" s="8"/>
      <c r="I47" s="6">
        <f t="shared" si="68"/>
        <v>6.9662857142857</v>
      </c>
      <c r="J47" s="6">
        <f t="shared" si="69"/>
        <v>29.437943000000001</v>
      </c>
      <c r="K47" s="83">
        <f t="shared" si="7"/>
        <v>20.551445000000001</v>
      </c>
      <c r="L47" s="6">
        <f t="shared" si="8"/>
        <v>6.9662857142857</v>
      </c>
      <c r="M47" s="79">
        <f t="shared" si="9"/>
        <v>26.377935000000001</v>
      </c>
      <c r="N47" s="83">
        <f t="shared" si="10"/>
        <v>18.512810000000002</v>
      </c>
      <c r="O47" s="6">
        <f t="shared" si="11"/>
        <v>6.9662857142857</v>
      </c>
      <c r="P47" s="79">
        <f t="shared" si="12"/>
        <v>24.635344</v>
      </c>
      <c r="Q47" s="83">
        <f t="shared" si="13"/>
        <v>17.582577000000001</v>
      </c>
      <c r="R47" s="6">
        <f t="shared" si="14"/>
        <v>6.9662857142857</v>
      </c>
      <c r="S47" s="79">
        <f t="shared" si="15"/>
        <v>0</v>
      </c>
      <c r="T47" s="83">
        <f t="shared" si="16"/>
        <v>0</v>
      </c>
      <c r="U47" s="6">
        <f t="shared" si="17"/>
        <v>6.9662857142857</v>
      </c>
      <c r="V47" s="79">
        <f t="shared" si="18"/>
        <v>0</v>
      </c>
      <c r="W47" s="83">
        <f t="shared" si="19"/>
        <v>0</v>
      </c>
      <c r="X47" s="43">
        <f t="shared" si="20"/>
        <v>0</v>
      </c>
      <c r="Y47" s="43">
        <f t="shared" ref="Y47:Z47" si="82">C571</f>
        <v>0</v>
      </c>
      <c r="Z47" s="43">
        <f t="shared" si="82"/>
        <v>0</v>
      </c>
      <c r="AB47" s="89">
        <v>6321020408.1632996</v>
      </c>
      <c r="AC47" s="89">
        <v>-9.4489546000000004</v>
      </c>
      <c r="AD47" s="89">
        <v>19.732645000000002</v>
      </c>
      <c r="AE47" s="89">
        <v>29.120844000000002</v>
      </c>
      <c r="AF47" s="89">
        <v>-66.917252000000005</v>
      </c>
      <c r="AG47" s="89">
        <v>-9.5187244</v>
      </c>
      <c r="AH47" s="8"/>
      <c r="AI47" s="6">
        <f t="shared" si="71"/>
        <v>6.9662857142857</v>
      </c>
      <c r="AJ47" s="6">
        <f t="shared" si="72"/>
        <v>32.362349999999999</v>
      </c>
      <c r="AK47" s="83">
        <f t="shared" si="22"/>
        <v>22.461655</v>
      </c>
      <c r="AL47" s="6">
        <f t="shared" si="23"/>
        <v>6.9662857142857</v>
      </c>
      <c r="AM47" s="79">
        <f t="shared" si="24"/>
        <v>30.576405999999999</v>
      </c>
      <c r="AN47" s="83">
        <f t="shared" si="25"/>
        <v>17.182751</v>
      </c>
      <c r="AO47" s="6">
        <f t="shared" si="26"/>
        <v>6.9662857142857</v>
      </c>
      <c r="AP47" s="43">
        <f t="shared" si="27"/>
        <v>25.572877999999999</v>
      </c>
      <c r="AQ47" s="83">
        <f t="shared" si="28"/>
        <v>14.100758000000001</v>
      </c>
      <c r="AR47" s="6">
        <f t="shared" si="29"/>
        <v>6.9662857142857</v>
      </c>
      <c r="AS47" s="79">
        <f t="shared" si="30"/>
        <v>0</v>
      </c>
      <c r="AT47" s="83">
        <f t="shared" si="31"/>
        <v>0</v>
      </c>
      <c r="AU47" s="6">
        <f t="shared" si="32"/>
        <v>6.9662857142857</v>
      </c>
      <c r="AV47" s="79">
        <f t="shared" si="33"/>
        <v>0</v>
      </c>
      <c r="AW47" s="83">
        <f t="shared" si="34"/>
        <v>0</v>
      </c>
      <c r="AX47" s="43">
        <f t="shared" si="35"/>
        <v>0</v>
      </c>
      <c r="AY47" s="43">
        <f t="shared" si="36"/>
        <v>0</v>
      </c>
      <c r="AZ47" s="43">
        <f t="shared" si="37"/>
        <v>0</v>
      </c>
      <c r="BA47" s="8"/>
    </row>
    <row r="48" spans="2:53" x14ac:dyDescent="0.25">
      <c r="B48" s="89">
        <v>6482336734.6939001</v>
      </c>
      <c r="C48" s="89">
        <v>-8.9056110000000004</v>
      </c>
      <c r="D48" s="89">
        <v>20.783802000000001</v>
      </c>
      <c r="E48" s="89">
        <v>29.581875</v>
      </c>
      <c r="F48" s="89">
        <v>-66.612426999999997</v>
      </c>
      <c r="G48" s="89">
        <v>-8.9708413999999994</v>
      </c>
      <c r="H48" s="8"/>
      <c r="I48" s="6">
        <f t="shared" si="68"/>
        <v>7.1276020408163001</v>
      </c>
      <c r="J48" s="6">
        <f t="shared" si="69"/>
        <v>29.926805000000002</v>
      </c>
      <c r="K48" s="83">
        <f t="shared" si="7"/>
        <v>20.873127</v>
      </c>
      <c r="L48" s="6">
        <f t="shared" si="8"/>
        <v>7.1276020408163001</v>
      </c>
      <c r="M48" s="79">
        <f t="shared" si="9"/>
        <v>27.578576999999999</v>
      </c>
      <c r="N48" s="83">
        <f t="shared" si="10"/>
        <v>15.618835000000001</v>
      </c>
      <c r="O48" s="6">
        <f t="shared" si="11"/>
        <v>7.1276020408163001</v>
      </c>
      <c r="P48" s="79">
        <f t="shared" si="12"/>
        <v>23.19286</v>
      </c>
      <c r="Q48" s="83">
        <f t="shared" si="13"/>
        <v>9.8773555999999996</v>
      </c>
      <c r="R48" s="6">
        <f t="shared" si="14"/>
        <v>7.1276020408163001</v>
      </c>
      <c r="S48" s="79">
        <f t="shared" si="15"/>
        <v>0</v>
      </c>
      <c r="T48" s="83">
        <f t="shared" si="16"/>
        <v>0</v>
      </c>
      <c r="U48" s="6">
        <f t="shared" si="17"/>
        <v>7.1276020408163001</v>
      </c>
      <c r="V48" s="79">
        <f t="shared" si="18"/>
        <v>0</v>
      </c>
      <c r="W48" s="83">
        <f t="shared" si="19"/>
        <v>0</v>
      </c>
      <c r="X48" s="43">
        <f t="shared" si="20"/>
        <v>0</v>
      </c>
      <c r="Y48" s="43">
        <f t="shared" ref="Y48:Z48" si="83">C572</f>
        <v>0</v>
      </c>
      <c r="Z48" s="43">
        <f t="shared" si="83"/>
        <v>0</v>
      </c>
      <c r="AB48" s="89">
        <v>6482336734.6939001</v>
      </c>
      <c r="AC48" s="89">
        <v>-9.1593809000000004</v>
      </c>
      <c r="AD48" s="89">
        <v>21.222415999999999</v>
      </c>
      <c r="AE48" s="89">
        <v>30.780816999999999</v>
      </c>
      <c r="AF48" s="89">
        <v>-75.822379999999995</v>
      </c>
      <c r="AG48" s="89">
        <v>-9.2070494000000007</v>
      </c>
      <c r="AH48" s="8"/>
      <c r="AI48" s="6">
        <f t="shared" si="71"/>
        <v>7.1276020408163001</v>
      </c>
      <c r="AJ48" s="6">
        <f t="shared" si="72"/>
        <v>31.806643000000001</v>
      </c>
      <c r="AK48" s="83">
        <f t="shared" si="22"/>
        <v>21.688143</v>
      </c>
      <c r="AL48" s="6">
        <f t="shared" si="23"/>
        <v>7.1276020408163001</v>
      </c>
      <c r="AM48" s="79">
        <f t="shared" si="24"/>
        <v>28.730692000000001</v>
      </c>
      <c r="AN48" s="83">
        <f t="shared" si="25"/>
        <v>19.226109999999998</v>
      </c>
      <c r="AO48" s="6">
        <f t="shared" si="26"/>
        <v>7.1276020408163001</v>
      </c>
      <c r="AP48" s="43">
        <f t="shared" si="27"/>
        <v>24.849270000000001</v>
      </c>
      <c r="AQ48" s="83">
        <f t="shared" si="28"/>
        <v>12.83483</v>
      </c>
      <c r="AR48" s="6">
        <f t="shared" si="29"/>
        <v>7.1276020408163001</v>
      </c>
      <c r="AS48" s="79">
        <f t="shared" si="30"/>
        <v>0</v>
      </c>
      <c r="AT48" s="83">
        <f t="shared" si="31"/>
        <v>0</v>
      </c>
      <c r="AU48" s="6">
        <f t="shared" si="32"/>
        <v>7.1276020408163001</v>
      </c>
      <c r="AV48" s="79">
        <f t="shared" si="33"/>
        <v>0</v>
      </c>
      <c r="AW48" s="83">
        <f t="shared" si="34"/>
        <v>0</v>
      </c>
      <c r="AX48" s="43">
        <f t="shared" si="35"/>
        <v>0</v>
      </c>
      <c r="AY48" s="43">
        <f t="shared" si="36"/>
        <v>0</v>
      </c>
      <c r="AZ48" s="43">
        <f t="shared" si="37"/>
        <v>0</v>
      </c>
      <c r="BA48" s="8"/>
    </row>
    <row r="49" spans="2:53" x14ac:dyDescent="0.25">
      <c r="B49" s="89">
        <v>6643653061.2244997</v>
      </c>
      <c r="C49" s="89">
        <v>-8.6470632999999992</v>
      </c>
      <c r="D49" s="89">
        <v>19.106801999999998</v>
      </c>
      <c r="E49" s="89">
        <v>27.951563</v>
      </c>
      <c r="F49" s="89">
        <v>-62.571964000000001</v>
      </c>
      <c r="G49" s="89">
        <v>-8.4299859999999995</v>
      </c>
      <c r="H49" s="8"/>
      <c r="I49" s="6">
        <f t="shared" si="68"/>
        <v>7.2889183673469002</v>
      </c>
      <c r="J49" s="6">
        <f t="shared" si="69"/>
        <v>28.794905</v>
      </c>
      <c r="K49" s="83">
        <f t="shared" si="7"/>
        <v>19.700382000000001</v>
      </c>
      <c r="L49" s="6">
        <f t="shared" si="8"/>
        <v>7.2889183673469002</v>
      </c>
      <c r="M49" s="79">
        <f t="shared" si="9"/>
        <v>28.256001000000001</v>
      </c>
      <c r="N49" s="83">
        <f t="shared" si="10"/>
        <v>15.246371999999999</v>
      </c>
      <c r="O49" s="6">
        <f t="shared" si="11"/>
        <v>7.2889183673469002</v>
      </c>
      <c r="P49" s="79">
        <f t="shared" si="12"/>
        <v>20.206858</v>
      </c>
      <c r="Q49" s="83">
        <f t="shared" si="13"/>
        <v>9.5312824000000003</v>
      </c>
      <c r="R49" s="6">
        <f t="shared" si="14"/>
        <v>7.2889183673469002</v>
      </c>
      <c r="S49" s="79">
        <f t="shared" si="15"/>
        <v>0</v>
      </c>
      <c r="T49" s="83">
        <f t="shared" si="16"/>
        <v>0</v>
      </c>
      <c r="U49" s="6">
        <f t="shared" si="17"/>
        <v>7.2889183673469002</v>
      </c>
      <c r="V49" s="79">
        <f t="shared" si="18"/>
        <v>0</v>
      </c>
      <c r="W49" s="83">
        <f t="shared" si="19"/>
        <v>0</v>
      </c>
      <c r="X49" s="43">
        <f t="shared" si="20"/>
        <v>0</v>
      </c>
      <c r="Y49" s="43">
        <f t="shared" ref="Y49:Z49" si="84">C573</f>
        <v>0</v>
      </c>
      <c r="Z49" s="43">
        <f t="shared" si="84"/>
        <v>0</v>
      </c>
      <c r="AB49" s="89">
        <v>6643653061.2244997</v>
      </c>
      <c r="AC49" s="89">
        <v>-10.092867999999999</v>
      </c>
      <c r="AD49" s="89">
        <v>21.8262</v>
      </c>
      <c r="AE49" s="89">
        <v>31.526861</v>
      </c>
      <c r="AF49" s="89">
        <v>-70.698479000000006</v>
      </c>
      <c r="AG49" s="89">
        <v>-9.9494305000000001</v>
      </c>
      <c r="AH49" s="8"/>
      <c r="AI49" s="6">
        <f t="shared" si="71"/>
        <v>7.2889183673469002</v>
      </c>
      <c r="AJ49" s="6">
        <f t="shared" si="72"/>
        <v>29.376397999999998</v>
      </c>
      <c r="AK49" s="83">
        <f t="shared" si="22"/>
        <v>19.172785000000001</v>
      </c>
      <c r="AL49" s="6">
        <f t="shared" si="23"/>
        <v>7.2889183673469002</v>
      </c>
      <c r="AM49" s="79">
        <f t="shared" si="24"/>
        <v>27.896353000000001</v>
      </c>
      <c r="AN49" s="83">
        <f t="shared" si="25"/>
        <v>20.615787999999998</v>
      </c>
      <c r="AO49" s="6">
        <f t="shared" si="26"/>
        <v>7.2889183673469002</v>
      </c>
      <c r="AP49" s="43">
        <f t="shared" si="27"/>
        <v>25.491350000000001</v>
      </c>
      <c r="AQ49" s="83">
        <f t="shared" si="28"/>
        <v>13.784967999999999</v>
      </c>
      <c r="AR49" s="6">
        <f t="shared" si="29"/>
        <v>7.2889183673469002</v>
      </c>
      <c r="AS49" s="79">
        <f t="shared" si="30"/>
        <v>0</v>
      </c>
      <c r="AT49" s="83">
        <f t="shared" si="31"/>
        <v>0</v>
      </c>
      <c r="AU49" s="6">
        <f t="shared" si="32"/>
        <v>7.2889183673469002</v>
      </c>
      <c r="AV49" s="79">
        <f t="shared" si="33"/>
        <v>0</v>
      </c>
      <c r="AW49" s="83">
        <f t="shared" si="34"/>
        <v>0</v>
      </c>
      <c r="AX49" s="43">
        <f t="shared" si="35"/>
        <v>0</v>
      </c>
      <c r="AY49" s="43">
        <f t="shared" si="36"/>
        <v>0</v>
      </c>
      <c r="AZ49" s="43">
        <f t="shared" si="37"/>
        <v>0</v>
      </c>
      <c r="BA49" s="8"/>
    </row>
    <row r="50" spans="2:53" x14ac:dyDescent="0.25">
      <c r="B50" s="89">
        <v>6804969387.7551003</v>
      </c>
      <c r="C50" s="89">
        <v>-9.2153939999999999</v>
      </c>
      <c r="D50" s="89">
        <v>19.728307999999998</v>
      </c>
      <c r="E50" s="89">
        <v>28.583483000000001</v>
      </c>
      <c r="F50" s="89">
        <v>-65.760627999999997</v>
      </c>
      <c r="G50" s="89">
        <v>-9.1334590999999996</v>
      </c>
      <c r="H50" s="8"/>
      <c r="I50" s="6">
        <f t="shared" si="68"/>
        <v>7.4502346938775998</v>
      </c>
      <c r="J50" s="6">
        <f t="shared" si="69"/>
        <v>27.434571999999999</v>
      </c>
      <c r="K50" s="83">
        <f t="shared" si="7"/>
        <v>18.339099999999998</v>
      </c>
      <c r="L50" s="6">
        <f t="shared" si="8"/>
        <v>7.4502346938775998</v>
      </c>
      <c r="M50" s="79">
        <f t="shared" si="9"/>
        <v>28.613831999999999</v>
      </c>
      <c r="N50" s="83">
        <f t="shared" si="10"/>
        <v>21.458411999999999</v>
      </c>
      <c r="O50" s="6">
        <f t="shared" si="11"/>
        <v>7.4502346938775998</v>
      </c>
      <c r="P50" s="79">
        <f t="shared" si="12"/>
        <v>19.717697000000001</v>
      </c>
      <c r="Q50" s="83">
        <f t="shared" si="13"/>
        <v>7.2924647</v>
      </c>
      <c r="R50" s="6">
        <f t="shared" si="14"/>
        <v>7.4502346938775998</v>
      </c>
      <c r="S50" s="79">
        <f t="shared" si="15"/>
        <v>0</v>
      </c>
      <c r="T50" s="83">
        <f t="shared" si="16"/>
        <v>0</v>
      </c>
      <c r="U50" s="6">
        <f t="shared" si="17"/>
        <v>7.4502346938775998</v>
      </c>
      <c r="V50" s="79">
        <f t="shared" si="18"/>
        <v>0</v>
      </c>
      <c r="W50" s="83">
        <f t="shared" si="19"/>
        <v>0</v>
      </c>
      <c r="X50" s="43">
        <f t="shared" si="20"/>
        <v>0</v>
      </c>
      <c r="Y50" s="43">
        <f t="shared" ref="Y50:Z50" si="85">C574</f>
        <v>0</v>
      </c>
      <c r="Z50" s="43">
        <f t="shared" si="85"/>
        <v>0</v>
      </c>
      <c r="AB50" s="89">
        <v>6804969387.7551003</v>
      </c>
      <c r="AC50" s="89">
        <v>-9.9615697999999995</v>
      </c>
      <c r="AD50" s="89">
        <v>22.132366000000001</v>
      </c>
      <c r="AE50" s="89">
        <v>31.980991</v>
      </c>
      <c r="AF50" s="89">
        <v>-72.077804999999998</v>
      </c>
      <c r="AG50" s="89">
        <v>-9.9455060999999993</v>
      </c>
      <c r="AH50" s="8"/>
      <c r="AI50" s="6">
        <f t="shared" si="71"/>
        <v>7.4502346938775998</v>
      </c>
      <c r="AJ50" s="6">
        <f t="shared" si="72"/>
        <v>28.105362</v>
      </c>
      <c r="AK50" s="83">
        <f t="shared" si="22"/>
        <v>17.948225000000001</v>
      </c>
      <c r="AL50" s="6">
        <f t="shared" si="23"/>
        <v>7.4502346938775998</v>
      </c>
      <c r="AM50" s="79">
        <f t="shared" si="24"/>
        <v>27.449100000000001</v>
      </c>
      <c r="AN50" s="83">
        <f t="shared" si="25"/>
        <v>14.918868</v>
      </c>
      <c r="AO50" s="6">
        <f t="shared" si="26"/>
        <v>7.4502346938775998</v>
      </c>
      <c r="AP50" s="43">
        <f t="shared" si="27"/>
        <v>26.880338999999999</v>
      </c>
      <c r="AQ50" s="83">
        <f t="shared" si="28"/>
        <v>15.680133</v>
      </c>
      <c r="AR50" s="6">
        <f t="shared" si="29"/>
        <v>7.4502346938775998</v>
      </c>
      <c r="AS50" s="79">
        <f t="shared" si="30"/>
        <v>0</v>
      </c>
      <c r="AT50" s="83">
        <f t="shared" si="31"/>
        <v>0</v>
      </c>
      <c r="AU50" s="6">
        <f t="shared" si="32"/>
        <v>7.4502346938775998</v>
      </c>
      <c r="AV50" s="79">
        <f t="shared" si="33"/>
        <v>0</v>
      </c>
      <c r="AW50" s="83">
        <f t="shared" si="34"/>
        <v>0</v>
      </c>
      <c r="AX50" s="43">
        <f t="shared" si="35"/>
        <v>0</v>
      </c>
      <c r="AY50" s="43">
        <f t="shared" si="36"/>
        <v>0</v>
      </c>
      <c r="AZ50" s="43">
        <f t="shared" si="37"/>
        <v>0</v>
      </c>
      <c r="BA50" s="8"/>
    </row>
    <row r="51" spans="2:53" x14ac:dyDescent="0.25">
      <c r="B51" s="89">
        <v>6966285714.2856998</v>
      </c>
      <c r="C51" s="89">
        <v>-9.1632481000000006</v>
      </c>
      <c r="D51" s="89">
        <v>20.551445000000001</v>
      </c>
      <c r="E51" s="89">
        <v>29.437943000000001</v>
      </c>
      <c r="F51" s="89">
        <v>-71.114372000000003</v>
      </c>
      <c r="G51" s="89">
        <v>-9.0020828000000002</v>
      </c>
      <c r="H51" s="8"/>
      <c r="I51" s="6">
        <f t="shared" si="68"/>
        <v>7.6115510204082</v>
      </c>
      <c r="J51" s="6">
        <f t="shared" si="69"/>
        <v>26.298935</v>
      </c>
      <c r="K51" s="83">
        <f t="shared" si="7"/>
        <v>17.272707</v>
      </c>
      <c r="L51" s="6">
        <f t="shared" si="8"/>
        <v>7.6115510204082</v>
      </c>
      <c r="M51" s="79">
        <f t="shared" si="9"/>
        <v>29.404675000000001</v>
      </c>
      <c r="N51" s="83">
        <f t="shared" si="10"/>
        <v>22.988206999999999</v>
      </c>
      <c r="O51" s="6">
        <f t="shared" si="11"/>
        <v>7.6115510204082</v>
      </c>
      <c r="P51" s="79">
        <f t="shared" si="12"/>
        <v>18.6252</v>
      </c>
      <c r="Q51" s="83">
        <f t="shared" si="13"/>
        <v>7.1792178</v>
      </c>
      <c r="R51" s="6">
        <f t="shared" si="14"/>
        <v>7.6115510204082</v>
      </c>
      <c r="S51" s="79">
        <f t="shared" si="15"/>
        <v>0</v>
      </c>
      <c r="T51" s="83">
        <f t="shared" si="16"/>
        <v>0</v>
      </c>
      <c r="U51" s="6">
        <f t="shared" si="17"/>
        <v>7.6115510204082</v>
      </c>
      <c r="V51" s="79">
        <f t="shared" si="18"/>
        <v>0</v>
      </c>
      <c r="W51" s="83">
        <f t="shared" si="19"/>
        <v>0</v>
      </c>
      <c r="X51" s="43">
        <f t="shared" si="20"/>
        <v>0</v>
      </c>
      <c r="Y51" s="43">
        <f t="shared" ref="Y51:Z51" si="86">C575</f>
        <v>0</v>
      </c>
      <c r="Z51" s="43">
        <f t="shared" si="86"/>
        <v>0</v>
      </c>
      <c r="AB51" s="89">
        <v>6966285714.2856998</v>
      </c>
      <c r="AC51" s="89">
        <v>-9.6794834000000005</v>
      </c>
      <c r="AD51" s="89">
        <v>22.461655</v>
      </c>
      <c r="AE51" s="89">
        <v>32.362349999999999</v>
      </c>
      <c r="AF51" s="89">
        <v>-79.219680999999994</v>
      </c>
      <c r="AG51" s="89">
        <v>-9.6509409000000002</v>
      </c>
      <c r="AH51" s="8"/>
      <c r="AI51" s="6">
        <f t="shared" si="71"/>
        <v>7.6115510204082</v>
      </c>
      <c r="AJ51" s="6">
        <f t="shared" si="72"/>
        <v>29.039667000000001</v>
      </c>
      <c r="AK51" s="83">
        <f t="shared" si="22"/>
        <v>18.801988999999999</v>
      </c>
      <c r="AL51" s="6">
        <f t="shared" si="23"/>
        <v>7.6115510204082</v>
      </c>
      <c r="AM51" s="79">
        <f t="shared" si="24"/>
        <v>26.452358</v>
      </c>
      <c r="AN51" s="83">
        <f t="shared" si="25"/>
        <v>15.254084000000001</v>
      </c>
      <c r="AO51" s="6">
        <f t="shared" si="26"/>
        <v>7.6115510204082</v>
      </c>
      <c r="AP51" s="43">
        <f t="shared" si="27"/>
        <v>27.845133000000001</v>
      </c>
      <c r="AQ51" s="83">
        <f t="shared" si="28"/>
        <v>17.272751</v>
      </c>
      <c r="AR51" s="6">
        <f t="shared" si="29"/>
        <v>7.6115510204082</v>
      </c>
      <c r="AS51" s="79">
        <f t="shared" si="30"/>
        <v>0</v>
      </c>
      <c r="AT51" s="83">
        <f t="shared" si="31"/>
        <v>0</v>
      </c>
      <c r="AU51" s="6">
        <f t="shared" si="32"/>
        <v>7.6115510204082</v>
      </c>
      <c r="AV51" s="79">
        <f t="shared" si="33"/>
        <v>0</v>
      </c>
      <c r="AW51" s="83">
        <f t="shared" si="34"/>
        <v>0</v>
      </c>
      <c r="AX51" s="43">
        <f t="shared" si="35"/>
        <v>0</v>
      </c>
      <c r="AY51" s="43">
        <f t="shared" si="36"/>
        <v>0</v>
      </c>
      <c r="AZ51" s="43">
        <f t="shared" si="37"/>
        <v>0</v>
      </c>
      <c r="BA51" s="8"/>
    </row>
    <row r="52" spans="2:53" x14ac:dyDescent="0.25">
      <c r="B52" s="89">
        <v>7127602040.8163004</v>
      </c>
      <c r="C52" s="89">
        <v>-9.1567191999999995</v>
      </c>
      <c r="D52" s="89">
        <v>20.873127</v>
      </c>
      <c r="E52" s="89">
        <v>29.926805000000002</v>
      </c>
      <c r="F52" s="89">
        <v>-69.039764000000005</v>
      </c>
      <c r="G52" s="89">
        <v>-8.5239515000000008</v>
      </c>
      <c r="H52" s="8"/>
      <c r="I52" s="6">
        <f t="shared" si="68"/>
        <v>7.7728673469388001</v>
      </c>
      <c r="J52" s="6">
        <f t="shared" si="69"/>
        <v>26.073135000000001</v>
      </c>
      <c r="K52" s="83">
        <f t="shared" si="7"/>
        <v>17.118465</v>
      </c>
      <c r="L52" s="6">
        <f t="shared" si="8"/>
        <v>7.7728673469388001</v>
      </c>
      <c r="M52" s="79">
        <f t="shared" si="9"/>
        <v>29.775091</v>
      </c>
      <c r="N52" s="83">
        <f t="shared" si="10"/>
        <v>19.501881000000001</v>
      </c>
      <c r="O52" s="6">
        <f t="shared" si="11"/>
        <v>7.7728673469388001</v>
      </c>
      <c r="P52" s="79">
        <f t="shared" si="12"/>
        <v>18.368210000000001</v>
      </c>
      <c r="Q52" s="83">
        <f t="shared" si="13"/>
        <v>3.8155598999999998</v>
      </c>
      <c r="R52" s="6">
        <f t="shared" si="14"/>
        <v>7.7728673469388001</v>
      </c>
      <c r="S52" s="79">
        <f t="shared" si="15"/>
        <v>0</v>
      </c>
      <c r="T52" s="83">
        <f t="shared" si="16"/>
        <v>0</v>
      </c>
      <c r="U52" s="6">
        <f t="shared" si="17"/>
        <v>7.7728673469388001</v>
      </c>
      <c r="V52" s="79">
        <f t="shared" si="18"/>
        <v>0</v>
      </c>
      <c r="W52" s="83">
        <f t="shared" si="19"/>
        <v>0</v>
      </c>
      <c r="X52" s="43">
        <f t="shared" si="20"/>
        <v>0</v>
      </c>
      <c r="Y52" s="43">
        <f t="shared" ref="Y52:Z52" si="87">C576</f>
        <v>0</v>
      </c>
      <c r="Z52" s="43">
        <f t="shared" si="87"/>
        <v>0</v>
      </c>
      <c r="AB52" s="89">
        <v>7127602040.8163004</v>
      </c>
      <c r="AC52" s="89">
        <v>-10.586554</v>
      </c>
      <c r="AD52" s="89">
        <v>21.688143</v>
      </c>
      <c r="AE52" s="89">
        <v>31.806643000000001</v>
      </c>
      <c r="AF52" s="89">
        <v>-74.155258000000003</v>
      </c>
      <c r="AG52" s="89">
        <v>-10.105644</v>
      </c>
      <c r="AH52" s="8"/>
      <c r="AI52" s="6">
        <f t="shared" si="71"/>
        <v>7.7728673469388001</v>
      </c>
      <c r="AJ52" s="6">
        <f t="shared" si="72"/>
        <v>29.301397000000001</v>
      </c>
      <c r="AK52" s="83">
        <f t="shared" si="22"/>
        <v>19.023167000000001</v>
      </c>
      <c r="AL52" s="6">
        <f t="shared" si="23"/>
        <v>7.7728673469388001</v>
      </c>
      <c r="AM52" s="79">
        <f t="shared" si="24"/>
        <v>25.491343000000001</v>
      </c>
      <c r="AN52" s="83">
        <f t="shared" si="25"/>
        <v>13.719185</v>
      </c>
      <c r="AO52" s="6">
        <f t="shared" si="26"/>
        <v>7.7728673469388001</v>
      </c>
      <c r="AP52" s="43">
        <f t="shared" si="27"/>
        <v>29.259132000000001</v>
      </c>
      <c r="AQ52" s="83">
        <f t="shared" si="28"/>
        <v>16.119049</v>
      </c>
      <c r="AR52" s="6">
        <f t="shared" si="29"/>
        <v>7.7728673469388001</v>
      </c>
      <c r="AS52" s="79">
        <f t="shared" si="30"/>
        <v>0</v>
      </c>
      <c r="AT52" s="83">
        <f t="shared" si="31"/>
        <v>0</v>
      </c>
      <c r="AU52" s="6">
        <f t="shared" si="32"/>
        <v>7.7728673469388001</v>
      </c>
      <c r="AV52" s="79">
        <f t="shared" si="33"/>
        <v>0</v>
      </c>
      <c r="AW52" s="83">
        <f t="shared" si="34"/>
        <v>0</v>
      </c>
      <c r="AX52" s="43">
        <f t="shared" si="35"/>
        <v>0</v>
      </c>
      <c r="AY52" s="43">
        <f t="shared" si="36"/>
        <v>0</v>
      </c>
      <c r="AZ52" s="43">
        <f t="shared" si="37"/>
        <v>0</v>
      </c>
      <c r="BA52" s="8"/>
    </row>
    <row r="53" spans="2:53" x14ac:dyDescent="0.25">
      <c r="B53" s="89">
        <v>7288918367.3469</v>
      </c>
      <c r="C53" s="89">
        <v>-10.014523000000001</v>
      </c>
      <c r="D53" s="89">
        <v>19.700382000000001</v>
      </c>
      <c r="E53" s="89">
        <v>28.794905</v>
      </c>
      <c r="F53" s="89">
        <v>-70.088097000000005</v>
      </c>
      <c r="G53" s="89">
        <v>-9.6349982999999995</v>
      </c>
      <c r="H53" s="8"/>
      <c r="I53" s="6">
        <f t="shared" si="68"/>
        <v>7.9341836734694002</v>
      </c>
      <c r="J53" s="6">
        <f t="shared" si="69"/>
        <v>26.409023000000001</v>
      </c>
      <c r="K53" s="83">
        <f t="shared" si="7"/>
        <v>17.429010000000002</v>
      </c>
      <c r="L53" s="6">
        <f t="shared" si="8"/>
        <v>7.9341836734694002</v>
      </c>
      <c r="M53" s="79">
        <f t="shared" si="9"/>
        <v>28.991223999999999</v>
      </c>
      <c r="N53" s="83">
        <f t="shared" si="10"/>
        <v>19.001524</v>
      </c>
      <c r="O53" s="6">
        <f t="shared" si="11"/>
        <v>7.9341836734694002</v>
      </c>
      <c r="P53" s="79">
        <f t="shared" si="12"/>
        <v>15.32291</v>
      </c>
      <c r="Q53" s="83">
        <f t="shared" si="13"/>
        <v>4.4341350000000004</v>
      </c>
      <c r="R53" s="6">
        <f t="shared" si="14"/>
        <v>7.9341836734694002</v>
      </c>
      <c r="S53" s="79">
        <f t="shared" si="15"/>
        <v>0</v>
      </c>
      <c r="T53" s="83">
        <f t="shared" si="16"/>
        <v>0</v>
      </c>
      <c r="U53" s="6">
        <f t="shared" si="17"/>
        <v>7.9341836734694002</v>
      </c>
      <c r="V53" s="79">
        <f t="shared" si="18"/>
        <v>0</v>
      </c>
      <c r="W53" s="83">
        <f t="shared" si="19"/>
        <v>0</v>
      </c>
      <c r="X53" s="43">
        <f t="shared" si="20"/>
        <v>0</v>
      </c>
      <c r="Y53" s="43">
        <f t="shared" ref="Y53:Z53" si="88">C577</f>
        <v>0</v>
      </c>
      <c r="Z53" s="43">
        <f t="shared" si="88"/>
        <v>0</v>
      </c>
      <c r="AB53" s="89">
        <v>7288918367.3469</v>
      </c>
      <c r="AC53" s="89">
        <v>-10.981521000000001</v>
      </c>
      <c r="AD53" s="89">
        <v>19.172785000000001</v>
      </c>
      <c r="AE53" s="89">
        <v>29.376397999999998</v>
      </c>
      <c r="AF53" s="89">
        <v>-70.496573999999995</v>
      </c>
      <c r="AG53" s="89">
        <v>-10.598917</v>
      </c>
      <c r="AH53" s="8"/>
      <c r="AI53" s="6">
        <f t="shared" si="71"/>
        <v>7.9341836734694002</v>
      </c>
      <c r="AJ53" s="6">
        <f t="shared" si="72"/>
        <v>29.076269</v>
      </c>
      <c r="AK53" s="83">
        <f t="shared" si="22"/>
        <v>18.726143</v>
      </c>
      <c r="AL53" s="6">
        <f t="shared" si="23"/>
        <v>7.9341836734694002</v>
      </c>
      <c r="AM53" s="79">
        <f t="shared" si="24"/>
        <v>26.166878000000001</v>
      </c>
      <c r="AN53" s="83">
        <f t="shared" si="25"/>
        <v>14.411175</v>
      </c>
      <c r="AO53" s="6">
        <f t="shared" si="26"/>
        <v>7.9341836734694002</v>
      </c>
      <c r="AP53" s="43">
        <f t="shared" si="27"/>
        <v>28.602325</v>
      </c>
      <c r="AQ53" s="83">
        <f t="shared" si="28"/>
        <v>19.958504000000001</v>
      </c>
      <c r="AR53" s="6">
        <f t="shared" si="29"/>
        <v>7.9341836734694002</v>
      </c>
      <c r="AS53" s="79">
        <f t="shared" si="30"/>
        <v>0</v>
      </c>
      <c r="AT53" s="83">
        <f t="shared" si="31"/>
        <v>0</v>
      </c>
      <c r="AU53" s="6">
        <f t="shared" si="32"/>
        <v>7.9341836734694002</v>
      </c>
      <c r="AV53" s="79">
        <f t="shared" si="33"/>
        <v>0</v>
      </c>
      <c r="AW53" s="83">
        <f t="shared" si="34"/>
        <v>0</v>
      </c>
      <c r="AX53" s="43">
        <f t="shared" si="35"/>
        <v>0</v>
      </c>
      <c r="AY53" s="43">
        <f t="shared" si="36"/>
        <v>0</v>
      </c>
      <c r="AZ53" s="43">
        <f t="shared" si="37"/>
        <v>0</v>
      </c>
      <c r="BA53" s="8"/>
    </row>
    <row r="54" spans="2:53" x14ac:dyDescent="0.25">
      <c r="B54" s="89">
        <v>7450234693.8775997</v>
      </c>
      <c r="C54" s="89">
        <v>-9.5416612999999995</v>
      </c>
      <c r="D54" s="89">
        <v>18.339099999999998</v>
      </c>
      <c r="E54" s="89">
        <v>27.434571999999999</v>
      </c>
      <c r="F54" s="89">
        <v>-65.213142000000005</v>
      </c>
      <c r="G54" s="89">
        <v>-9.1246165999999995</v>
      </c>
      <c r="H54" s="8"/>
      <c r="I54" s="6">
        <f t="shared" si="68"/>
        <v>8.0954999999999995</v>
      </c>
      <c r="J54" s="6">
        <f t="shared" si="69"/>
        <v>26.566175000000001</v>
      </c>
      <c r="K54" s="83">
        <f t="shared" si="7"/>
        <v>17.660409999999999</v>
      </c>
      <c r="L54" s="6">
        <f t="shared" si="8"/>
        <v>8.0954999999999995</v>
      </c>
      <c r="M54" s="79">
        <f t="shared" si="9"/>
        <v>28.024849</v>
      </c>
      <c r="N54" s="83">
        <f t="shared" si="10"/>
        <v>17.639683000000002</v>
      </c>
      <c r="O54" s="6">
        <f t="shared" si="11"/>
        <v>8.0954999999999995</v>
      </c>
      <c r="P54" s="79">
        <f t="shared" si="12"/>
        <v>12.709645999999999</v>
      </c>
      <c r="Q54" s="83">
        <f t="shared" si="13"/>
        <v>-5.7476171999999996</v>
      </c>
      <c r="R54" s="6">
        <f t="shared" si="14"/>
        <v>8.0954999999999995</v>
      </c>
      <c r="S54" s="79">
        <f t="shared" si="15"/>
        <v>0</v>
      </c>
      <c r="T54" s="83">
        <f t="shared" si="16"/>
        <v>0</v>
      </c>
      <c r="U54" s="6">
        <f t="shared" si="17"/>
        <v>8.0954999999999995</v>
      </c>
      <c r="V54" s="79">
        <f t="shared" si="18"/>
        <v>0</v>
      </c>
      <c r="W54" s="83">
        <f t="shared" si="19"/>
        <v>0</v>
      </c>
      <c r="X54" s="43">
        <f t="shared" si="20"/>
        <v>0</v>
      </c>
      <c r="Y54" s="43">
        <f t="shared" ref="Y54:Z54" si="89">C578</f>
        <v>0</v>
      </c>
      <c r="Z54" s="43">
        <f t="shared" si="89"/>
        <v>0</v>
      </c>
      <c r="AB54" s="89">
        <v>7450234693.8775997</v>
      </c>
      <c r="AC54" s="89">
        <v>-10.332706</v>
      </c>
      <c r="AD54" s="89">
        <v>17.948225000000001</v>
      </c>
      <c r="AE54" s="89">
        <v>28.105362</v>
      </c>
      <c r="AF54" s="89">
        <v>-66.087204</v>
      </c>
      <c r="AG54" s="89">
        <v>-9.9062853000000004</v>
      </c>
      <c r="AH54" s="8"/>
      <c r="AI54" s="6">
        <f t="shared" si="71"/>
        <v>8.0954999999999995</v>
      </c>
      <c r="AJ54" s="6">
        <f t="shared" si="72"/>
        <v>28.115587000000001</v>
      </c>
      <c r="AK54" s="83">
        <f t="shared" si="22"/>
        <v>17.768456</v>
      </c>
      <c r="AL54" s="6">
        <f t="shared" si="23"/>
        <v>8.0954999999999995</v>
      </c>
      <c r="AM54" s="79">
        <f t="shared" si="24"/>
        <v>26.510076999999999</v>
      </c>
      <c r="AN54" s="83">
        <f t="shared" si="25"/>
        <v>16.219973</v>
      </c>
      <c r="AO54" s="6">
        <f t="shared" si="26"/>
        <v>8.0954999999999995</v>
      </c>
      <c r="AP54" s="43">
        <f t="shared" si="27"/>
        <v>28.845746999999999</v>
      </c>
      <c r="AQ54" s="83">
        <f t="shared" si="28"/>
        <v>14.577548999999999</v>
      </c>
      <c r="AR54" s="6">
        <f t="shared" si="29"/>
        <v>8.0954999999999995</v>
      </c>
      <c r="AS54" s="79">
        <f t="shared" si="30"/>
        <v>0</v>
      </c>
      <c r="AT54" s="83">
        <f t="shared" si="31"/>
        <v>0</v>
      </c>
      <c r="AU54" s="6">
        <f t="shared" si="32"/>
        <v>8.0954999999999995</v>
      </c>
      <c r="AV54" s="79">
        <f t="shared" si="33"/>
        <v>0</v>
      </c>
      <c r="AW54" s="83">
        <f t="shared" si="34"/>
        <v>0</v>
      </c>
      <c r="AX54" s="43">
        <f t="shared" si="35"/>
        <v>0</v>
      </c>
      <c r="AY54" s="43">
        <f t="shared" si="36"/>
        <v>0</v>
      </c>
      <c r="AZ54" s="43">
        <f t="shared" si="37"/>
        <v>0</v>
      </c>
    </row>
    <row r="55" spans="2:53" x14ac:dyDescent="0.25">
      <c r="B55" s="89">
        <v>7611551020.4082003</v>
      </c>
      <c r="C55" s="89">
        <v>-9.0090360999999994</v>
      </c>
      <c r="D55" s="89">
        <v>17.272707</v>
      </c>
      <c r="E55" s="89">
        <v>26.298935</v>
      </c>
      <c r="F55" s="89">
        <v>-60.429020000000001</v>
      </c>
      <c r="G55" s="89">
        <v>-8.5268011000000001</v>
      </c>
      <c r="H55" s="8"/>
      <c r="I55" s="6">
        <f t="shared" si="68"/>
        <v>8.2568163265305987</v>
      </c>
      <c r="J55" s="6">
        <f t="shared" si="69"/>
        <v>26.846556</v>
      </c>
      <c r="K55" s="83">
        <f t="shared" si="7"/>
        <v>17.886536</v>
      </c>
      <c r="L55" s="6">
        <f t="shared" si="8"/>
        <v>8.2568163265305987</v>
      </c>
      <c r="M55" s="79">
        <f t="shared" si="9"/>
        <v>27.284026999999998</v>
      </c>
      <c r="N55" s="83">
        <f t="shared" si="10"/>
        <v>16.855146000000001</v>
      </c>
      <c r="O55" s="6">
        <f t="shared" si="11"/>
        <v>8.2568163265305987</v>
      </c>
      <c r="P55" s="79">
        <f t="shared" si="12"/>
        <v>10.384622999999999</v>
      </c>
      <c r="Q55" s="83">
        <f t="shared" si="13"/>
        <v>-6.7163285999999998</v>
      </c>
      <c r="R55" s="6">
        <f t="shared" si="14"/>
        <v>8.2568163265305987</v>
      </c>
      <c r="S55" s="79">
        <f t="shared" si="15"/>
        <v>0</v>
      </c>
      <c r="T55" s="83">
        <f t="shared" si="16"/>
        <v>0</v>
      </c>
      <c r="U55" s="6">
        <f t="shared" si="17"/>
        <v>8.2568163265305987</v>
      </c>
      <c r="V55" s="79">
        <f t="shared" si="18"/>
        <v>0</v>
      </c>
      <c r="W55" s="83">
        <f t="shared" si="19"/>
        <v>0</v>
      </c>
      <c r="X55" s="43">
        <f t="shared" si="20"/>
        <v>0</v>
      </c>
      <c r="Y55" s="43">
        <f t="shared" ref="Y55:Z55" si="90">C579</f>
        <v>0</v>
      </c>
      <c r="Z55" s="43">
        <f t="shared" si="90"/>
        <v>0</v>
      </c>
      <c r="AB55" s="89">
        <v>7611551020.4082003</v>
      </c>
      <c r="AC55" s="89">
        <v>-10.415711</v>
      </c>
      <c r="AD55" s="89">
        <v>18.801988999999999</v>
      </c>
      <c r="AE55" s="89">
        <v>29.039667000000001</v>
      </c>
      <c r="AF55" s="89">
        <v>-66.295372</v>
      </c>
      <c r="AG55" s="89">
        <v>-9.9662141999999996</v>
      </c>
      <c r="AH55" s="8"/>
      <c r="AI55" s="6">
        <f t="shared" si="71"/>
        <v>8.2568163265305987</v>
      </c>
      <c r="AJ55" s="6">
        <f t="shared" si="72"/>
        <v>28.411446000000002</v>
      </c>
      <c r="AK55" s="83">
        <f t="shared" si="22"/>
        <v>17.946667000000001</v>
      </c>
      <c r="AL55" s="6">
        <f t="shared" si="23"/>
        <v>8.2568163265305987</v>
      </c>
      <c r="AM55" s="79">
        <f t="shared" si="24"/>
        <v>27.409331999999999</v>
      </c>
      <c r="AN55" s="83">
        <f t="shared" si="25"/>
        <v>17.351429</v>
      </c>
      <c r="AO55" s="6">
        <f t="shared" si="26"/>
        <v>8.2568163265305987</v>
      </c>
      <c r="AP55" s="43">
        <f t="shared" si="27"/>
        <v>27.907395999999999</v>
      </c>
      <c r="AQ55" s="83">
        <f t="shared" si="28"/>
        <v>16.571370999999999</v>
      </c>
      <c r="AR55" s="6">
        <f t="shared" si="29"/>
        <v>8.2568163265305987</v>
      </c>
      <c r="AS55" s="79">
        <f t="shared" si="30"/>
        <v>0</v>
      </c>
      <c r="AT55" s="83">
        <f t="shared" si="31"/>
        <v>0</v>
      </c>
      <c r="AU55" s="6">
        <f t="shared" si="32"/>
        <v>8.2568163265305987</v>
      </c>
      <c r="AV55" s="79">
        <f t="shared" si="33"/>
        <v>0</v>
      </c>
      <c r="AW55" s="83">
        <f t="shared" si="34"/>
        <v>0</v>
      </c>
      <c r="AX55" s="43">
        <f t="shared" si="35"/>
        <v>0</v>
      </c>
      <c r="AY55" s="43">
        <f t="shared" si="36"/>
        <v>0</v>
      </c>
      <c r="AZ55" s="43">
        <f t="shared" si="37"/>
        <v>0</v>
      </c>
    </row>
    <row r="56" spans="2:53" x14ac:dyDescent="0.25">
      <c r="B56" s="89">
        <v>7772867346.9387999</v>
      </c>
      <c r="C56" s="89">
        <v>-10.178737</v>
      </c>
      <c r="D56" s="89">
        <v>17.118465</v>
      </c>
      <c r="E56" s="89">
        <v>26.073135000000001</v>
      </c>
      <c r="F56" s="89">
        <v>-64.182381000000007</v>
      </c>
      <c r="G56" s="89">
        <v>-9.4272690000000008</v>
      </c>
      <c r="H56" s="8"/>
      <c r="I56" s="6">
        <f t="shared" si="68"/>
        <v>8.4181326530611997</v>
      </c>
      <c r="J56" s="6">
        <f t="shared" si="69"/>
        <v>27.212751000000001</v>
      </c>
      <c r="K56" s="83">
        <f t="shared" si="7"/>
        <v>18.161066000000002</v>
      </c>
      <c r="L56" s="6">
        <f t="shared" si="8"/>
        <v>8.4181326530611997</v>
      </c>
      <c r="M56" s="79">
        <f t="shared" si="9"/>
        <v>26.832968000000001</v>
      </c>
      <c r="N56" s="83">
        <f t="shared" si="10"/>
        <v>17.155821</v>
      </c>
      <c r="O56" s="6">
        <f t="shared" si="11"/>
        <v>8.4181326530611997</v>
      </c>
      <c r="P56" s="79">
        <f t="shared" si="12"/>
        <v>8.5965594999999997</v>
      </c>
      <c r="Q56" s="83">
        <f t="shared" si="13"/>
        <v>-5.0162287000000001</v>
      </c>
      <c r="R56" s="6">
        <f t="shared" si="14"/>
        <v>8.4181326530611997</v>
      </c>
      <c r="S56" s="79">
        <f t="shared" si="15"/>
        <v>0</v>
      </c>
      <c r="T56" s="83">
        <f t="shared" si="16"/>
        <v>0</v>
      </c>
      <c r="U56" s="6">
        <f t="shared" si="17"/>
        <v>8.4181326530611997</v>
      </c>
      <c r="V56" s="79">
        <f t="shared" si="18"/>
        <v>0</v>
      </c>
      <c r="W56" s="83">
        <f t="shared" si="19"/>
        <v>0</v>
      </c>
      <c r="X56" s="43">
        <f t="shared" si="20"/>
        <v>0</v>
      </c>
      <c r="Y56" s="43">
        <f t="shared" ref="Y56:Z56" si="91">C580</f>
        <v>0</v>
      </c>
      <c r="Z56" s="43">
        <f t="shared" si="91"/>
        <v>0</v>
      </c>
      <c r="AB56" s="89">
        <v>7772867346.9387999</v>
      </c>
      <c r="AC56" s="89">
        <v>-11.546087</v>
      </c>
      <c r="AD56" s="89">
        <v>19.023167000000001</v>
      </c>
      <c r="AE56" s="89">
        <v>29.301397000000001</v>
      </c>
      <c r="AF56" s="89">
        <v>-77.312866</v>
      </c>
      <c r="AG56" s="89">
        <v>-10.840534999999999</v>
      </c>
      <c r="AH56" s="8"/>
      <c r="AI56" s="6">
        <f t="shared" si="71"/>
        <v>8.4181326530611997</v>
      </c>
      <c r="AJ56" s="6">
        <f t="shared" si="72"/>
        <v>29.686005000000002</v>
      </c>
      <c r="AK56" s="83">
        <f t="shared" si="22"/>
        <v>19.034697000000001</v>
      </c>
      <c r="AL56" s="6">
        <f t="shared" si="23"/>
        <v>8.4181326530611997</v>
      </c>
      <c r="AM56" s="79">
        <f t="shared" si="24"/>
        <v>28.618179000000001</v>
      </c>
      <c r="AN56" s="83">
        <f t="shared" si="25"/>
        <v>16.443470000000001</v>
      </c>
      <c r="AO56" s="6">
        <f t="shared" si="26"/>
        <v>8.4181326530611997</v>
      </c>
      <c r="AP56" s="43">
        <f t="shared" si="27"/>
        <v>29.836637</v>
      </c>
      <c r="AQ56" s="83">
        <f t="shared" si="28"/>
        <v>16.162002999999999</v>
      </c>
      <c r="AR56" s="6">
        <f t="shared" si="29"/>
        <v>8.4181326530611997</v>
      </c>
      <c r="AS56" s="79">
        <f t="shared" si="30"/>
        <v>0</v>
      </c>
      <c r="AT56" s="83">
        <f t="shared" si="31"/>
        <v>0</v>
      </c>
      <c r="AU56" s="6">
        <f t="shared" si="32"/>
        <v>8.4181326530611997</v>
      </c>
      <c r="AV56" s="79">
        <f t="shared" si="33"/>
        <v>0</v>
      </c>
      <c r="AW56" s="83">
        <f t="shared" si="34"/>
        <v>0</v>
      </c>
      <c r="AX56" s="43">
        <f t="shared" si="35"/>
        <v>0</v>
      </c>
      <c r="AY56" s="43">
        <f t="shared" si="36"/>
        <v>0</v>
      </c>
      <c r="AZ56" s="43">
        <f t="shared" si="37"/>
        <v>0</v>
      </c>
    </row>
    <row r="57" spans="2:53" x14ac:dyDescent="0.25">
      <c r="B57" s="89">
        <v>7934183673.4694004</v>
      </c>
      <c r="C57" s="89">
        <v>-9.7475319000000002</v>
      </c>
      <c r="D57" s="89">
        <v>17.429010000000002</v>
      </c>
      <c r="E57" s="89">
        <v>26.409023000000001</v>
      </c>
      <c r="F57" s="89">
        <v>-64.905296000000007</v>
      </c>
      <c r="G57" s="89">
        <v>-8.9099416999999992</v>
      </c>
      <c r="H57" s="8"/>
      <c r="I57" s="6">
        <f t="shared" si="68"/>
        <v>8.579448979591799</v>
      </c>
      <c r="J57" s="6">
        <f t="shared" si="69"/>
        <v>27.867934999999999</v>
      </c>
      <c r="K57" s="83">
        <f t="shared" si="7"/>
        <v>18.7348</v>
      </c>
      <c r="L57" s="6">
        <f t="shared" si="8"/>
        <v>8.579448979591799</v>
      </c>
      <c r="M57" s="79">
        <f t="shared" si="9"/>
        <v>26.514119999999998</v>
      </c>
      <c r="N57" s="83">
        <f t="shared" si="10"/>
        <v>15.544575999999999</v>
      </c>
      <c r="O57" s="6">
        <f t="shared" si="11"/>
        <v>8.579448979591799</v>
      </c>
      <c r="P57" s="79">
        <f t="shared" si="12"/>
        <v>7.7377973000000004</v>
      </c>
      <c r="Q57" s="83">
        <f t="shared" si="13"/>
        <v>-15.788902999999999</v>
      </c>
      <c r="R57" s="6">
        <f t="shared" si="14"/>
        <v>8.579448979591799</v>
      </c>
      <c r="S57" s="79">
        <f t="shared" si="15"/>
        <v>0</v>
      </c>
      <c r="T57" s="83">
        <f t="shared" si="16"/>
        <v>0</v>
      </c>
      <c r="U57" s="6">
        <f t="shared" si="17"/>
        <v>8.579448979591799</v>
      </c>
      <c r="V57" s="79">
        <f t="shared" si="18"/>
        <v>0</v>
      </c>
      <c r="W57" s="83">
        <f t="shared" si="19"/>
        <v>0</v>
      </c>
      <c r="X57" s="43">
        <f t="shared" si="20"/>
        <v>0</v>
      </c>
      <c r="Y57" s="43">
        <f t="shared" ref="Y57:Z57" si="92">C581</f>
        <v>0</v>
      </c>
      <c r="Z57" s="43">
        <f t="shared" si="92"/>
        <v>0</v>
      </c>
      <c r="AB57" s="89">
        <v>7934183673.4694004</v>
      </c>
      <c r="AC57" s="89">
        <v>-10.764455999999999</v>
      </c>
      <c r="AD57" s="89">
        <v>18.726143</v>
      </c>
      <c r="AE57" s="89">
        <v>29.076269</v>
      </c>
      <c r="AF57" s="89">
        <v>-68.709525999999997</v>
      </c>
      <c r="AG57" s="89">
        <v>-10.027939</v>
      </c>
      <c r="AH57" s="8"/>
      <c r="AI57" s="6">
        <f t="shared" si="71"/>
        <v>8.579448979591799</v>
      </c>
      <c r="AJ57" s="6">
        <f t="shared" si="72"/>
        <v>30.606546000000002</v>
      </c>
      <c r="AK57" s="83">
        <f t="shared" si="22"/>
        <v>19.800901</v>
      </c>
      <c r="AL57" s="6">
        <f t="shared" si="23"/>
        <v>8.579448979591799</v>
      </c>
      <c r="AM57" s="79">
        <f t="shared" si="24"/>
        <v>29.269311999999999</v>
      </c>
      <c r="AN57" s="83">
        <f t="shared" si="25"/>
        <v>18.007946</v>
      </c>
      <c r="AO57" s="6">
        <f t="shared" si="26"/>
        <v>8.579448979591799</v>
      </c>
      <c r="AP57" s="43">
        <f t="shared" si="27"/>
        <v>30.869344999999999</v>
      </c>
      <c r="AQ57" s="83">
        <f t="shared" si="28"/>
        <v>19.124077</v>
      </c>
      <c r="AR57" s="6">
        <f t="shared" si="29"/>
        <v>8.579448979591799</v>
      </c>
      <c r="AS57" s="79">
        <f t="shared" si="30"/>
        <v>0</v>
      </c>
      <c r="AT57" s="83">
        <f t="shared" si="31"/>
        <v>0</v>
      </c>
      <c r="AU57" s="6">
        <f t="shared" si="32"/>
        <v>8.579448979591799</v>
      </c>
      <c r="AV57" s="79">
        <f t="shared" si="33"/>
        <v>0</v>
      </c>
      <c r="AW57" s="83">
        <f t="shared" si="34"/>
        <v>0</v>
      </c>
      <c r="AX57" s="43">
        <f t="shared" si="35"/>
        <v>0</v>
      </c>
      <c r="AY57" s="43">
        <f t="shared" si="36"/>
        <v>0</v>
      </c>
      <c r="AZ57" s="43">
        <f t="shared" si="37"/>
        <v>0</v>
      </c>
    </row>
    <row r="58" spans="2:53" x14ac:dyDescent="0.25">
      <c r="B58" s="89">
        <v>8095500000</v>
      </c>
      <c r="C58" s="89">
        <v>-9.8681163999999999</v>
      </c>
      <c r="D58" s="89">
        <v>17.660409999999999</v>
      </c>
      <c r="E58" s="89">
        <v>26.566175000000001</v>
      </c>
      <c r="F58" s="89">
        <v>-64.869536999999994</v>
      </c>
      <c r="G58" s="89">
        <v>-8.6028298999999997</v>
      </c>
      <c r="H58" s="8"/>
      <c r="I58" s="6">
        <f t="shared" si="68"/>
        <v>8.7407653061224</v>
      </c>
      <c r="J58" s="6">
        <f t="shared" si="69"/>
        <v>30.184643000000001</v>
      </c>
      <c r="K58" s="83">
        <f t="shared" si="7"/>
        <v>20.880226</v>
      </c>
      <c r="L58" s="6">
        <f t="shared" si="8"/>
        <v>8.7407653061224</v>
      </c>
      <c r="M58" s="79">
        <f t="shared" si="9"/>
        <v>27.109832999999998</v>
      </c>
      <c r="N58" s="83">
        <f t="shared" si="10"/>
        <v>15.54716</v>
      </c>
      <c r="O58" s="6">
        <f t="shared" si="11"/>
        <v>8.7407653061224</v>
      </c>
      <c r="P58" s="79">
        <f t="shared" si="12"/>
        <v>6.6068983000000001</v>
      </c>
      <c r="Q58" s="83">
        <f t="shared" si="13"/>
        <v>-10.844118999999999</v>
      </c>
      <c r="R58" s="6">
        <f t="shared" si="14"/>
        <v>8.7407653061224</v>
      </c>
      <c r="S58" s="79">
        <f t="shared" si="15"/>
        <v>0</v>
      </c>
      <c r="T58" s="83">
        <f t="shared" si="16"/>
        <v>0</v>
      </c>
      <c r="U58" s="6">
        <f t="shared" si="17"/>
        <v>8.7407653061224</v>
      </c>
      <c r="V58" s="79">
        <f t="shared" si="18"/>
        <v>0</v>
      </c>
      <c r="W58" s="83">
        <f t="shared" si="19"/>
        <v>0</v>
      </c>
      <c r="X58" s="43">
        <f t="shared" si="20"/>
        <v>0</v>
      </c>
      <c r="Y58" s="43">
        <f t="shared" ref="Y58:Z58" si="93">C582</f>
        <v>0</v>
      </c>
      <c r="Z58" s="43">
        <f t="shared" si="93"/>
        <v>0</v>
      </c>
      <c r="AB58" s="89">
        <v>8095500000</v>
      </c>
      <c r="AC58" s="89">
        <v>-11.349761000000001</v>
      </c>
      <c r="AD58" s="89">
        <v>17.768456</v>
      </c>
      <c r="AE58" s="89">
        <v>28.115587000000001</v>
      </c>
      <c r="AF58" s="89">
        <v>-67.315383999999995</v>
      </c>
      <c r="AG58" s="89">
        <v>-10.181903999999999</v>
      </c>
      <c r="AH58" s="8"/>
      <c r="AI58" s="6">
        <f t="shared" si="71"/>
        <v>8.7407653061224</v>
      </c>
      <c r="AJ58" s="6">
        <f t="shared" si="72"/>
        <v>32.188709000000003</v>
      </c>
      <c r="AK58" s="83">
        <f t="shared" si="22"/>
        <v>21.179855</v>
      </c>
      <c r="AL58" s="6">
        <f t="shared" si="23"/>
        <v>8.7407653061224</v>
      </c>
      <c r="AM58" s="79">
        <f t="shared" si="24"/>
        <v>29.752571</v>
      </c>
      <c r="AN58" s="83">
        <f t="shared" si="25"/>
        <v>18.839227999999999</v>
      </c>
      <c r="AO58" s="6">
        <f t="shared" si="26"/>
        <v>8.7407653061224</v>
      </c>
      <c r="AP58" s="43">
        <f t="shared" si="27"/>
        <v>31.900120000000001</v>
      </c>
      <c r="AQ58" s="83">
        <f t="shared" si="28"/>
        <v>18.91189</v>
      </c>
      <c r="AR58" s="6">
        <f t="shared" si="29"/>
        <v>8.7407653061224</v>
      </c>
      <c r="AS58" s="79">
        <f t="shared" si="30"/>
        <v>0</v>
      </c>
      <c r="AT58" s="83">
        <f t="shared" si="31"/>
        <v>0</v>
      </c>
      <c r="AU58" s="6">
        <f t="shared" si="32"/>
        <v>8.7407653061224</v>
      </c>
      <c r="AV58" s="79">
        <f t="shared" si="33"/>
        <v>0</v>
      </c>
      <c r="AW58" s="83">
        <f t="shared" si="34"/>
        <v>0</v>
      </c>
      <c r="AX58" s="43">
        <f t="shared" si="35"/>
        <v>0</v>
      </c>
      <c r="AY58" s="43">
        <f t="shared" si="36"/>
        <v>0</v>
      </c>
      <c r="AZ58" s="43">
        <f t="shared" si="37"/>
        <v>0</v>
      </c>
    </row>
    <row r="59" spans="2:53" x14ac:dyDescent="0.25">
      <c r="B59" s="89">
        <v>8256816326.5305996</v>
      </c>
      <c r="C59" s="89">
        <v>-10.274240000000001</v>
      </c>
      <c r="D59" s="89">
        <v>17.886536</v>
      </c>
      <c r="E59" s="89">
        <v>26.846556</v>
      </c>
      <c r="F59" s="89">
        <v>-65.857292000000001</v>
      </c>
      <c r="G59" s="89">
        <v>-9.2045250000000003</v>
      </c>
      <c r="H59" s="8"/>
      <c r="I59" s="6">
        <f t="shared" si="68"/>
        <v>8.9020816326530987</v>
      </c>
      <c r="J59" s="6">
        <f t="shared" si="69"/>
        <v>30.376776</v>
      </c>
      <c r="K59" s="83">
        <f t="shared" si="7"/>
        <v>20.966187000000001</v>
      </c>
      <c r="L59" s="6">
        <f t="shared" si="8"/>
        <v>8.9020816326530987</v>
      </c>
      <c r="M59" s="79">
        <f t="shared" si="9"/>
        <v>27.586573000000001</v>
      </c>
      <c r="N59" s="83">
        <f t="shared" si="10"/>
        <v>14.849738</v>
      </c>
      <c r="O59" s="6">
        <f t="shared" si="11"/>
        <v>8.9020816326530987</v>
      </c>
      <c r="P59" s="79">
        <f t="shared" si="12"/>
        <v>6.7440376000000004</v>
      </c>
      <c r="Q59" s="83">
        <f t="shared" si="13"/>
        <v>-10.373023999999999</v>
      </c>
      <c r="R59" s="6">
        <f t="shared" si="14"/>
        <v>8.9020816326530987</v>
      </c>
      <c r="S59" s="79">
        <f t="shared" si="15"/>
        <v>0</v>
      </c>
      <c r="T59" s="83">
        <f t="shared" si="16"/>
        <v>0</v>
      </c>
      <c r="U59" s="6">
        <f t="shared" si="17"/>
        <v>8.9020816326530987</v>
      </c>
      <c r="V59" s="79">
        <f t="shared" si="18"/>
        <v>0</v>
      </c>
      <c r="W59" s="83">
        <f t="shared" si="19"/>
        <v>0</v>
      </c>
      <c r="X59" s="43">
        <f t="shared" si="20"/>
        <v>0</v>
      </c>
      <c r="Y59" s="43">
        <f t="shared" ref="Y59:Z59" si="94">C583</f>
        <v>0</v>
      </c>
      <c r="Z59" s="43">
        <f t="shared" si="94"/>
        <v>0</v>
      </c>
      <c r="AB59" s="89">
        <v>8256816326.5305996</v>
      </c>
      <c r="AC59" s="89">
        <v>-11.780405</v>
      </c>
      <c r="AD59" s="89">
        <v>17.946667000000001</v>
      </c>
      <c r="AE59" s="89">
        <v>28.411446000000002</v>
      </c>
      <c r="AF59" s="89">
        <v>-72.269690999999995</v>
      </c>
      <c r="AG59" s="89">
        <v>-10.831553</v>
      </c>
      <c r="AH59" s="8"/>
      <c r="AI59" s="6">
        <f t="shared" si="71"/>
        <v>8.9020816326530987</v>
      </c>
      <c r="AJ59" s="6">
        <f t="shared" si="72"/>
        <v>33.706412999999998</v>
      </c>
      <c r="AK59" s="83">
        <f t="shared" si="22"/>
        <v>22.650167</v>
      </c>
      <c r="AL59" s="6">
        <f t="shared" si="23"/>
        <v>8.9020816326530987</v>
      </c>
      <c r="AM59" s="79">
        <f t="shared" si="24"/>
        <v>30.579830000000001</v>
      </c>
      <c r="AN59" s="83">
        <f t="shared" si="25"/>
        <v>18.473991000000002</v>
      </c>
      <c r="AO59" s="6">
        <f t="shared" si="26"/>
        <v>8.9020816326530987</v>
      </c>
      <c r="AP59" s="43">
        <f t="shared" si="27"/>
        <v>30.738233999999999</v>
      </c>
      <c r="AQ59" s="83">
        <f t="shared" si="28"/>
        <v>18.624116999999998</v>
      </c>
      <c r="AR59" s="6">
        <f t="shared" si="29"/>
        <v>8.9020816326530987</v>
      </c>
      <c r="AS59" s="79">
        <f t="shared" si="30"/>
        <v>0</v>
      </c>
      <c r="AT59" s="83">
        <f t="shared" si="31"/>
        <v>0</v>
      </c>
      <c r="AU59" s="6">
        <f t="shared" si="32"/>
        <v>8.9020816326530987</v>
      </c>
      <c r="AV59" s="79">
        <f t="shared" si="33"/>
        <v>0</v>
      </c>
      <c r="AW59" s="83">
        <f t="shared" si="34"/>
        <v>0</v>
      </c>
      <c r="AX59" s="43">
        <f t="shared" si="35"/>
        <v>0</v>
      </c>
      <c r="AY59" s="43">
        <f t="shared" si="36"/>
        <v>0</v>
      </c>
      <c r="AZ59" s="43">
        <f t="shared" si="37"/>
        <v>0</v>
      </c>
    </row>
    <row r="60" spans="2:53" x14ac:dyDescent="0.25">
      <c r="B60" s="89">
        <v>8418132653.0612001</v>
      </c>
      <c r="C60" s="89">
        <v>-9.9021196000000007</v>
      </c>
      <c r="D60" s="89">
        <v>18.161066000000002</v>
      </c>
      <c r="E60" s="89">
        <v>27.212751000000001</v>
      </c>
      <c r="F60" s="89">
        <v>-66.725814999999997</v>
      </c>
      <c r="G60" s="89">
        <v>-9.0727042999999998</v>
      </c>
      <c r="H60" s="8"/>
      <c r="I60" s="6">
        <f t="shared" si="68"/>
        <v>9.0633979591836997</v>
      </c>
      <c r="J60" s="6">
        <f t="shared" si="69"/>
        <v>30.638877999999998</v>
      </c>
      <c r="K60" s="83">
        <f t="shared" si="7"/>
        <v>21.193573000000001</v>
      </c>
      <c r="L60" s="6">
        <f t="shared" si="8"/>
        <v>9.0633979591836997</v>
      </c>
      <c r="M60" s="79">
        <f t="shared" si="9"/>
        <v>28.173862</v>
      </c>
      <c r="N60" s="83">
        <f t="shared" si="10"/>
        <v>19.702449999999999</v>
      </c>
      <c r="O60" s="6">
        <f t="shared" si="11"/>
        <v>9.0633979591836997</v>
      </c>
      <c r="P60" s="79">
        <f t="shared" si="12"/>
        <v>7.7066441000000001</v>
      </c>
      <c r="Q60" s="83">
        <f t="shared" si="13"/>
        <v>-14.641263</v>
      </c>
      <c r="R60" s="6">
        <f t="shared" si="14"/>
        <v>9.0633979591836997</v>
      </c>
      <c r="S60" s="79">
        <f t="shared" si="15"/>
        <v>0</v>
      </c>
      <c r="T60" s="83">
        <f t="shared" si="16"/>
        <v>0</v>
      </c>
      <c r="U60" s="6">
        <f t="shared" si="17"/>
        <v>9.0633979591836997</v>
      </c>
      <c r="V60" s="79">
        <f t="shared" si="18"/>
        <v>0</v>
      </c>
      <c r="W60" s="83">
        <f t="shared" si="19"/>
        <v>0</v>
      </c>
      <c r="X60" s="43">
        <f t="shared" si="20"/>
        <v>0</v>
      </c>
      <c r="Y60" s="43">
        <f t="shared" ref="Y60:Z60" si="95">C584</f>
        <v>0</v>
      </c>
      <c r="Z60" s="43">
        <f t="shared" si="95"/>
        <v>0</v>
      </c>
      <c r="AB60" s="89">
        <v>8418132653.0612001</v>
      </c>
      <c r="AC60" s="89">
        <v>-11.10787</v>
      </c>
      <c r="AD60" s="89">
        <v>19.034697000000001</v>
      </c>
      <c r="AE60" s="89">
        <v>29.686005000000002</v>
      </c>
      <c r="AF60" s="89">
        <v>-70.809028999999995</v>
      </c>
      <c r="AG60" s="89">
        <v>-10.380879999999999</v>
      </c>
      <c r="AH60" s="8"/>
      <c r="AI60" s="6">
        <f t="shared" si="71"/>
        <v>9.0633979591836997</v>
      </c>
      <c r="AJ60" s="6">
        <f t="shared" si="72"/>
        <v>34.465651999999999</v>
      </c>
      <c r="AK60" s="83">
        <f t="shared" si="22"/>
        <v>23.399463999999998</v>
      </c>
      <c r="AL60" s="6">
        <f t="shared" si="23"/>
        <v>9.0633979591836997</v>
      </c>
      <c r="AM60" s="79">
        <f t="shared" si="24"/>
        <v>30.994738000000002</v>
      </c>
      <c r="AN60" s="83">
        <f t="shared" si="25"/>
        <v>19.511745000000001</v>
      </c>
      <c r="AO60" s="6">
        <f t="shared" si="26"/>
        <v>9.0633979591836997</v>
      </c>
      <c r="AP60" s="43">
        <f t="shared" si="27"/>
        <v>31.146103</v>
      </c>
      <c r="AQ60" s="83">
        <f t="shared" si="28"/>
        <v>15.890719000000001</v>
      </c>
      <c r="AR60" s="6">
        <f t="shared" si="29"/>
        <v>9.0633979591836997</v>
      </c>
      <c r="AS60" s="79">
        <f t="shared" si="30"/>
        <v>0</v>
      </c>
      <c r="AT60" s="83">
        <f t="shared" si="31"/>
        <v>0</v>
      </c>
      <c r="AU60" s="6">
        <f t="shared" si="32"/>
        <v>9.0633979591836997</v>
      </c>
      <c r="AV60" s="79">
        <f t="shared" si="33"/>
        <v>0</v>
      </c>
      <c r="AW60" s="83">
        <f t="shared" si="34"/>
        <v>0</v>
      </c>
      <c r="AX60" s="43">
        <f t="shared" si="35"/>
        <v>0</v>
      </c>
      <c r="AY60" s="43">
        <f t="shared" si="36"/>
        <v>0</v>
      </c>
      <c r="AZ60" s="43">
        <f t="shared" si="37"/>
        <v>0</v>
      </c>
    </row>
    <row r="61" spans="2:53" x14ac:dyDescent="0.25">
      <c r="B61" s="89">
        <v>8579448979.5917997</v>
      </c>
      <c r="C61" s="89">
        <v>-9.7636309000000008</v>
      </c>
      <c r="D61" s="89">
        <v>18.7348</v>
      </c>
      <c r="E61" s="89">
        <v>27.867934999999999</v>
      </c>
      <c r="F61" s="89">
        <v>-66.203254999999999</v>
      </c>
      <c r="G61" s="89">
        <v>-8.8778275999999998</v>
      </c>
      <c r="H61" s="8"/>
      <c r="I61" s="6">
        <f t="shared" si="68"/>
        <v>9.2247142857143007</v>
      </c>
      <c r="J61" s="6">
        <f t="shared" si="69"/>
        <v>28.609090999999999</v>
      </c>
      <c r="K61" s="83">
        <f t="shared" si="7"/>
        <v>19.179148000000001</v>
      </c>
      <c r="L61" s="6">
        <f t="shared" si="8"/>
        <v>9.2247142857143007</v>
      </c>
      <c r="M61" s="79">
        <f t="shared" si="9"/>
        <v>29.292905999999999</v>
      </c>
      <c r="N61" s="83">
        <f t="shared" si="10"/>
        <v>19.130230000000001</v>
      </c>
      <c r="O61" s="6">
        <f t="shared" si="11"/>
        <v>9.2247142857143007</v>
      </c>
      <c r="P61" s="79">
        <f t="shared" si="12"/>
        <v>7.1992354000000001</v>
      </c>
      <c r="Q61" s="83">
        <f t="shared" si="13"/>
        <v>-5.8298845000000004</v>
      </c>
      <c r="R61" s="6">
        <f t="shared" si="14"/>
        <v>9.2247142857143007</v>
      </c>
      <c r="S61" s="79">
        <f t="shared" si="15"/>
        <v>0</v>
      </c>
      <c r="T61" s="83">
        <f t="shared" si="16"/>
        <v>0</v>
      </c>
      <c r="U61" s="6">
        <f t="shared" si="17"/>
        <v>9.2247142857143007</v>
      </c>
      <c r="V61" s="79">
        <f t="shared" si="18"/>
        <v>0</v>
      </c>
      <c r="W61" s="83">
        <f t="shared" si="19"/>
        <v>0</v>
      </c>
      <c r="X61" s="43">
        <f t="shared" si="20"/>
        <v>0</v>
      </c>
      <c r="Y61" s="43">
        <f t="shared" ref="Y61:Z61" si="96">C585</f>
        <v>0</v>
      </c>
      <c r="Z61" s="43">
        <f t="shared" si="96"/>
        <v>0</v>
      </c>
      <c r="AB61" s="89">
        <v>8579448979.5917997</v>
      </c>
      <c r="AC61" s="89">
        <v>-11.552345000000001</v>
      </c>
      <c r="AD61" s="89">
        <v>19.800901</v>
      </c>
      <c r="AE61" s="89">
        <v>30.606546000000002</v>
      </c>
      <c r="AF61" s="89">
        <v>-74.451317000000003</v>
      </c>
      <c r="AG61" s="89">
        <v>-10.741491999999999</v>
      </c>
      <c r="AH61" s="8"/>
      <c r="AI61" s="6">
        <f t="shared" si="71"/>
        <v>9.2247142857143007</v>
      </c>
      <c r="AJ61" s="6">
        <f t="shared" si="72"/>
        <v>34.786053000000003</v>
      </c>
      <c r="AK61" s="83">
        <f t="shared" si="22"/>
        <v>23.665709</v>
      </c>
      <c r="AL61" s="6">
        <f t="shared" si="23"/>
        <v>9.2247142857143007</v>
      </c>
      <c r="AM61" s="79">
        <f t="shared" si="24"/>
        <v>31.166122000000001</v>
      </c>
      <c r="AN61" s="83">
        <f t="shared" si="25"/>
        <v>19.609741</v>
      </c>
      <c r="AO61" s="6">
        <f t="shared" si="26"/>
        <v>9.2247142857143007</v>
      </c>
      <c r="AP61" s="43">
        <f t="shared" si="27"/>
        <v>30.078061999999999</v>
      </c>
      <c r="AQ61" s="83">
        <f t="shared" si="28"/>
        <v>20.733415999999998</v>
      </c>
      <c r="AR61" s="6">
        <f t="shared" si="29"/>
        <v>9.2247142857143007</v>
      </c>
      <c r="AS61" s="79">
        <f t="shared" si="30"/>
        <v>0</v>
      </c>
      <c r="AT61" s="83">
        <f t="shared" si="31"/>
        <v>0</v>
      </c>
      <c r="AU61" s="6">
        <f t="shared" si="32"/>
        <v>9.2247142857143007</v>
      </c>
      <c r="AV61" s="79">
        <f t="shared" si="33"/>
        <v>0</v>
      </c>
      <c r="AW61" s="83">
        <f t="shared" si="34"/>
        <v>0</v>
      </c>
      <c r="AX61" s="43">
        <f t="shared" si="35"/>
        <v>0</v>
      </c>
      <c r="AY61" s="43">
        <f t="shared" si="36"/>
        <v>0</v>
      </c>
      <c r="AZ61" s="43">
        <f t="shared" si="37"/>
        <v>0</v>
      </c>
    </row>
    <row r="62" spans="2:53" x14ac:dyDescent="0.25">
      <c r="B62" s="89">
        <v>8740765306.1224003</v>
      </c>
      <c r="C62" s="89">
        <v>-10.530037</v>
      </c>
      <c r="D62" s="89">
        <v>20.880226</v>
      </c>
      <c r="E62" s="89">
        <v>30.184643000000001</v>
      </c>
      <c r="F62" s="89">
        <v>-70.067085000000006</v>
      </c>
      <c r="G62" s="89">
        <v>-9.4488707000000005</v>
      </c>
      <c r="H62" s="8"/>
      <c r="I62" s="6">
        <f t="shared" si="68"/>
        <v>9.3860306122449</v>
      </c>
      <c r="J62" s="6">
        <f t="shared" si="69"/>
        <v>28.936567</v>
      </c>
      <c r="K62" s="83">
        <f t="shared" si="7"/>
        <v>19.605077999999999</v>
      </c>
      <c r="L62" s="6">
        <f t="shared" si="8"/>
        <v>9.3860306122449</v>
      </c>
      <c r="M62" s="79">
        <f t="shared" si="9"/>
        <v>30.148931999999999</v>
      </c>
      <c r="N62" s="83">
        <f t="shared" si="10"/>
        <v>18.380939000000001</v>
      </c>
      <c r="O62" s="6">
        <f t="shared" si="11"/>
        <v>9.3860306122449</v>
      </c>
      <c r="P62" s="79">
        <f t="shared" si="12"/>
        <v>7.9176044000000001</v>
      </c>
      <c r="Q62" s="83">
        <f t="shared" si="13"/>
        <v>-12.755436</v>
      </c>
      <c r="R62" s="6">
        <f t="shared" si="14"/>
        <v>9.3860306122449</v>
      </c>
      <c r="S62" s="79">
        <f t="shared" si="15"/>
        <v>0</v>
      </c>
      <c r="T62" s="83">
        <f t="shared" si="16"/>
        <v>0</v>
      </c>
      <c r="U62" s="6">
        <f t="shared" si="17"/>
        <v>9.3860306122449</v>
      </c>
      <c r="V62" s="79">
        <f t="shared" si="18"/>
        <v>0</v>
      </c>
      <c r="W62" s="83">
        <f t="shared" si="19"/>
        <v>0</v>
      </c>
      <c r="X62" s="43">
        <f t="shared" si="20"/>
        <v>0</v>
      </c>
      <c r="Y62" s="43">
        <f t="shared" ref="Y62:Z62" si="97">C586</f>
        <v>0</v>
      </c>
      <c r="Z62" s="43">
        <f t="shared" si="97"/>
        <v>0</v>
      </c>
      <c r="AB62" s="89">
        <v>8740765306.1224003</v>
      </c>
      <c r="AC62" s="89">
        <v>-12.299023</v>
      </c>
      <c r="AD62" s="89">
        <v>21.179855</v>
      </c>
      <c r="AE62" s="89">
        <v>32.188709000000003</v>
      </c>
      <c r="AF62" s="89">
        <v>-78.422775000000001</v>
      </c>
      <c r="AG62" s="89">
        <v>-11.294565</v>
      </c>
      <c r="AH62" s="8"/>
      <c r="AI62" s="6">
        <f t="shared" si="71"/>
        <v>9.3860306122449</v>
      </c>
      <c r="AJ62" s="6">
        <f t="shared" si="72"/>
        <v>35.186073</v>
      </c>
      <c r="AK62" s="83">
        <f t="shared" si="22"/>
        <v>24.152670000000001</v>
      </c>
      <c r="AL62" s="6">
        <f t="shared" si="23"/>
        <v>9.3860306122449</v>
      </c>
      <c r="AM62" s="79">
        <f t="shared" si="24"/>
        <v>31.927365999999999</v>
      </c>
      <c r="AN62" s="83">
        <f t="shared" si="25"/>
        <v>19.901192000000002</v>
      </c>
      <c r="AO62" s="6">
        <f t="shared" si="26"/>
        <v>9.3860306122449</v>
      </c>
      <c r="AP62" s="43">
        <f t="shared" si="27"/>
        <v>29.535263</v>
      </c>
      <c r="AQ62" s="83">
        <f t="shared" si="28"/>
        <v>15.59779</v>
      </c>
      <c r="AR62" s="6">
        <f t="shared" si="29"/>
        <v>9.3860306122449</v>
      </c>
      <c r="AS62" s="79">
        <f t="shared" si="30"/>
        <v>0</v>
      </c>
      <c r="AT62" s="83">
        <f t="shared" si="31"/>
        <v>0</v>
      </c>
      <c r="AU62" s="6">
        <f t="shared" si="32"/>
        <v>9.3860306122449</v>
      </c>
      <c r="AV62" s="79">
        <f t="shared" si="33"/>
        <v>0</v>
      </c>
      <c r="AW62" s="83">
        <f t="shared" si="34"/>
        <v>0</v>
      </c>
      <c r="AX62" s="43">
        <f t="shared" si="35"/>
        <v>0</v>
      </c>
      <c r="AY62" s="43">
        <f t="shared" si="36"/>
        <v>0</v>
      </c>
      <c r="AZ62" s="43">
        <f t="shared" si="37"/>
        <v>0</v>
      </c>
    </row>
    <row r="63" spans="2:53" x14ac:dyDescent="0.25">
      <c r="B63" s="89">
        <v>8902081632.6530991</v>
      </c>
      <c r="C63" s="89">
        <v>-10.418324999999999</v>
      </c>
      <c r="D63" s="89">
        <v>20.966187000000001</v>
      </c>
      <c r="E63" s="89">
        <v>30.376776</v>
      </c>
      <c r="F63" s="89">
        <v>-81.146987999999993</v>
      </c>
      <c r="G63" s="89">
        <v>-9.5865507000000001</v>
      </c>
      <c r="H63" s="8"/>
      <c r="I63" s="6">
        <f t="shared" si="68"/>
        <v>9.5473469387754992</v>
      </c>
      <c r="J63" s="6">
        <f t="shared" si="69"/>
        <v>28.745215999999999</v>
      </c>
      <c r="K63" s="83">
        <f t="shared" si="7"/>
        <v>19.501396</v>
      </c>
      <c r="L63" s="6">
        <f t="shared" si="8"/>
        <v>9.5473469387754992</v>
      </c>
      <c r="M63" s="79">
        <f t="shared" si="9"/>
        <v>29.881498000000001</v>
      </c>
      <c r="N63" s="83">
        <f t="shared" si="10"/>
        <v>22.167238000000001</v>
      </c>
      <c r="O63" s="6">
        <f t="shared" si="11"/>
        <v>9.5473469387754992</v>
      </c>
      <c r="P63" s="79">
        <f t="shared" si="12"/>
        <v>8.7895947000000003</v>
      </c>
      <c r="Q63" s="83">
        <f t="shared" si="13"/>
        <v>-9.8137579000000006</v>
      </c>
      <c r="R63" s="6">
        <f t="shared" si="14"/>
        <v>9.5473469387754992</v>
      </c>
      <c r="S63" s="79">
        <f t="shared" si="15"/>
        <v>0</v>
      </c>
      <c r="T63" s="83">
        <f t="shared" si="16"/>
        <v>0</v>
      </c>
      <c r="U63" s="6">
        <f t="shared" si="17"/>
        <v>9.5473469387754992</v>
      </c>
      <c r="V63" s="79">
        <f t="shared" si="18"/>
        <v>0</v>
      </c>
      <c r="W63" s="83">
        <f t="shared" si="19"/>
        <v>0</v>
      </c>
      <c r="X63" s="43">
        <f t="shared" si="20"/>
        <v>0</v>
      </c>
      <c r="Y63" s="43">
        <f t="shared" ref="Y63:Z63" si="98">C587</f>
        <v>0</v>
      </c>
      <c r="Z63" s="43">
        <f t="shared" si="98"/>
        <v>0</v>
      </c>
      <c r="AB63" s="89">
        <v>8902081632.6530991</v>
      </c>
      <c r="AC63" s="89">
        <v>-11.759340999999999</v>
      </c>
      <c r="AD63" s="89">
        <v>22.650167</v>
      </c>
      <c r="AE63" s="89">
        <v>33.706412999999998</v>
      </c>
      <c r="AF63" s="89">
        <v>-81.037154999999998</v>
      </c>
      <c r="AG63" s="89">
        <v>-10.990506</v>
      </c>
      <c r="AH63" s="8"/>
      <c r="AI63" s="6">
        <f t="shared" si="71"/>
        <v>9.5473469387754992</v>
      </c>
      <c r="AJ63" s="6">
        <f t="shared" si="72"/>
        <v>34.892021</v>
      </c>
      <c r="AK63" s="83">
        <f t="shared" si="22"/>
        <v>23.962465000000002</v>
      </c>
      <c r="AL63" s="6">
        <f t="shared" si="23"/>
        <v>9.5473469387754992</v>
      </c>
      <c r="AM63" s="79">
        <f t="shared" si="24"/>
        <v>32.085011000000002</v>
      </c>
      <c r="AN63" s="83">
        <f t="shared" si="25"/>
        <v>20.626553000000001</v>
      </c>
      <c r="AO63" s="6">
        <f t="shared" si="26"/>
        <v>9.5473469387754992</v>
      </c>
      <c r="AP63" s="43">
        <f t="shared" si="27"/>
        <v>28.446117000000001</v>
      </c>
      <c r="AQ63" s="83">
        <f t="shared" si="28"/>
        <v>15.164472999999999</v>
      </c>
      <c r="AR63" s="6">
        <f t="shared" si="29"/>
        <v>9.5473469387754992</v>
      </c>
      <c r="AS63" s="79">
        <f t="shared" si="30"/>
        <v>0</v>
      </c>
      <c r="AT63" s="83">
        <f t="shared" si="31"/>
        <v>0</v>
      </c>
      <c r="AU63" s="6">
        <f t="shared" si="32"/>
        <v>9.5473469387754992</v>
      </c>
      <c r="AV63" s="79">
        <f t="shared" si="33"/>
        <v>0</v>
      </c>
      <c r="AW63" s="83">
        <f t="shared" si="34"/>
        <v>0</v>
      </c>
      <c r="AX63" s="43">
        <f t="shared" si="35"/>
        <v>0</v>
      </c>
      <c r="AY63" s="43">
        <f t="shared" si="36"/>
        <v>0</v>
      </c>
      <c r="AZ63" s="43">
        <f t="shared" si="37"/>
        <v>0</v>
      </c>
    </row>
    <row r="64" spans="2:53" x14ac:dyDescent="0.25">
      <c r="B64" s="89">
        <v>9063397959.1837006</v>
      </c>
      <c r="C64" s="89">
        <v>-9.9383105999999994</v>
      </c>
      <c r="D64" s="89">
        <v>21.193573000000001</v>
      </c>
      <c r="E64" s="89">
        <v>30.638877999999998</v>
      </c>
      <c r="F64" s="89">
        <v>-67.243056999999993</v>
      </c>
      <c r="G64" s="89">
        <v>-9.1963453000000008</v>
      </c>
      <c r="H64" s="8"/>
      <c r="I64" s="6">
        <f t="shared" si="68"/>
        <v>9.7086632653061002</v>
      </c>
      <c r="J64" s="6">
        <f t="shared" si="69"/>
        <v>27.852679999999999</v>
      </c>
      <c r="K64" s="83">
        <f t="shared" si="7"/>
        <v>18.761313999999999</v>
      </c>
      <c r="L64" s="6">
        <f t="shared" si="8"/>
        <v>9.7086632653061002</v>
      </c>
      <c r="M64" s="79">
        <f t="shared" si="9"/>
        <v>30.053049000000001</v>
      </c>
      <c r="N64" s="83">
        <f t="shared" si="10"/>
        <v>19.869961</v>
      </c>
      <c r="O64" s="6">
        <f t="shared" si="11"/>
        <v>9.7086632653061002</v>
      </c>
      <c r="P64" s="79">
        <f t="shared" si="12"/>
        <v>9.4186286999999993</v>
      </c>
      <c r="Q64" s="83">
        <f t="shared" si="13"/>
        <v>-1.791846</v>
      </c>
      <c r="R64" s="6">
        <f t="shared" si="14"/>
        <v>9.7086632653061002</v>
      </c>
      <c r="S64" s="79">
        <f t="shared" si="15"/>
        <v>0</v>
      </c>
      <c r="T64" s="83">
        <f t="shared" si="16"/>
        <v>0</v>
      </c>
      <c r="U64" s="6">
        <f t="shared" si="17"/>
        <v>9.7086632653061002</v>
      </c>
      <c r="V64" s="79">
        <f t="shared" si="18"/>
        <v>0</v>
      </c>
      <c r="W64" s="83">
        <f t="shared" si="19"/>
        <v>0</v>
      </c>
      <c r="X64" s="43">
        <f t="shared" si="20"/>
        <v>0</v>
      </c>
      <c r="Y64" s="43">
        <f t="shared" ref="Y64:Z64" si="99">C588</f>
        <v>0</v>
      </c>
      <c r="Z64" s="43">
        <f t="shared" si="99"/>
        <v>0</v>
      </c>
      <c r="AB64" s="89">
        <v>9063397959.1837006</v>
      </c>
      <c r="AC64" s="89">
        <v>-11.544079</v>
      </c>
      <c r="AD64" s="89">
        <v>23.399463999999998</v>
      </c>
      <c r="AE64" s="89">
        <v>34.465651999999999</v>
      </c>
      <c r="AF64" s="89">
        <v>-83.248390000000001</v>
      </c>
      <c r="AG64" s="89">
        <v>-10.88367</v>
      </c>
      <c r="AH64" s="8"/>
      <c r="AI64" s="6">
        <f t="shared" si="71"/>
        <v>9.7086632653061002</v>
      </c>
      <c r="AJ64" s="6">
        <f t="shared" si="72"/>
        <v>33.561211</v>
      </c>
      <c r="AK64" s="83">
        <f t="shared" si="22"/>
        <v>22.771929</v>
      </c>
      <c r="AL64" s="6">
        <f t="shared" si="23"/>
        <v>9.7086632653061002</v>
      </c>
      <c r="AM64" s="79">
        <f t="shared" si="24"/>
        <v>31.437069000000001</v>
      </c>
      <c r="AN64" s="83">
        <f t="shared" si="25"/>
        <v>22.505092999999999</v>
      </c>
      <c r="AO64" s="6">
        <f t="shared" si="26"/>
        <v>9.7086632653061002</v>
      </c>
      <c r="AP64" s="43">
        <f t="shared" si="27"/>
        <v>28.019434</v>
      </c>
      <c r="AQ64" s="83">
        <f t="shared" si="28"/>
        <v>18.135521000000001</v>
      </c>
      <c r="AR64" s="6">
        <f t="shared" si="29"/>
        <v>9.7086632653061002</v>
      </c>
      <c r="AS64" s="79">
        <f t="shared" si="30"/>
        <v>0</v>
      </c>
      <c r="AT64" s="83">
        <f t="shared" si="31"/>
        <v>0</v>
      </c>
      <c r="AU64" s="6">
        <f t="shared" si="32"/>
        <v>9.7086632653061002</v>
      </c>
      <c r="AV64" s="79">
        <f t="shared" si="33"/>
        <v>0</v>
      </c>
      <c r="AW64" s="83">
        <f t="shared" si="34"/>
        <v>0</v>
      </c>
      <c r="AX64" s="43">
        <f t="shared" si="35"/>
        <v>0</v>
      </c>
      <c r="AY64" s="43">
        <f t="shared" si="36"/>
        <v>0</v>
      </c>
      <c r="AZ64" s="43">
        <f t="shared" si="37"/>
        <v>0</v>
      </c>
    </row>
    <row r="65" spans="2:52" x14ac:dyDescent="0.25">
      <c r="B65" s="89">
        <v>9224714285.7143002</v>
      </c>
      <c r="C65" s="89">
        <v>-10.139436</v>
      </c>
      <c r="D65" s="89">
        <v>19.179148000000001</v>
      </c>
      <c r="E65" s="89">
        <v>28.609090999999999</v>
      </c>
      <c r="F65" s="89">
        <v>-70.259597999999997</v>
      </c>
      <c r="G65" s="89">
        <v>-9.5530194999999996</v>
      </c>
      <c r="H65" s="8"/>
      <c r="I65" s="6">
        <f t="shared" si="68"/>
        <v>9.8699795918367013</v>
      </c>
      <c r="J65" s="6">
        <f t="shared" si="69"/>
        <v>26.580010999999999</v>
      </c>
      <c r="K65" s="83">
        <f t="shared" si="7"/>
        <v>17.548013999999998</v>
      </c>
      <c r="L65" s="6">
        <f t="shared" si="8"/>
        <v>9.8699795918367013</v>
      </c>
      <c r="M65" s="79">
        <f t="shared" si="9"/>
        <v>30.136168000000001</v>
      </c>
      <c r="N65" s="83">
        <f t="shared" si="10"/>
        <v>18.955984000000001</v>
      </c>
      <c r="O65" s="6">
        <f t="shared" si="11"/>
        <v>9.8699795918367013</v>
      </c>
      <c r="P65" s="79">
        <f t="shared" si="12"/>
        <v>10.434894999999999</v>
      </c>
      <c r="Q65" s="83">
        <f t="shared" si="13"/>
        <v>-8.4821624999999994</v>
      </c>
      <c r="R65" s="6">
        <f t="shared" si="14"/>
        <v>9.8699795918367013</v>
      </c>
      <c r="S65" s="79">
        <f t="shared" si="15"/>
        <v>0</v>
      </c>
      <c r="T65" s="83">
        <f t="shared" si="16"/>
        <v>0</v>
      </c>
      <c r="U65" s="6">
        <f t="shared" si="17"/>
        <v>9.8699795918367013</v>
      </c>
      <c r="V65" s="79">
        <f t="shared" si="18"/>
        <v>0</v>
      </c>
      <c r="W65" s="83">
        <f t="shared" si="19"/>
        <v>0</v>
      </c>
      <c r="X65" s="43">
        <f t="shared" si="20"/>
        <v>0</v>
      </c>
      <c r="Y65" s="43">
        <f t="shared" ref="Y65:Z65" si="100">C589</f>
        <v>0</v>
      </c>
      <c r="Z65" s="43">
        <f t="shared" si="100"/>
        <v>0</v>
      </c>
      <c r="AB65" s="89">
        <v>9224714285.7143002</v>
      </c>
      <c r="AC65" s="89">
        <v>-11.817043999999999</v>
      </c>
      <c r="AD65" s="89">
        <v>23.665709</v>
      </c>
      <c r="AE65" s="89">
        <v>34.786053000000003</v>
      </c>
      <c r="AF65" s="89">
        <v>-81.472617999999997</v>
      </c>
      <c r="AG65" s="89">
        <v>-11.324401999999999</v>
      </c>
      <c r="AH65" s="8"/>
      <c r="AI65" s="6">
        <f t="shared" si="71"/>
        <v>9.8699795918367013</v>
      </c>
      <c r="AJ65" s="6">
        <f t="shared" si="72"/>
        <v>30.912485</v>
      </c>
      <c r="AK65" s="83">
        <f t="shared" si="22"/>
        <v>20.210325000000001</v>
      </c>
      <c r="AL65" s="6">
        <f t="shared" si="23"/>
        <v>9.8699795918367013</v>
      </c>
      <c r="AM65" s="79">
        <f t="shared" si="24"/>
        <v>30.98423</v>
      </c>
      <c r="AN65" s="83">
        <f t="shared" si="25"/>
        <v>20.757684999999999</v>
      </c>
      <c r="AO65" s="6">
        <f t="shared" si="26"/>
        <v>9.8699795918367013</v>
      </c>
      <c r="AP65" s="43">
        <f t="shared" si="27"/>
        <v>27.966014999999999</v>
      </c>
      <c r="AQ65" s="83">
        <f t="shared" si="28"/>
        <v>15.007455</v>
      </c>
      <c r="AR65" s="6">
        <f t="shared" si="29"/>
        <v>9.8699795918367013</v>
      </c>
      <c r="AS65" s="79">
        <f t="shared" si="30"/>
        <v>0</v>
      </c>
      <c r="AT65" s="83">
        <f t="shared" si="31"/>
        <v>0</v>
      </c>
      <c r="AU65" s="6">
        <f t="shared" si="32"/>
        <v>9.8699795918367013</v>
      </c>
      <c r="AV65" s="79">
        <f t="shared" si="33"/>
        <v>0</v>
      </c>
      <c r="AW65" s="83">
        <f t="shared" si="34"/>
        <v>0</v>
      </c>
      <c r="AX65" s="43">
        <f t="shared" si="35"/>
        <v>0</v>
      </c>
      <c r="AY65" s="43">
        <f t="shared" si="36"/>
        <v>0</v>
      </c>
      <c r="AZ65" s="43">
        <f t="shared" si="37"/>
        <v>0</v>
      </c>
    </row>
    <row r="66" spans="2:52" x14ac:dyDescent="0.25">
      <c r="B66" s="89">
        <v>9386030612.2448997</v>
      </c>
      <c r="C66" s="89">
        <v>-10.153962</v>
      </c>
      <c r="D66" s="89">
        <v>19.605077999999999</v>
      </c>
      <c r="E66" s="89">
        <v>28.936567</v>
      </c>
      <c r="F66" s="89">
        <v>-68.267348999999996</v>
      </c>
      <c r="G66" s="89">
        <v>-9.5404634000000001</v>
      </c>
      <c r="H66" s="8"/>
      <c r="I66" s="6">
        <f t="shared" si="68"/>
        <v>10.031295918367</v>
      </c>
      <c r="J66" s="6">
        <f t="shared" si="69"/>
        <v>25.469524</v>
      </c>
      <c r="K66" s="83">
        <f t="shared" si="7"/>
        <v>16.441421999999999</v>
      </c>
      <c r="L66" s="6">
        <f t="shared" si="8"/>
        <v>10.031295918367</v>
      </c>
      <c r="M66" s="79">
        <f t="shared" si="9"/>
        <v>29.371759000000001</v>
      </c>
      <c r="N66" s="83">
        <f t="shared" si="10"/>
        <v>21.102944999999998</v>
      </c>
      <c r="O66" s="6">
        <f t="shared" si="11"/>
        <v>10.031295918367</v>
      </c>
      <c r="P66" s="79">
        <f t="shared" si="12"/>
        <v>11.715567</v>
      </c>
      <c r="Q66" s="83">
        <f t="shared" si="13"/>
        <v>-4.8924127000000004</v>
      </c>
      <c r="R66" s="6">
        <f t="shared" si="14"/>
        <v>10.031295918367</v>
      </c>
      <c r="S66" s="79">
        <f t="shared" si="15"/>
        <v>0</v>
      </c>
      <c r="T66" s="83">
        <f t="shared" si="16"/>
        <v>0</v>
      </c>
      <c r="U66" s="6">
        <f t="shared" si="17"/>
        <v>10.031295918367</v>
      </c>
      <c r="V66" s="79">
        <f t="shared" si="18"/>
        <v>0</v>
      </c>
      <c r="W66" s="83">
        <f t="shared" si="19"/>
        <v>0</v>
      </c>
      <c r="X66" s="43">
        <f t="shared" si="20"/>
        <v>0</v>
      </c>
      <c r="Y66" s="43">
        <f t="shared" ref="Y66:Z66" si="101">C590</f>
        <v>0</v>
      </c>
      <c r="Z66" s="43">
        <f t="shared" si="101"/>
        <v>0</v>
      </c>
      <c r="AB66" s="89">
        <v>9386030612.2448997</v>
      </c>
      <c r="AC66" s="89">
        <v>-11.684203</v>
      </c>
      <c r="AD66" s="89">
        <v>24.152670000000001</v>
      </c>
      <c r="AE66" s="89">
        <v>35.186073</v>
      </c>
      <c r="AF66" s="89">
        <v>-82.409217999999996</v>
      </c>
      <c r="AG66" s="89">
        <v>-11.152967</v>
      </c>
      <c r="AH66" s="8"/>
      <c r="AI66" s="6">
        <f t="shared" si="71"/>
        <v>10.031295918367</v>
      </c>
      <c r="AJ66" s="6">
        <f t="shared" si="72"/>
        <v>30.431816000000001</v>
      </c>
      <c r="AK66" s="83">
        <f t="shared" si="22"/>
        <v>19.784541999999998</v>
      </c>
      <c r="AL66" s="6">
        <f t="shared" si="23"/>
        <v>10.031295918367</v>
      </c>
      <c r="AM66" s="79">
        <f t="shared" si="24"/>
        <v>30.387142000000001</v>
      </c>
      <c r="AN66" s="83">
        <f t="shared" si="25"/>
        <v>17.489214</v>
      </c>
      <c r="AO66" s="6">
        <f t="shared" si="26"/>
        <v>10.031295918367</v>
      </c>
      <c r="AP66" s="43">
        <f t="shared" si="27"/>
        <v>27.023993999999998</v>
      </c>
      <c r="AQ66" s="83">
        <f t="shared" si="28"/>
        <v>15.415978000000001</v>
      </c>
      <c r="AR66" s="6">
        <f t="shared" si="29"/>
        <v>10.031295918367</v>
      </c>
      <c r="AS66" s="79">
        <f t="shared" si="30"/>
        <v>0</v>
      </c>
      <c r="AT66" s="83">
        <f t="shared" si="31"/>
        <v>0</v>
      </c>
      <c r="AU66" s="6">
        <f t="shared" si="32"/>
        <v>10.031295918367</v>
      </c>
      <c r="AV66" s="79">
        <f t="shared" si="33"/>
        <v>0</v>
      </c>
      <c r="AW66" s="83">
        <f t="shared" si="34"/>
        <v>0</v>
      </c>
      <c r="AX66" s="43">
        <f t="shared" si="35"/>
        <v>0</v>
      </c>
      <c r="AY66" s="43">
        <f t="shared" si="36"/>
        <v>0</v>
      </c>
      <c r="AZ66" s="43">
        <f t="shared" si="37"/>
        <v>0</v>
      </c>
    </row>
    <row r="67" spans="2:52" x14ac:dyDescent="0.25">
      <c r="B67" s="89">
        <v>9547346938.7754993</v>
      </c>
      <c r="C67" s="89">
        <v>-9.5054406999999994</v>
      </c>
      <c r="D67" s="89">
        <v>19.501396</v>
      </c>
      <c r="E67" s="89">
        <v>28.745215999999999</v>
      </c>
      <c r="F67" s="89">
        <v>-68.500031000000007</v>
      </c>
      <c r="G67" s="89">
        <v>-8.9009856999999997</v>
      </c>
      <c r="H67" s="8"/>
      <c r="I67" s="6">
        <f t="shared" si="68"/>
        <v>10.192612244898001</v>
      </c>
      <c r="J67" s="6">
        <f t="shared" si="69"/>
        <v>25.429576999999998</v>
      </c>
      <c r="K67" s="83">
        <f t="shared" si="7"/>
        <v>16.381145</v>
      </c>
      <c r="L67" s="6">
        <f t="shared" si="8"/>
        <v>10.192612244898001</v>
      </c>
      <c r="M67" s="79">
        <f t="shared" si="9"/>
        <v>29.700748000000001</v>
      </c>
      <c r="N67" s="83">
        <f t="shared" si="10"/>
        <v>19.405203</v>
      </c>
      <c r="O67" s="6">
        <f t="shared" si="11"/>
        <v>10.192612244898001</v>
      </c>
      <c r="P67" s="79">
        <f t="shared" si="12"/>
        <v>12.165478</v>
      </c>
      <c r="Q67" s="83">
        <f t="shared" si="13"/>
        <v>3.0205118999999998</v>
      </c>
      <c r="R67" s="6">
        <f t="shared" si="14"/>
        <v>10.192612244898001</v>
      </c>
      <c r="S67" s="79">
        <f t="shared" si="15"/>
        <v>0</v>
      </c>
      <c r="T67" s="83">
        <f t="shared" si="16"/>
        <v>0</v>
      </c>
      <c r="U67" s="6">
        <f t="shared" si="17"/>
        <v>10.192612244898001</v>
      </c>
      <c r="V67" s="79">
        <f t="shared" si="18"/>
        <v>0</v>
      </c>
      <c r="W67" s="83">
        <f t="shared" si="19"/>
        <v>0</v>
      </c>
      <c r="X67" s="43">
        <f t="shared" si="20"/>
        <v>0</v>
      </c>
      <c r="Y67" s="43">
        <f t="shared" ref="Y67:Z67" si="102">C591</f>
        <v>0</v>
      </c>
      <c r="Z67" s="43">
        <f t="shared" si="102"/>
        <v>0</v>
      </c>
      <c r="AB67" s="89">
        <v>9547346938.7754993</v>
      </c>
      <c r="AC67" s="89">
        <v>-11.151757</v>
      </c>
      <c r="AD67" s="89">
        <v>23.962465000000002</v>
      </c>
      <c r="AE67" s="89">
        <v>34.892021</v>
      </c>
      <c r="AF67" s="89">
        <v>-84.993195</v>
      </c>
      <c r="AG67" s="89">
        <v>-10.622843</v>
      </c>
      <c r="AH67" s="8"/>
      <c r="AI67" s="6">
        <f t="shared" si="71"/>
        <v>10.192612244898001</v>
      </c>
      <c r="AJ67" s="6">
        <f t="shared" si="72"/>
        <v>30.754854000000002</v>
      </c>
      <c r="AK67" s="83">
        <f t="shared" si="22"/>
        <v>20.158581000000002</v>
      </c>
      <c r="AL67" s="6">
        <f t="shared" si="23"/>
        <v>10.192612244898001</v>
      </c>
      <c r="AM67" s="79">
        <f t="shared" si="24"/>
        <v>30.068396</v>
      </c>
      <c r="AN67" s="83">
        <f t="shared" si="25"/>
        <v>18.013828</v>
      </c>
      <c r="AO67" s="6">
        <f t="shared" si="26"/>
        <v>10.192612244898001</v>
      </c>
      <c r="AP67" s="43">
        <f t="shared" si="27"/>
        <v>26.498017999999998</v>
      </c>
      <c r="AQ67" s="83">
        <f t="shared" si="28"/>
        <v>15.374609</v>
      </c>
      <c r="AR67" s="6">
        <f t="shared" si="29"/>
        <v>10.192612244898001</v>
      </c>
      <c r="AS67" s="79">
        <f t="shared" si="30"/>
        <v>0</v>
      </c>
      <c r="AT67" s="83">
        <f t="shared" si="31"/>
        <v>0</v>
      </c>
      <c r="AU67" s="6">
        <f t="shared" si="32"/>
        <v>10.192612244898001</v>
      </c>
      <c r="AV67" s="79">
        <f t="shared" si="33"/>
        <v>0</v>
      </c>
      <c r="AW67" s="83">
        <f t="shared" si="34"/>
        <v>0</v>
      </c>
      <c r="AX67" s="43">
        <f t="shared" si="35"/>
        <v>0</v>
      </c>
      <c r="AY67" s="43">
        <f t="shared" si="36"/>
        <v>0</v>
      </c>
      <c r="AZ67" s="43">
        <f t="shared" si="37"/>
        <v>0</v>
      </c>
    </row>
    <row r="68" spans="2:52" x14ac:dyDescent="0.25">
      <c r="B68" s="89">
        <v>9708663265.3061008</v>
      </c>
      <c r="C68" s="89">
        <v>-9.7070398000000004</v>
      </c>
      <c r="D68" s="89">
        <v>18.761313999999999</v>
      </c>
      <c r="E68" s="89">
        <v>27.852679999999999</v>
      </c>
      <c r="F68" s="89">
        <v>-68.340323999999995</v>
      </c>
      <c r="G68" s="89">
        <v>-9.2900133</v>
      </c>
      <c r="H68" s="8"/>
      <c r="I68" s="6">
        <f t="shared" si="68"/>
        <v>10.353928571429002</v>
      </c>
      <c r="J68" s="6">
        <f t="shared" si="69"/>
        <v>26.277730999999999</v>
      </c>
      <c r="K68" s="83">
        <f t="shared" si="7"/>
        <v>17.118535999999999</v>
      </c>
      <c r="L68" s="6">
        <f t="shared" si="8"/>
        <v>10.353928571429002</v>
      </c>
      <c r="M68" s="79">
        <f t="shared" si="9"/>
        <v>29.765149999999998</v>
      </c>
      <c r="N68" s="83">
        <f t="shared" si="10"/>
        <v>18.151033000000002</v>
      </c>
      <c r="O68" s="6">
        <f t="shared" si="11"/>
        <v>10.353928571429002</v>
      </c>
      <c r="P68" s="79">
        <f t="shared" si="12"/>
        <v>15.344742999999999</v>
      </c>
      <c r="Q68" s="83">
        <f t="shared" si="13"/>
        <v>-6.9551715999999999</v>
      </c>
      <c r="R68" s="6">
        <f t="shared" si="14"/>
        <v>10.353928571429002</v>
      </c>
      <c r="S68" s="79">
        <f t="shared" si="15"/>
        <v>0</v>
      </c>
      <c r="T68" s="83">
        <f t="shared" si="16"/>
        <v>0</v>
      </c>
      <c r="U68" s="6">
        <f t="shared" si="17"/>
        <v>10.353928571429002</v>
      </c>
      <c r="V68" s="79">
        <f t="shared" si="18"/>
        <v>0</v>
      </c>
      <c r="W68" s="83">
        <f t="shared" si="19"/>
        <v>0</v>
      </c>
      <c r="X68" s="43">
        <f t="shared" si="20"/>
        <v>0</v>
      </c>
      <c r="Y68" s="43">
        <f t="shared" ref="Y68:Z68" si="103">C592</f>
        <v>0</v>
      </c>
      <c r="Z68" s="43">
        <f t="shared" si="103"/>
        <v>0</v>
      </c>
      <c r="AB68" s="89">
        <v>9708663265.3061008</v>
      </c>
      <c r="AC68" s="89">
        <v>-11.363289999999999</v>
      </c>
      <c r="AD68" s="89">
        <v>22.771929</v>
      </c>
      <c r="AE68" s="89">
        <v>33.561211</v>
      </c>
      <c r="AF68" s="89">
        <v>-78.970130999999995</v>
      </c>
      <c r="AG68" s="89">
        <v>-11.012852000000001</v>
      </c>
      <c r="AH68" s="8"/>
      <c r="AI68" s="6">
        <f t="shared" si="71"/>
        <v>10.353928571429002</v>
      </c>
      <c r="AJ68" s="6">
        <f t="shared" si="72"/>
        <v>31.437577999999998</v>
      </c>
      <c r="AK68" s="83">
        <f t="shared" si="22"/>
        <v>20.846979000000001</v>
      </c>
      <c r="AL68" s="6">
        <f t="shared" si="23"/>
        <v>10.353928571429002</v>
      </c>
      <c r="AM68" s="79">
        <f t="shared" si="24"/>
        <v>30.614107000000001</v>
      </c>
      <c r="AN68" s="83">
        <f t="shared" si="25"/>
        <v>17.730028000000001</v>
      </c>
      <c r="AO68" s="6">
        <f t="shared" si="26"/>
        <v>10.353928571429002</v>
      </c>
      <c r="AP68" s="43">
        <f t="shared" si="27"/>
        <v>26.474073000000001</v>
      </c>
      <c r="AQ68" s="83">
        <f t="shared" si="28"/>
        <v>13.381264</v>
      </c>
      <c r="AR68" s="6">
        <f t="shared" si="29"/>
        <v>10.353928571429002</v>
      </c>
      <c r="AS68" s="79">
        <f t="shared" si="30"/>
        <v>0</v>
      </c>
      <c r="AT68" s="83">
        <f t="shared" si="31"/>
        <v>0</v>
      </c>
      <c r="AU68" s="6">
        <f t="shared" si="32"/>
        <v>10.353928571429002</v>
      </c>
      <c r="AV68" s="79">
        <f t="shared" si="33"/>
        <v>0</v>
      </c>
      <c r="AW68" s="83">
        <f t="shared" si="34"/>
        <v>0</v>
      </c>
      <c r="AX68" s="43">
        <f t="shared" si="35"/>
        <v>0</v>
      </c>
      <c r="AY68" s="43">
        <f t="shared" si="36"/>
        <v>0</v>
      </c>
      <c r="AZ68" s="43">
        <f t="shared" si="37"/>
        <v>0</v>
      </c>
    </row>
    <row r="69" spans="2:52" x14ac:dyDescent="0.25">
      <c r="B69" s="89">
        <v>9869979591.8367004</v>
      </c>
      <c r="C69" s="89">
        <v>-9.3232899000000007</v>
      </c>
      <c r="D69" s="89">
        <v>17.548013999999998</v>
      </c>
      <c r="E69" s="89">
        <v>26.580010999999999</v>
      </c>
      <c r="F69" s="89">
        <v>-61.334839000000002</v>
      </c>
      <c r="G69" s="89">
        <v>-9.0831002999999999</v>
      </c>
      <c r="H69" s="8"/>
      <c r="I69" s="6">
        <f t="shared" ref="I69:I100" si="104">B73/1000000000</f>
        <v>10.515244897958999</v>
      </c>
      <c r="J69" s="6">
        <f t="shared" ref="J69:J100" si="105">E73</f>
        <v>29.319344000000001</v>
      </c>
      <c r="K69" s="83">
        <f t="shared" si="7"/>
        <v>20.172535</v>
      </c>
      <c r="L69" s="6">
        <f t="shared" si="8"/>
        <v>10.515244897958999</v>
      </c>
      <c r="M69" s="79">
        <f t="shared" si="9"/>
        <v>29.215982</v>
      </c>
      <c r="N69" s="83">
        <f t="shared" si="10"/>
        <v>21.781867999999999</v>
      </c>
      <c r="O69" s="6">
        <f t="shared" si="11"/>
        <v>10.515244897958999</v>
      </c>
      <c r="P69" s="79">
        <f t="shared" si="12"/>
        <v>15.962951</v>
      </c>
      <c r="Q69" s="83">
        <f t="shared" si="13"/>
        <v>6.2740583000000001</v>
      </c>
      <c r="R69" s="6">
        <f t="shared" si="14"/>
        <v>10.515244897958999</v>
      </c>
      <c r="S69" s="79">
        <f t="shared" si="15"/>
        <v>0</v>
      </c>
      <c r="T69" s="83">
        <f t="shared" si="16"/>
        <v>0</v>
      </c>
      <c r="U69" s="6">
        <f t="shared" si="17"/>
        <v>10.515244897958999</v>
      </c>
      <c r="V69" s="79">
        <f t="shared" si="18"/>
        <v>0</v>
      </c>
      <c r="W69" s="83">
        <f t="shared" si="19"/>
        <v>0</v>
      </c>
      <c r="X69" s="43">
        <f t="shared" si="20"/>
        <v>0</v>
      </c>
      <c r="Y69" s="43">
        <f t="shared" ref="Y69:Z69" si="106">C593</f>
        <v>0</v>
      </c>
      <c r="Z69" s="43">
        <f t="shared" si="106"/>
        <v>0</v>
      </c>
      <c r="AB69" s="89">
        <v>9869979591.8367004</v>
      </c>
      <c r="AC69" s="89">
        <v>-10.916256000000001</v>
      </c>
      <c r="AD69" s="89">
        <v>20.210325000000001</v>
      </c>
      <c r="AE69" s="89">
        <v>30.912485</v>
      </c>
      <c r="AF69" s="89">
        <v>-72.962158000000002</v>
      </c>
      <c r="AG69" s="89">
        <v>-10.732144999999999</v>
      </c>
      <c r="AH69" s="8"/>
      <c r="AI69" s="6">
        <f t="shared" ref="AI69:AI100" si="107">AB73/1000000000</f>
        <v>10.515244897958999</v>
      </c>
      <c r="AJ69" s="6">
        <f t="shared" ref="AJ69:AJ100" si="108">AE73</f>
        <v>30.797218000000001</v>
      </c>
      <c r="AK69" s="83">
        <f t="shared" si="22"/>
        <v>20.355051</v>
      </c>
      <c r="AL69" s="6">
        <f t="shared" si="23"/>
        <v>10.515244897958999</v>
      </c>
      <c r="AM69" s="79">
        <f t="shared" si="24"/>
        <v>31.6112</v>
      </c>
      <c r="AN69" s="83">
        <f t="shared" si="25"/>
        <v>21.636557</v>
      </c>
      <c r="AO69" s="6">
        <f t="shared" si="26"/>
        <v>10.515244897958999</v>
      </c>
      <c r="AP69" s="43">
        <f t="shared" si="27"/>
        <v>26.789712999999999</v>
      </c>
      <c r="AQ69" s="83">
        <f t="shared" si="28"/>
        <v>15.3523</v>
      </c>
      <c r="AR69" s="6">
        <f t="shared" si="29"/>
        <v>10.515244897958999</v>
      </c>
      <c r="AS69" s="79">
        <f t="shared" si="30"/>
        <v>0</v>
      </c>
      <c r="AT69" s="83">
        <f t="shared" si="31"/>
        <v>0</v>
      </c>
      <c r="AU69" s="6">
        <f t="shared" si="32"/>
        <v>10.515244897958999</v>
      </c>
      <c r="AV69" s="79">
        <f t="shared" si="33"/>
        <v>0</v>
      </c>
      <c r="AW69" s="83">
        <f t="shared" si="34"/>
        <v>0</v>
      </c>
      <c r="AX69" s="43">
        <f t="shared" si="35"/>
        <v>0</v>
      </c>
      <c r="AY69" s="43">
        <f t="shared" si="36"/>
        <v>0</v>
      </c>
      <c r="AZ69" s="43">
        <f t="shared" si="37"/>
        <v>0</v>
      </c>
    </row>
    <row r="70" spans="2:52" x14ac:dyDescent="0.25">
      <c r="B70" s="89">
        <v>10031295918.367001</v>
      </c>
      <c r="C70" s="89">
        <v>-9.1177539999999997</v>
      </c>
      <c r="D70" s="89">
        <v>16.441421999999999</v>
      </c>
      <c r="E70" s="89">
        <v>25.469524</v>
      </c>
      <c r="F70" s="89">
        <v>-60.057163000000003</v>
      </c>
      <c r="G70" s="89">
        <v>-8.7228841999999993</v>
      </c>
      <c r="H70" s="8"/>
      <c r="I70" s="6">
        <f t="shared" si="104"/>
        <v>10.676561224489999</v>
      </c>
      <c r="J70" s="6">
        <f t="shared" si="105"/>
        <v>31.982489000000001</v>
      </c>
      <c r="K70" s="83">
        <f t="shared" ref="K70:K103" si="109">D74</f>
        <v>22.761963000000002</v>
      </c>
      <c r="L70" s="6">
        <f t="shared" ref="L70:L103" si="110">B74/1000000000</f>
        <v>10.676561224489999</v>
      </c>
      <c r="M70" s="79">
        <f t="shared" ref="M70:M103" si="111">C178</f>
        <v>28.649813000000002</v>
      </c>
      <c r="N70" s="83">
        <f t="shared" ref="N70:N103" si="112">D178</f>
        <v>19.120325000000001</v>
      </c>
      <c r="O70" s="6">
        <f t="shared" ref="O70:O103" si="113">B74/1000000000</f>
        <v>10.676561224489999</v>
      </c>
      <c r="P70" s="79">
        <f t="shared" ref="P70:P103" si="114">C282</f>
        <v>18.737853999999999</v>
      </c>
      <c r="Q70" s="83">
        <f t="shared" ref="Q70:Q103" si="115">D282</f>
        <v>5.0422244000000003</v>
      </c>
      <c r="R70" s="6">
        <f t="shared" ref="R70:R103" si="116">B74/1000000000</f>
        <v>10.676561224489999</v>
      </c>
      <c r="S70" s="79">
        <f t="shared" ref="S70:S103" si="117">C386</f>
        <v>0</v>
      </c>
      <c r="T70" s="83">
        <f t="shared" ref="T70:T103" si="118">D386</f>
        <v>0</v>
      </c>
      <c r="U70" s="6">
        <f t="shared" ref="U70:U103" si="119">B74/1000000000</f>
        <v>10.676561224489999</v>
      </c>
      <c r="V70" s="79">
        <f t="shared" ref="V70:V103" si="120">C490</f>
        <v>0</v>
      </c>
      <c r="W70" s="83">
        <f t="shared" ref="W70:W103" si="121">D490</f>
        <v>0</v>
      </c>
      <c r="X70" s="43">
        <f t="shared" ref="X70:X103" si="122">B594/1000000000</f>
        <v>0</v>
      </c>
      <c r="Y70" s="43">
        <f t="shared" ref="Y70:Z70" si="123">C594</f>
        <v>0</v>
      </c>
      <c r="Z70" s="43">
        <f t="shared" si="123"/>
        <v>0</v>
      </c>
      <c r="AB70" s="89">
        <v>10031295918.367001</v>
      </c>
      <c r="AC70" s="89">
        <v>-10.701669000000001</v>
      </c>
      <c r="AD70" s="89">
        <v>19.784541999999998</v>
      </c>
      <c r="AE70" s="89">
        <v>30.431816000000001</v>
      </c>
      <c r="AF70" s="89">
        <v>-68.273308</v>
      </c>
      <c r="AG70" s="89">
        <v>-10.361483</v>
      </c>
      <c r="AH70" s="8"/>
      <c r="AI70" s="6">
        <f t="shared" si="107"/>
        <v>10.676561224489999</v>
      </c>
      <c r="AJ70" s="6">
        <f t="shared" si="108"/>
        <v>30.731891999999998</v>
      </c>
      <c r="AK70" s="83">
        <f t="shared" ref="AK70:AK103" si="124">AD74</f>
        <v>20.306370000000001</v>
      </c>
      <c r="AL70" s="6">
        <f t="shared" ref="AL70:AL103" si="125">AB74/1000000000</f>
        <v>10.676561224489999</v>
      </c>
      <c r="AM70" s="79">
        <f t="shared" ref="AM70:AM103" si="126">AC178</f>
        <v>32.715584</v>
      </c>
      <c r="AN70" s="83">
        <f t="shared" ref="AN70:AN103" si="127">AD178</f>
        <v>23.82546</v>
      </c>
      <c r="AO70" s="6">
        <f t="shared" ref="AO70:AO103" si="128">AB74/1000000000</f>
        <v>10.676561224489999</v>
      </c>
      <c r="AP70" s="43">
        <f t="shared" ref="AP70:AP103" si="129">AC282</f>
        <v>28.015830999999999</v>
      </c>
      <c r="AQ70" s="83">
        <f t="shared" ref="AQ70:AQ103" si="130">AD282</f>
        <v>16.709378999999998</v>
      </c>
      <c r="AR70" s="6">
        <f t="shared" ref="AR70:AR103" si="131">AB74/1000000000</f>
        <v>10.676561224489999</v>
      </c>
      <c r="AS70" s="79">
        <f t="shared" ref="AS70:AS103" si="132">AC386</f>
        <v>0</v>
      </c>
      <c r="AT70" s="83">
        <f t="shared" ref="AT70:AT103" si="133">AD386</f>
        <v>0</v>
      </c>
      <c r="AU70" s="6">
        <f t="shared" ref="AU70:AU103" si="134">AB74/1000000000</f>
        <v>10.676561224489999</v>
      </c>
      <c r="AV70" s="79">
        <f t="shared" ref="AV70:AV103" si="135">AC490</f>
        <v>0</v>
      </c>
      <c r="AW70" s="83">
        <f t="shared" ref="AW70:AW103" si="136">AD490</f>
        <v>0</v>
      </c>
      <c r="AX70" s="43">
        <f t="shared" ref="AX70:AX103" si="137">AB594/1000000000</f>
        <v>0</v>
      </c>
      <c r="AY70" s="43">
        <f t="shared" ref="AY70:AY103" si="138">AC594</f>
        <v>0</v>
      </c>
      <c r="AZ70" s="43">
        <f t="shared" ref="AZ70:AZ103" si="139">AD594</f>
        <v>0</v>
      </c>
    </row>
    <row r="71" spans="2:52" x14ac:dyDescent="0.25">
      <c r="B71" s="89">
        <v>10192612244.898001</v>
      </c>
      <c r="C71" s="89">
        <v>-9.7091303</v>
      </c>
      <c r="D71" s="89">
        <v>16.381145</v>
      </c>
      <c r="E71" s="89">
        <v>25.429576999999998</v>
      </c>
      <c r="F71" s="89">
        <v>-61.707050000000002</v>
      </c>
      <c r="G71" s="89">
        <v>-9.2783232000000009</v>
      </c>
      <c r="H71" s="8"/>
      <c r="I71" s="6">
        <f t="shared" si="104"/>
        <v>10.83787755102</v>
      </c>
      <c r="J71" s="6">
        <f t="shared" si="105"/>
        <v>33.141818999999998</v>
      </c>
      <c r="K71" s="83">
        <f t="shared" si="109"/>
        <v>23.849191999999999</v>
      </c>
      <c r="L71" s="6">
        <f t="shared" si="110"/>
        <v>10.83787755102</v>
      </c>
      <c r="M71" s="79">
        <f t="shared" si="111"/>
        <v>28.576246000000001</v>
      </c>
      <c r="N71" s="83">
        <f t="shared" si="112"/>
        <v>17.646412000000002</v>
      </c>
      <c r="O71" s="6">
        <f t="shared" si="113"/>
        <v>10.83787755102</v>
      </c>
      <c r="P71" s="79">
        <f t="shared" si="114"/>
        <v>20.346779000000002</v>
      </c>
      <c r="Q71" s="83">
        <f t="shared" si="115"/>
        <v>3.7846828000000001</v>
      </c>
      <c r="R71" s="6">
        <f t="shared" si="116"/>
        <v>10.83787755102</v>
      </c>
      <c r="S71" s="79">
        <f t="shared" si="117"/>
        <v>0</v>
      </c>
      <c r="T71" s="83">
        <f t="shared" si="118"/>
        <v>0</v>
      </c>
      <c r="U71" s="6">
        <f t="shared" si="119"/>
        <v>10.83787755102</v>
      </c>
      <c r="V71" s="79">
        <f t="shared" si="120"/>
        <v>0</v>
      </c>
      <c r="W71" s="83">
        <f t="shared" si="121"/>
        <v>0</v>
      </c>
      <c r="X71" s="43">
        <f t="shared" si="122"/>
        <v>0</v>
      </c>
      <c r="Y71" s="43">
        <f t="shared" ref="Y71:Z71" si="140">C595</f>
        <v>0</v>
      </c>
      <c r="Z71" s="43">
        <f t="shared" si="140"/>
        <v>0</v>
      </c>
      <c r="AB71" s="89">
        <v>10192612244.898001</v>
      </c>
      <c r="AC71" s="89">
        <v>-11.213414</v>
      </c>
      <c r="AD71" s="89">
        <v>20.158581000000002</v>
      </c>
      <c r="AE71" s="89">
        <v>30.754854000000002</v>
      </c>
      <c r="AF71" s="89">
        <v>-75.965805000000003</v>
      </c>
      <c r="AG71" s="89">
        <v>-10.848193999999999</v>
      </c>
      <c r="AH71" s="8"/>
      <c r="AI71" s="6">
        <f t="shared" si="107"/>
        <v>10.83787755102</v>
      </c>
      <c r="AJ71" s="6">
        <f t="shared" si="108"/>
        <v>32.390877000000003</v>
      </c>
      <c r="AK71" s="83">
        <f t="shared" si="124"/>
        <v>21.983927000000001</v>
      </c>
      <c r="AL71" s="6">
        <f t="shared" si="125"/>
        <v>10.83787755102</v>
      </c>
      <c r="AM71" s="79">
        <f t="shared" si="126"/>
        <v>33.793446000000003</v>
      </c>
      <c r="AN71" s="83">
        <f t="shared" si="127"/>
        <v>22.328586999999999</v>
      </c>
      <c r="AO71" s="6">
        <f t="shared" si="128"/>
        <v>10.83787755102</v>
      </c>
      <c r="AP71" s="43">
        <f t="shared" si="129"/>
        <v>29.014530000000001</v>
      </c>
      <c r="AQ71" s="83">
        <f t="shared" si="130"/>
        <v>17.235420000000001</v>
      </c>
      <c r="AR71" s="6">
        <f t="shared" si="131"/>
        <v>10.83787755102</v>
      </c>
      <c r="AS71" s="79">
        <f t="shared" si="132"/>
        <v>0</v>
      </c>
      <c r="AT71" s="83">
        <f t="shared" si="133"/>
        <v>0</v>
      </c>
      <c r="AU71" s="6">
        <f t="shared" si="134"/>
        <v>10.83787755102</v>
      </c>
      <c r="AV71" s="79">
        <f t="shared" si="135"/>
        <v>0</v>
      </c>
      <c r="AW71" s="83">
        <f t="shared" si="136"/>
        <v>0</v>
      </c>
      <c r="AX71" s="43">
        <f t="shared" si="137"/>
        <v>0</v>
      </c>
      <c r="AY71" s="43">
        <f t="shared" si="138"/>
        <v>0</v>
      </c>
      <c r="AZ71" s="43">
        <f t="shared" si="139"/>
        <v>0</v>
      </c>
    </row>
    <row r="72" spans="2:52" x14ac:dyDescent="0.25">
      <c r="B72" s="89">
        <v>10353928571.429001</v>
      </c>
      <c r="C72" s="89">
        <v>-9.4950571000000004</v>
      </c>
      <c r="D72" s="89">
        <v>17.118535999999999</v>
      </c>
      <c r="E72" s="89">
        <v>26.277730999999999</v>
      </c>
      <c r="F72" s="89">
        <v>-61.488483000000002</v>
      </c>
      <c r="G72" s="89">
        <v>-9.1440886999999993</v>
      </c>
      <c r="H72" s="8"/>
      <c r="I72" s="6">
        <f t="shared" si="104"/>
        <v>10.999193877551001</v>
      </c>
      <c r="J72" s="6">
        <f t="shared" si="105"/>
        <v>31.857400999999999</v>
      </c>
      <c r="K72" s="83">
        <f t="shared" si="109"/>
        <v>22.488878</v>
      </c>
      <c r="L72" s="6">
        <f t="shared" si="110"/>
        <v>10.999193877551001</v>
      </c>
      <c r="M72" s="79">
        <f t="shared" si="111"/>
        <v>27.525513</v>
      </c>
      <c r="N72" s="83">
        <f t="shared" si="112"/>
        <v>16.559383</v>
      </c>
      <c r="O72" s="6">
        <f t="shared" si="113"/>
        <v>10.999193877551001</v>
      </c>
      <c r="P72" s="79">
        <f t="shared" si="114"/>
        <v>21.862803</v>
      </c>
      <c r="Q72" s="83">
        <f t="shared" si="115"/>
        <v>11.648842999999999</v>
      </c>
      <c r="R72" s="6">
        <f t="shared" si="116"/>
        <v>10.999193877551001</v>
      </c>
      <c r="S72" s="79">
        <f t="shared" si="117"/>
        <v>0</v>
      </c>
      <c r="T72" s="83">
        <f t="shared" si="118"/>
        <v>0</v>
      </c>
      <c r="U72" s="6">
        <f t="shared" si="119"/>
        <v>10.999193877551001</v>
      </c>
      <c r="V72" s="79">
        <f t="shared" si="120"/>
        <v>0</v>
      </c>
      <c r="W72" s="83">
        <f t="shared" si="121"/>
        <v>0</v>
      </c>
      <c r="X72" s="43">
        <f t="shared" si="122"/>
        <v>0</v>
      </c>
      <c r="Y72" s="43">
        <f t="shared" ref="Y72:Z72" si="141">C596</f>
        <v>0</v>
      </c>
      <c r="Z72" s="43">
        <f t="shared" si="141"/>
        <v>0</v>
      </c>
      <c r="AB72" s="89">
        <v>10353928571.429001</v>
      </c>
      <c r="AC72" s="89">
        <v>-10.865278</v>
      </c>
      <c r="AD72" s="89">
        <v>20.846979000000001</v>
      </c>
      <c r="AE72" s="89">
        <v>31.437577999999998</v>
      </c>
      <c r="AF72" s="89">
        <v>-75.053459000000004</v>
      </c>
      <c r="AG72" s="89">
        <v>-10.579143999999999</v>
      </c>
      <c r="AH72" s="8"/>
      <c r="AI72" s="6">
        <f t="shared" si="107"/>
        <v>10.999193877551001</v>
      </c>
      <c r="AJ72" s="6">
        <f t="shared" si="108"/>
        <v>35.449272000000001</v>
      </c>
      <c r="AK72" s="83">
        <f t="shared" si="124"/>
        <v>25.032748999999999</v>
      </c>
      <c r="AL72" s="6">
        <f t="shared" si="125"/>
        <v>10.999193877551001</v>
      </c>
      <c r="AM72" s="79">
        <f t="shared" si="126"/>
        <v>34.044074999999999</v>
      </c>
      <c r="AN72" s="83">
        <f t="shared" si="127"/>
        <v>24.116012999999999</v>
      </c>
      <c r="AO72" s="6">
        <f t="shared" si="128"/>
        <v>10.999193877551001</v>
      </c>
      <c r="AP72" s="43">
        <f t="shared" si="129"/>
        <v>29.102377000000001</v>
      </c>
      <c r="AQ72" s="83">
        <f t="shared" si="130"/>
        <v>18.359213</v>
      </c>
      <c r="AR72" s="6">
        <f t="shared" si="131"/>
        <v>10.999193877551001</v>
      </c>
      <c r="AS72" s="79">
        <f t="shared" si="132"/>
        <v>0</v>
      </c>
      <c r="AT72" s="83">
        <f t="shared" si="133"/>
        <v>0</v>
      </c>
      <c r="AU72" s="6">
        <f t="shared" si="134"/>
        <v>10.999193877551001</v>
      </c>
      <c r="AV72" s="79">
        <f t="shared" si="135"/>
        <v>0</v>
      </c>
      <c r="AW72" s="83">
        <f t="shared" si="136"/>
        <v>0</v>
      </c>
      <c r="AX72" s="43">
        <f t="shared" si="137"/>
        <v>0</v>
      </c>
      <c r="AY72" s="43">
        <f t="shared" si="138"/>
        <v>0</v>
      </c>
      <c r="AZ72" s="43">
        <f t="shared" si="139"/>
        <v>0</v>
      </c>
    </row>
    <row r="73" spans="2:52" x14ac:dyDescent="0.25">
      <c r="B73" s="89">
        <v>10515244897.959</v>
      </c>
      <c r="C73" s="89">
        <v>-9.5665940999999997</v>
      </c>
      <c r="D73" s="89">
        <v>20.172535</v>
      </c>
      <c r="E73" s="89">
        <v>29.319344000000001</v>
      </c>
      <c r="F73" s="89">
        <v>-65.828025999999994</v>
      </c>
      <c r="G73" s="89">
        <v>-9.0551738999999998</v>
      </c>
      <c r="H73" s="8"/>
      <c r="I73" s="6">
        <f t="shared" si="104"/>
        <v>11.160510204082001</v>
      </c>
      <c r="J73" s="6">
        <f t="shared" si="105"/>
        <v>30.820992</v>
      </c>
      <c r="K73" s="83">
        <f t="shared" si="109"/>
        <v>21.398357000000001</v>
      </c>
      <c r="L73" s="6">
        <f t="shared" si="110"/>
        <v>11.160510204082001</v>
      </c>
      <c r="M73" s="79">
        <f t="shared" si="111"/>
        <v>27.243410000000001</v>
      </c>
      <c r="N73" s="83">
        <f t="shared" si="112"/>
        <v>17.699553999999999</v>
      </c>
      <c r="O73" s="6">
        <f t="shared" si="113"/>
        <v>11.160510204082001</v>
      </c>
      <c r="P73" s="79">
        <f t="shared" si="114"/>
        <v>24.449010999999999</v>
      </c>
      <c r="Q73" s="83">
        <f t="shared" si="115"/>
        <v>11.09132</v>
      </c>
      <c r="R73" s="6">
        <f t="shared" si="116"/>
        <v>11.160510204082001</v>
      </c>
      <c r="S73" s="79">
        <f t="shared" si="117"/>
        <v>0</v>
      </c>
      <c r="T73" s="83">
        <f t="shared" si="118"/>
        <v>0</v>
      </c>
      <c r="U73" s="6">
        <f t="shared" si="119"/>
        <v>11.160510204082001</v>
      </c>
      <c r="V73" s="79">
        <f t="shared" si="120"/>
        <v>0</v>
      </c>
      <c r="W73" s="83">
        <f t="shared" si="121"/>
        <v>0</v>
      </c>
      <c r="X73" s="43">
        <f t="shared" si="122"/>
        <v>0</v>
      </c>
      <c r="Y73" s="43">
        <f t="shared" ref="Y73:Z73" si="142">C597</f>
        <v>0</v>
      </c>
      <c r="Z73" s="43">
        <f t="shared" si="142"/>
        <v>0</v>
      </c>
      <c r="AB73" s="89">
        <v>10515244897.959</v>
      </c>
      <c r="AC73" s="89">
        <v>-10.794280000000001</v>
      </c>
      <c r="AD73" s="89">
        <v>20.355051</v>
      </c>
      <c r="AE73" s="89">
        <v>30.797218000000001</v>
      </c>
      <c r="AF73" s="89">
        <v>-72.681533999999999</v>
      </c>
      <c r="AG73" s="89">
        <v>-10.344459000000001</v>
      </c>
      <c r="AH73" s="8"/>
      <c r="AI73" s="6">
        <f t="shared" si="107"/>
        <v>11.160510204082001</v>
      </c>
      <c r="AJ73" s="6">
        <f t="shared" si="108"/>
        <v>36.860076999999997</v>
      </c>
      <c r="AK73" s="83">
        <f t="shared" si="124"/>
        <v>26.539346999999999</v>
      </c>
      <c r="AL73" s="6">
        <f t="shared" si="125"/>
        <v>11.160510204082001</v>
      </c>
      <c r="AM73" s="79">
        <f t="shared" si="126"/>
        <v>33.070380999999998</v>
      </c>
      <c r="AN73" s="83">
        <f t="shared" si="127"/>
        <v>23.249897000000001</v>
      </c>
      <c r="AO73" s="6">
        <f t="shared" si="128"/>
        <v>11.160510204082001</v>
      </c>
      <c r="AP73" s="43">
        <f t="shared" si="129"/>
        <v>28.293478</v>
      </c>
      <c r="AQ73" s="83">
        <f t="shared" si="130"/>
        <v>17.018747000000001</v>
      </c>
      <c r="AR73" s="6">
        <f t="shared" si="131"/>
        <v>11.160510204082001</v>
      </c>
      <c r="AS73" s="79">
        <f t="shared" si="132"/>
        <v>0</v>
      </c>
      <c r="AT73" s="83">
        <f t="shared" si="133"/>
        <v>0</v>
      </c>
      <c r="AU73" s="6">
        <f t="shared" si="134"/>
        <v>11.160510204082001</v>
      </c>
      <c r="AV73" s="79">
        <f t="shared" si="135"/>
        <v>0</v>
      </c>
      <c r="AW73" s="83">
        <f t="shared" si="136"/>
        <v>0</v>
      </c>
      <c r="AX73" s="43">
        <f t="shared" si="137"/>
        <v>0</v>
      </c>
      <c r="AY73" s="43">
        <f t="shared" si="138"/>
        <v>0</v>
      </c>
      <c r="AZ73" s="43">
        <f t="shared" si="139"/>
        <v>0</v>
      </c>
    </row>
    <row r="74" spans="2:52" x14ac:dyDescent="0.25">
      <c r="B74" s="89">
        <v>10676561224.49</v>
      </c>
      <c r="C74" s="89">
        <v>-9.8534489000000001</v>
      </c>
      <c r="D74" s="89">
        <v>22.761963000000002</v>
      </c>
      <c r="E74" s="89">
        <v>31.982489000000001</v>
      </c>
      <c r="F74" s="89">
        <v>-80.464005</v>
      </c>
      <c r="G74" s="89">
        <v>-9.2411622999999992</v>
      </c>
      <c r="H74" s="8"/>
      <c r="I74" s="6">
        <f t="shared" si="104"/>
        <v>11.321826530612</v>
      </c>
      <c r="J74" s="6">
        <f t="shared" si="105"/>
        <v>30.634172</v>
      </c>
      <c r="K74" s="83">
        <f t="shared" si="109"/>
        <v>21.062131999999998</v>
      </c>
      <c r="L74" s="6">
        <f t="shared" si="110"/>
        <v>11.321826530612</v>
      </c>
      <c r="M74" s="79">
        <f t="shared" si="111"/>
        <v>27.349914999999999</v>
      </c>
      <c r="N74" s="83">
        <f t="shared" si="112"/>
        <v>16.226856000000002</v>
      </c>
      <c r="O74" s="6">
        <f t="shared" si="113"/>
        <v>11.321826530612</v>
      </c>
      <c r="P74" s="79">
        <f t="shared" si="114"/>
        <v>24.154551999999999</v>
      </c>
      <c r="Q74" s="83">
        <f t="shared" si="115"/>
        <v>13.107286</v>
      </c>
      <c r="R74" s="6">
        <f t="shared" si="116"/>
        <v>11.321826530612</v>
      </c>
      <c r="S74" s="79">
        <f t="shared" si="117"/>
        <v>0</v>
      </c>
      <c r="T74" s="83">
        <f t="shared" si="118"/>
        <v>0</v>
      </c>
      <c r="U74" s="6">
        <f t="shared" si="119"/>
        <v>11.321826530612</v>
      </c>
      <c r="V74" s="79">
        <f t="shared" si="120"/>
        <v>0</v>
      </c>
      <c r="W74" s="83">
        <f t="shared" si="121"/>
        <v>0</v>
      </c>
      <c r="X74" s="43">
        <f t="shared" si="122"/>
        <v>0</v>
      </c>
      <c r="Y74" s="43">
        <f t="shared" ref="Y74:Z74" si="143">C598</f>
        <v>0</v>
      </c>
      <c r="Z74" s="43">
        <f t="shared" si="143"/>
        <v>0</v>
      </c>
      <c r="AB74" s="89">
        <v>10676561224.49</v>
      </c>
      <c r="AC74" s="89">
        <v>-10.950352000000001</v>
      </c>
      <c r="AD74" s="89">
        <v>20.306370000000001</v>
      </c>
      <c r="AE74" s="89">
        <v>30.731891999999998</v>
      </c>
      <c r="AF74" s="89">
        <v>-72.225052000000005</v>
      </c>
      <c r="AG74" s="89">
        <v>-10.402901</v>
      </c>
      <c r="AH74" s="8"/>
      <c r="AI74" s="6">
        <f t="shared" si="107"/>
        <v>11.321826530612</v>
      </c>
      <c r="AJ74" s="6">
        <f t="shared" si="108"/>
        <v>35.863517999999999</v>
      </c>
      <c r="AK74" s="83">
        <f t="shared" si="124"/>
        <v>25.608703999999999</v>
      </c>
      <c r="AL74" s="6">
        <f t="shared" si="125"/>
        <v>11.321826530612</v>
      </c>
      <c r="AM74" s="79">
        <f t="shared" si="126"/>
        <v>32.027622000000001</v>
      </c>
      <c r="AN74" s="83">
        <f t="shared" si="127"/>
        <v>22.956585</v>
      </c>
      <c r="AO74" s="6">
        <f t="shared" si="128"/>
        <v>11.321826530612</v>
      </c>
      <c r="AP74" s="43">
        <f t="shared" si="129"/>
        <v>26.798145000000002</v>
      </c>
      <c r="AQ74" s="83">
        <f t="shared" si="130"/>
        <v>15.16112</v>
      </c>
      <c r="AR74" s="6">
        <f t="shared" si="131"/>
        <v>11.321826530612</v>
      </c>
      <c r="AS74" s="79">
        <f t="shared" si="132"/>
        <v>0</v>
      </c>
      <c r="AT74" s="83">
        <f t="shared" si="133"/>
        <v>0</v>
      </c>
      <c r="AU74" s="6">
        <f t="shared" si="134"/>
        <v>11.321826530612</v>
      </c>
      <c r="AV74" s="79">
        <f t="shared" si="135"/>
        <v>0</v>
      </c>
      <c r="AW74" s="83">
        <f t="shared" si="136"/>
        <v>0</v>
      </c>
      <c r="AX74" s="43">
        <f t="shared" si="137"/>
        <v>0</v>
      </c>
      <c r="AY74" s="43">
        <f t="shared" si="138"/>
        <v>0</v>
      </c>
      <c r="AZ74" s="43">
        <f t="shared" si="139"/>
        <v>0</v>
      </c>
    </row>
    <row r="75" spans="2:52" x14ac:dyDescent="0.25">
      <c r="B75" s="89">
        <v>10837877551.02</v>
      </c>
      <c r="C75" s="89">
        <v>-9.7557430000000007</v>
      </c>
      <c r="D75" s="89">
        <v>23.849191999999999</v>
      </c>
      <c r="E75" s="89">
        <v>33.141818999999998</v>
      </c>
      <c r="F75" s="89">
        <v>-77.807097999999996</v>
      </c>
      <c r="G75" s="89">
        <v>-9.3652420000000003</v>
      </c>
      <c r="H75" s="8"/>
      <c r="I75" s="6">
        <f t="shared" si="104"/>
        <v>11.483142857142999</v>
      </c>
      <c r="J75" s="6">
        <f t="shared" si="105"/>
        <v>30.583704000000001</v>
      </c>
      <c r="K75" s="83">
        <f t="shared" si="109"/>
        <v>20.794483</v>
      </c>
      <c r="L75" s="6">
        <f t="shared" si="110"/>
        <v>11.483142857142999</v>
      </c>
      <c r="M75" s="79">
        <f t="shared" si="111"/>
        <v>27.761122</v>
      </c>
      <c r="N75" s="83">
        <f t="shared" si="112"/>
        <v>17.563883000000001</v>
      </c>
      <c r="O75" s="6">
        <f t="shared" si="113"/>
        <v>11.483142857142999</v>
      </c>
      <c r="P75" s="79">
        <f t="shared" si="114"/>
        <v>23.744585000000001</v>
      </c>
      <c r="Q75" s="83">
        <f t="shared" si="115"/>
        <v>12.018279</v>
      </c>
      <c r="R75" s="6">
        <f t="shared" si="116"/>
        <v>11.483142857142999</v>
      </c>
      <c r="S75" s="79">
        <f t="shared" si="117"/>
        <v>0</v>
      </c>
      <c r="T75" s="83">
        <f t="shared" si="118"/>
        <v>0</v>
      </c>
      <c r="U75" s="6">
        <f t="shared" si="119"/>
        <v>11.483142857142999</v>
      </c>
      <c r="V75" s="79">
        <f t="shared" si="120"/>
        <v>0</v>
      </c>
      <c r="W75" s="83">
        <f t="shared" si="121"/>
        <v>0</v>
      </c>
      <c r="X75" s="43">
        <f t="shared" si="122"/>
        <v>0</v>
      </c>
      <c r="Y75" s="43">
        <f t="shared" ref="Y75:Z75" si="144">C599</f>
        <v>0</v>
      </c>
      <c r="Z75" s="43">
        <f t="shared" si="144"/>
        <v>0</v>
      </c>
      <c r="AB75" s="89">
        <v>10837877551.02</v>
      </c>
      <c r="AC75" s="89">
        <v>-10.809960999999999</v>
      </c>
      <c r="AD75" s="89">
        <v>21.983927000000001</v>
      </c>
      <c r="AE75" s="89">
        <v>32.390877000000003</v>
      </c>
      <c r="AF75" s="89">
        <v>-74.842667000000006</v>
      </c>
      <c r="AG75" s="89">
        <v>-10.511047</v>
      </c>
      <c r="AH75" s="8"/>
      <c r="AI75" s="6">
        <f t="shared" si="107"/>
        <v>11.483142857142999</v>
      </c>
      <c r="AJ75" s="6">
        <f t="shared" si="108"/>
        <v>33.115093000000002</v>
      </c>
      <c r="AK75" s="83">
        <f t="shared" si="124"/>
        <v>22.964366999999999</v>
      </c>
      <c r="AL75" s="6">
        <f t="shared" si="125"/>
        <v>11.483142857142999</v>
      </c>
      <c r="AM75" s="79">
        <f t="shared" si="126"/>
        <v>30.585025999999999</v>
      </c>
      <c r="AN75" s="83">
        <f t="shared" si="127"/>
        <v>19.281293999999999</v>
      </c>
      <c r="AO75" s="6">
        <f t="shared" si="128"/>
        <v>11.483142857142999</v>
      </c>
      <c r="AP75" s="43">
        <f t="shared" si="129"/>
        <v>25.697202999999998</v>
      </c>
      <c r="AQ75" s="83">
        <f t="shared" si="130"/>
        <v>14.134155</v>
      </c>
      <c r="AR75" s="6">
        <f t="shared" si="131"/>
        <v>11.483142857142999</v>
      </c>
      <c r="AS75" s="79">
        <f t="shared" si="132"/>
        <v>0</v>
      </c>
      <c r="AT75" s="83">
        <f t="shared" si="133"/>
        <v>0</v>
      </c>
      <c r="AU75" s="6">
        <f t="shared" si="134"/>
        <v>11.483142857142999</v>
      </c>
      <c r="AV75" s="79">
        <f t="shared" si="135"/>
        <v>0</v>
      </c>
      <c r="AW75" s="83">
        <f t="shared" si="136"/>
        <v>0</v>
      </c>
      <c r="AX75" s="43">
        <f t="shared" si="137"/>
        <v>0</v>
      </c>
      <c r="AY75" s="43">
        <f t="shared" si="138"/>
        <v>0</v>
      </c>
      <c r="AZ75" s="43">
        <f t="shared" si="139"/>
        <v>0</v>
      </c>
    </row>
    <row r="76" spans="2:52" x14ac:dyDescent="0.25">
      <c r="B76" s="89">
        <v>10999193877.551001</v>
      </c>
      <c r="C76" s="89">
        <v>-9.5136146999999998</v>
      </c>
      <c r="D76" s="89">
        <v>22.488878</v>
      </c>
      <c r="E76" s="89">
        <v>31.857400999999999</v>
      </c>
      <c r="F76" s="89">
        <v>-72.192466999999994</v>
      </c>
      <c r="G76" s="89">
        <v>-9.2714728999999991</v>
      </c>
      <c r="H76" s="8"/>
      <c r="I76" s="6">
        <f t="shared" si="104"/>
        <v>11.644459183673</v>
      </c>
      <c r="J76" s="6">
        <f t="shared" si="105"/>
        <v>30.920403</v>
      </c>
      <c r="K76" s="83">
        <f t="shared" si="109"/>
        <v>20.866426000000001</v>
      </c>
      <c r="L76" s="6">
        <f t="shared" si="110"/>
        <v>11.644459183673</v>
      </c>
      <c r="M76" s="79">
        <f t="shared" si="111"/>
        <v>28.455926999999999</v>
      </c>
      <c r="N76" s="83">
        <f t="shared" si="112"/>
        <v>17.726237999999999</v>
      </c>
      <c r="O76" s="6">
        <f t="shared" si="113"/>
        <v>11.644459183673</v>
      </c>
      <c r="P76" s="79">
        <f t="shared" si="114"/>
        <v>23.214732999999999</v>
      </c>
      <c r="Q76" s="83">
        <f t="shared" si="115"/>
        <v>9.8832397000000007</v>
      </c>
      <c r="R76" s="6">
        <f t="shared" si="116"/>
        <v>11.644459183673</v>
      </c>
      <c r="S76" s="79">
        <f t="shared" si="117"/>
        <v>0</v>
      </c>
      <c r="T76" s="83">
        <f t="shared" si="118"/>
        <v>0</v>
      </c>
      <c r="U76" s="6">
        <f t="shared" si="119"/>
        <v>11.644459183673</v>
      </c>
      <c r="V76" s="79">
        <f t="shared" si="120"/>
        <v>0</v>
      </c>
      <c r="W76" s="83">
        <f t="shared" si="121"/>
        <v>0</v>
      </c>
      <c r="X76" s="43">
        <f t="shared" si="122"/>
        <v>0</v>
      </c>
      <c r="Y76" s="43">
        <f t="shared" ref="Y76:Z76" si="145">C600</f>
        <v>0</v>
      </c>
      <c r="Z76" s="43">
        <f t="shared" si="145"/>
        <v>0</v>
      </c>
      <c r="AB76" s="89">
        <v>10999193877.551001</v>
      </c>
      <c r="AC76" s="89">
        <v>-10.439602000000001</v>
      </c>
      <c r="AD76" s="89">
        <v>25.032748999999999</v>
      </c>
      <c r="AE76" s="89">
        <v>35.449272000000001</v>
      </c>
      <c r="AF76" s="89">
        <v>-81.503685000000004</v>
      </c>
      <c r="AG76" s="89">
        <v>-10.290087</v>
      </c>
      <c r="AH76" s="8"/>
      <c r="AI76" s="6">
        <f t="shared" si="107"/>
        <v>11.644459183673</v>
      </c>
      <c r="AJ76" s="6">
        <f t="shared" si="108"/>
        <v>31.216324</v>
      </c>
      <c r="AK76" s="83">
        <f t="shared" si="124"/>
        <v>21.072444999999998</v>
      </c>
      <c r="AL76" s="6">
        <f t="shared" si="125"/>
        <v>11.644459183673</v>
      </c>
      <c r="AM76" s="79">
        <f t="shared" si="126"/>
        <v>29.174330000000001</v>
      </c>
      <c r="AN76" s="83">
        <f t="shared" si="127"/>
        <v>17.476808999999999</v>
      </c>
      <c r="AO76" s="6">
        <f t="shared" si="128"/>
        <v>11.644459183673</v>
      </c>
      <c r="AP76" s="43">
        <f t="shared" si="129"/>
        <v>24.962814000000002</v>
      </c>
      <c r="AQ76" s="83">
        <f t="shared" si="130"/>
        <v>13.795757</v>
      </c>
      <c r="AR76" s="6">
        <f t="shared" si="131"/>
        <v>11.644459183673</v>
      </c>
      <c r="AS76" s="79">
        <f t="shared" si="132"/>
        <v>0</v>
      </c>
      <c r="AT76" s="83">
        <f t="shared" si="133"/>
        <v>0</v>
      </c>
      <c r="AU76" s="6">
        <f t="shared" si="134"/>
        <v>11.644459183673</v>
      </c>
      <c r="AV76" s="79">
        <f t="shared" si="135"/>
        <v>0</v>
      </c>
      <c r="AW76" s="83">
        <f t="shared" si="136"/>
        <v>0</v>
      </c>
      <c r="AX76" s="43">
        <f t="shared" si="137"/>
        <v>0</v>
      </c>
      <c r="AY76" s="43">
        <f t="shared" si="138"/>
        <v>0</v>
      </c>
      <c r="AZ76" s="43">
        <f t="shared" si="139"/>
        <v>0</v>
      </c>
    </row>
    <row r="77" spans="2:52" x14ac:dyDescent="0.25">
      <c r="B77" s="89">
        <v>11160510204.082001</v>
      </c>
      <c r="C77" s="89">
        <v>-10.053723</v>
      </c>
      <c r="D77" s="89">
        <v>21.398357000000001</v>
      </c>
      <c r="E77" s="89">
        <v>30.820992</v>
      </c>
      <c r="F77" s="89">
        <v>-72.902946</v>
      </c>
      <c r="G77" s="89">
        <v>-9.4688500999999992</v>
      </c>
      <c r="H77" s="8"/>
      <c r="I77" s="6">
        <f t="shared" si="104"/>
        <v>11.805775510204001</v>
      </c>
      <c r="J77" s="6">
        <f t="shared" si="105"/>
        <v>31.519497000000001</v>
      </c>
      <c r="K77" s="83">
        <f t="shared" si="109"/>
        <v>21.034447</v>
      </c>
      <c r="L77" s="6">
        <f t="shared" si="110"/>
        <v>11.805775510204001</v>
      </c>
      <c r="M77" s="79">
        <f t="shared" si="111"/>
        <v>29.276506000000001</v>
      </c>
      <c r="N77" s="83">
        <f t="shared" si="112"/>
        <v>17.863496999999999</v>
      </c>
      <c r="O77" s="6">
        <f t="shared" si="113"/>
        <v>11.805775510204001</v>
      </c>
      <c r="P77" s="79">
        <f t="shared" si="114"/>
        <v>23.361560999999998</v>
      </c>
      <c r="Q77" s="83">
        <f t="shared" si="115"/>
        <v>12.087631</v>
      </c>
      <c r="R77" s="6">
        <f t="shared" si="116"/>
        <v>11.805775510204001</v>
      </c>
      <c r="S77" s="79">
        <f t="shared" si="117"/>
        <v>0</v>
      </c>
      <c r="T77" s="83">
        <f t="shared" si="118"/>
        <v>0</v>
      </c>
      <c r="U77" s="6">
        <f t="shared" si="119"/>
        <v>11.805775510204001</v>
      </c>
      <c r="V77" s="79">
        <f t="shared" si="120"/>
        <v>0</v>
      </c>
      <c r="W77" s="83">
        <f t="shared" si="121"/>
        <v>0</v>
      </c>
      <c r="X77" s="43">
        <f t="shared" si="122"/>
        <v>0</v>
      </c>
      <c r="Y77" s="43">
        <f t="shared" ref="Y77:Z77" si="146">C601</f>
        <v>0</v>
      </c>
      <c r="Z77" s="43">
        <f t="shared" si="146"/>
        <v>0</v>
      </c>
      <c r="AB77" s="89">
        <v>11160510204.082001</v>
      </c>
      <c r="AC77" s="89">
        <v>-10.924754</v>
      </c>
      <c r="AD77" s="89">
        <v>26.539346999999999</v>
      </c>
      <c r="AE77" s="89">
        <v>36.860076999999997</v>
      </c>
      <c r="AF77" s="89">
        <v>-90.373092999999997</v>
      </c>
      <c r="AG77" s="89">
        <v>-10.448442999999999</v>
      </c>
      <c r="AH77" s="8"/>
      <c r="AI77" s="6">
        <f t="shared" si="107"/>
        <v>11.805775510204001</v>
      </c>
      <c r="AJ77" s="6">
        <f t="shared" si="108"/>
        <v>30.152826000000001</v>
      </c>
      <c r="AK77" s="83">
        <f t="shared" si="124"/>
        <v>20.019838</v>
      </c>
      <c r="AL77" s="6">
        <f t="shared" si="125"/>
        <v>11.805775510204001</v>
      </c>
      <c r="AM77" s="79">
        <f t="shared" si="126"/>
        <v>27.440071</v>
      </c>
      <c r="AN77" s="83">
        <f t="shared" si="127"/>
        <v>16.938929000000002</v>
      </c>
      <c r="AO77" s="6">
        <f t="shared" si="128"/>
        <v>11.805775510204001</v>
      </c>
      <c r="AP77" s="43">
        <f t="shared" si="129"/>
        <v>23.654516000000001</v>
      </c>
      <c r="AQ77" s="83">
        <f t="shared" si="130"/>
        <v>12.535781</v>
      </c>
      <c r="AR77" s="6">
        <f t="shared" si="131"/>
        <v>11.805775510204001</v>
      </c>
      <c r="AS77" s="79">
        <f t="shared" si="132"/>
        <v>0</v>
      </c>
      <c r="AT77" s="83">
        <f t="shared" si="133"/>
        <v>0</v>
      </c>
      <c r="AU77" s="6">
        <f t="shared" si="134"/>
        <v>11.805775510204001</v>
      </c>
      <c r="AV77" s="79">
        <f t="shared" si="135"/>
        <v>0</v>
      </c>
      <c r="AW77" s="83">
        <f t="shared" si="136"/>
        <v>0</v>
      </c>
      <c r="AX77" s="43">
        <f t="shared" si="137"/>
        <v>0</v>
      </c>
      <c r="AY77" s="43">
        <f t="shared" si="138"/>
        <v>0</v>
      </c>
      <c r="AZ77" s="43">
        <f t="shared" si="139"/>
        <v>0</v>
      </c>
    </row>
    <row r="78" spans="2:52" x14ac:dyDescent="0.25">
      <c r="B78" s="89">
        <v>11321826530.612</v>
      </c>
      <c r="C78" s="89">
        <v>-10.109104</v>
      </c>
      <c r="D78" s="89">
        <v>21.062131999999998</v>
      </c>
      <c r="E78" s="89">
        <v>30.634172</v>
      </c>
      <c r="F78" s="89">
        <v>-72.324059000000005</v>
      </c>
      <c r="G78" s="89">
        <v>-9.5275803000000003</v>
      </c>
      <c r="H78" s="8"/>
      <c r="I78" s="6">
        <f t="shared" si="104"/>
        <v>11.967091836735001</v>
      </c>
      <c r="J78" s="6">
        <f t="shared" si="105"/>
        <v>32.228653000000001</v>
      </c>
      <c r="K78" s="83">
        <f t="shared" si="109"/>
        <v>21.306851999999999</v>
      </c>
      <c r="L78" s="6">
        <f t="shared" si="110"/>
        <v>11.967091836735001</v>
      </c>
      <c r="M78" s="79">
        <f t="shared" si="111"/>
        <v>30.008027999999999</v>
      </c>
      <c r="N78" s="83">
        <f t="shared" si="112"/>
        <v>19.932065999999999</v>
      </c>
      <c r="O78" s="6">
        <f t="shared" si="113"/>
        <v>11.967091836735001</v>
      </c>
      <c r="P78" s="79">
        <f t="shared" si="114"/>
        <v>23.896045999999998</v>
      </c>
      <c r="Q78" s="83">
        <f t="shared" si="115"/>
        <v>11.654168</v>
      </c>
      <c r="R78" s="6">
        <f t="shared" si="116"/>
        <v>11.967091836735001</v>
      </c>
      <c r="S78" s="79">
        <f t="shared" si="117"/>
        <v>0</v>
      </c>
      <c r="T78" s="83">
        <f t="shared" si="118"/>
        <v>0</v>
      </c>
      <c r="U78" s="6">
        <f t="shared" si="119"/>
        <v>11.967091836735001</v>
      </c>
      <c r="V78" s="79">
        <f t="shared" si="120"/>
        <v>0</v>
      </c>
      <c r="W78" s="83">
        <f t="shared" si="121"/>
        <v>0</v>
      </c>
      <c r="X78" s="43">
        <f t="shared" si="122"/>
        <v>0</v>
      </c>
      <c r="Y78" s="43">
        <f t="shared" ref="Y78:Z78" si="147">C602</f>
        <v>0</v>
      </c>
      <c r="Z78" s="43">
        <f t="shared" si="147"/>
        <v>0</v>
      </c>
      <c r="AB78" s="89">
        <v>11321826530.612</v>
      </c>
      <c r="AC78" s="89">
        <v>-10.704444000000001</v>
      </c>
      <c r="AD78" s="89">
        <v>25.608703999999999</v>
      </c>
      <c r="AE78" s="89">
        <v>35.863517999999999</v>
      </c>
      <c r="AF78" s="89">
        <v>-83.565697</v>
      </c>
      <c r="AG78" s="89">
        <v>-10.223668999999999</v>
      </c>
      <c r="AH78" s="8"/>
      <c r="AI78" s="6">
        <f t="shared" si="107"/>
        <v>11.967091836735001</v>
      </c>
      <c r="AJ78" s="6">
        <f t="shared" si="108"/>
        <v>28.889748000000001</v>
      </c>
      <c r="AK78" s="83">
        <f t="shared" si="124"/>
        <v>18.646151</v>
      </c>
      <c r="AL78" s="6">
        <f t="shared" si="125"/>
        <v>11.967091836735001</v>
      </c>
      <c r="AM78" s="79">
        <f t="shared" si="126"/>
        <v>26.413803000000001</v>
      </c>
      <c r="AN78" s="83">
        <f t="shared" si="127"/>
        <v>16.435955</v>
      </c>
      <c r="AO78" s="6">
        <f t="shared" si="128"/>
        <v>11.967091836735001</v>
      </c>
      <c r="AP78" s="43">
        <f t="shared" si="129"/>
        <v>23.018051</v>
      </c>
      <c r="AQ78" s="83">
        <f t="shared" si="130"/>
        <v>9.1568278999999997</v>
      </c>
      <c r="AR78" s="6">
        <f t="shared" si="131"/>
        <v>11.967091836735001</v>
      </c>
      <c r="AS78" s="79">
        <f t="shared" si="132"/>
        <v>0</v>
      </c>
      <c r="AT78" s="83">
        <f t="shared" si="133"/>
        <v>0</v>
      </c>
      <c r="AU78" s="6">
        <f t="shared" si="134"/>
        <v>11.967091836735001</v>
      </c>
      <c r="AV78" s="79">
        <f t="shared" si="135"/>
        <v>0</v>
      </c>
      <c r="AW78" s="83">
        <f t="shared" si="136"/>
        <v>0</v>
      </c>
      <c r="AX78" s="43">
        <f t="shared" si="137"/>
        <v>0</v>
      </c>
      <c r="AY78" s="43">
        <f t="shared" si="138"/>
        <v>0</v>
      </c>
      <c r="AZ78" s="43">
        <f t="shared" si="139"/>
        <v>0</v>
      </c>
    </row>
    <row r="79" spans="2:52" x14ac:dyDescent="0.25">
      <c r="B79" s="89">
        <v>11483142857.143</v>
      </c>
      <c r="C79" s="89">
        <v>-10.342476</v>
      </c>
      <c r="D79" s="89">
        <v>20.794483</v>
      </c>
      <c r="E79" s="89">
        <v>30.583704000000001</v>
      </c>
      <c r="F79" s="89">
        <v>-72.661689999999993</v>
      </c>
      <c r="G79" s="89">
        <v>-9.7196950999999991</v>
      </c>
      <c r="H79" s="8"/>
      <c r="I79" s="6">
        <f t="shared" si="104"/>
        <v>12.128408163265</v>
      </c>
      <c r="J79" s="6">
        <f t="shared" si="105"/>
        <v>32.976368000000001</v>
      </c>
      <c r="K79" s="83">
        <f t="shared" si="109"/>
        <v>21.542494000000001</v>
      </c>
      <c r="L79" s="6">
        <f t="shared" si="110"/>
        <v>12.128408163265</v>
      </c>
      <c r="M79" s="79">
        <f t="shared" si="111"/>
        <v>30.538741999999999</v>
      </c>
      <c r="N79" s="83">
        <f t="shared" si="112"/>
        <v>18.665662999999999</v>
      </c>
      <c r="O79" s="6">
        <f t="shared" si="113"/>
        <v>12.128408163265</v>
      </c>
      <c r="P79" s="79">
        <f t="shared" si="114"/>
        <v>24.359945</v>
      </c>
      <c r="Q79" s="83">
        <f t="shared" si="115"/>
        <v>10.944820999999999</v>
      </c>
      <c r="R79" s="6">
        <f t="shared" si="116"/>
        <v>12.128408163265</v>
      </c>
      <c r="S79" s="79">
        <f t="shared" si="117"/>
        <v>0</v>
      </c>
      <c r="T79" s="83">
        <f t="shared" si="118"/>
        <v>0</v>
      </c>
      <c r="U79" s="6">
        <f t="shared" si="119"/>
        <v>12.128408163265</v>
      </c>
      <c r="V79" s="79">
        <f t="shared" si="120"/>
        <v>0</v>
      </c>
      <c r="W79" s="83">
        <f t="shared" si="121"/>
        <v>0</v>
      </c>
      <c r="X79" s="43">
        <f t="shared" si="122"/>
        <v>0</v>
      </c>
      <c r="Y79" s="43">
        <f t="shared" ref="Y79:Z79" si="148">C603</f>
        <v>0</v>
      </c>
      <c r="Z79" s="43">
        <f t="shared" si="148"/>
        <v>0</v>
      </c>
      <c r="AB79" s="89">
        <v>11483142857.143</v>
      </c>
      <c r="AC79" s="89">
        <v>-10.641501999999999</v>
      </c>
      <c r="AD79" s="89">
        <v>22.964366999999999</v>
      </c>
      <c r="AE79" s="89">
        <v>33.115093000000002</v>
      </c>
      <c r="AF79" s="89">
        <v>-76.525536000000002</v>
      </c>
      <c r="AG79" s="89">
        <v>-10.092333</v>
      </c>
      <c r="AH79" s="8"/>
      <c r="AI79" s="6">
        <f t="shared" si="107"/>
        <v>12.128408163265</v>
      </c>
      <c r="AJ79" s="6">
        <f t="shared" si="108"/>
        <v>27.411111999999999</v>
      </c>
      <c r="AK79" s="83">
        <f t="shared" si="124"/>
        <v>17.030965999999999</v>
      </c>
      <c r="AL79" s="6">
        <f t="shared" si="125"/>
        <v>12.128408163265</v>
      </c>
      <c r="AM79" s="79">
        <f t="shared" si="126"/>
        <v>25.429988999999999</v>
      </c>
      <c r="AN79" s="83">
        <f t="shared" si="127"/>
        <v>13.685224</v>
      </c>
      <c r="AO79" s="6">
        <f t="shared" si="128"/>
        <v>12.128408163265</v>
      </c>
      <c r="AP79" s="43">
        <f t="shared" si="129"/>
        <v>17.109107999999999</v>
      </c>
      <c r="AQ79" s="83">
        <f t="shared" si="130"/>
        <v>8.6846399000000005</v>
      </c>
      <c r="AR79" s="6">
        <f t="shared" si="131"/>
        <v>12.128408163265</v>
      </c>
      <c r="AS79" s="79">
        <f t="shared" si="132"/>
        <v>0</v>
      </c>
      <c r="AT79" s="83">
        <f t="shared" si="133"/>
        <v>0</v>
      </c>
      <c r="AU79" s="6">
        <f t="shared" si="134"/>
        <v>12.128408163265</v>
      </c>
      <c r="AV79" s="79">
        <f t="shared" si="135"/>
        <v>0</v>
      </c>
      <c r="AW79" s="83">
        <f t="shared" si="136"/>
        <v>0</v>
      </c>
      <c r="AX79" s="43">
        <f t="shared" si="137"/>
        <v>0</v>
      </c>
      <c r="AY79" s="43">
        <f t="shared" si="138"/>
        <v>0</v>
      </c>
      <c r="AZ79" s="43">
        <f t="shared" si="139"/>
        <v>0</v>
      </c>
    </row>
    <row r="80" spans="2:52" x14ac:dyDescent="0.25">
      <c r="B80" s="89">
        <v>11644459183.673</v>
      </c>
      <c r="C80" s="89">
        <v>-10.965688999999999</v>
      </c>
      <c r="D80" s="89">
        <v>20.866426000000001</v>
      </c>
      <c r="E80" s="89">
        <v>30.920403</v>
      </c>
      <c r="F80" s="89">
        <v>-74.032959000000005</v>
      </c>
      <c r="G80" s="89">
        <v>-10.120388999999999</v>
      </c>
      <c r="H80" s="8"/>
      <c r="I80" s="6">
        <f t="shared" si="104"/>
        <v>12.289724489795999</v>
      </c>
      <c r="J80" s="6">
        <f t="shared" si="105"/>
        <v>33.607028999999997</v>
      </c>
      <c r="K80" s="83">
        <f t="shared" si="109"/>
        <v>21.535578000000001</v>
      </c>
      <c r="L80" s="6">
        <f t="shared" si="110"/>
        <v>12.289724489795999</v>
      </c>
      <c r="M80" s="79">
        <f t="shared" si="111"/>
        <v>31.299876999999999</v>
      </c>
      <c r="N80" s="83">
        <f t="shared" si="112"/>
        <v>19.212971</v>
      </c>
      <c r="O80" s="6">
        <f t="shared" si="113"/>
        <v>12.289724489795999</v>
      </c>
      <c r="P80" s="79">
        <f t="shared" si="114"/>
        <v>24.924582999999998</v>
      </c>
      <c r="Q80" s="83">
        <f t="shared" si="115"/>
        <v>12.186377999999999</v>
      </c>
      <c r="R80" s="6">
        <f t="shared" si="116"/>
        <v>12.289724489795999</v>
      </c>
      <c r="S80" s="79">
        <f t="shared" si="117"/>
        <v>0</v>
      </c>
      <c r="T80" s="83">
        <f t="shared" si="118"/>
        <v>0</v>
      </c>
      <c r="U80" s="6">
        <f t="shared" si="119"/>
        <v>12.289724489795999</v>
      </c>
      <c r="V80" s="79">
        <f t="shared" si="120"/>
        <v>0</v>
      </c>
      <c r="W80" s="83">
        <f t="shared" si="121"/>
        <v>0</v>
      </c>
      <c r="X80" s="43">
        <f t="shared" si="122"/>
        <v>0</v>
      </c>
      <c r="Y80" s="43">
        <f t="shared" ref="Y80:Z80" si="149">C604</f>
        <v>0</v>
      </c>
      <c r="Z80" s="43">
        <f t="shared" si="149"/>
        <v>0</v>
      </c>
      <c r="AB80" s="89">
        <v>11644459183.673</v>
      </c>
      <c r="AC80" s="89">
        <v>-10.919503000000001</v>
      </c>
      <c r="AD80" s="89">
        <v>21.072444999999998</v>
      </c>
      <c r="AE80" s="89">
        <v>31.216324</v>
      </c>
      <c r="AF80" s="89">
        <v>-74.491309999999999</v>
      </c>
      <c r="AG80" s="89">
        <v>-10.136177999999999</v>
      </c>
      <c r="AH80" s="8"/>
      <c r="AI80" s="6">
        <f t="shared" si="107"/>
        <v>12.289724489795999</v>
      </c>
      <c r="AJ80" s="6">
        <f t="shared" si="108"/>
        <v>25.733311</v>
      </c>
      <c r="AK80" s="83">
        <f t="shared" si="124"/>
        <v>15.080145</v>
      </c>
      <c r="AL80" s="6">
        <f t="shared" si="125"/>
        <v>12.289724489795999</v>
      </c>
      <c r="AM80" s="79">
        <f t="shared" si="126"/>
        <v>21.252600000000001</v>
      </c>
      <c r="AN80" s="83">
        <f t="shared" si="127"/>
        <v>12.835252000000001</v>
      </c>
      <c r="AO80" s="6">
        <f t="shared" si="128"/>
        <v>12.289724489795999</v>
      </c>
      <c r="AP80" s="43">
        <f t="shared" si="129"/>
        <v>10.348860999999999</v>
      </c>
      <c r="AQ80" s="83">
        <f t="shared" si="130"/>
        <v>-13.891263</v>
      </c>
      <c r="AR80" s="6">
        <f t="shared" si="131"/>
        <v>12.289724489795999</v>
      </c>
      <c r="AS80" s="79">
        <f t="shared" si="132"/>
        <v>0</v>
      </c>
      <c r="AT80" s="83">
        <f t="shared" si="133"/>
        <v>0</v>
      </c>
      <c r="AU80" s="6">
        <f t="shared" si="134"/>
        <v>12.289724489795999</v>
      </c>
      <c r="AV80" s="79">
        <f t="shared" si="135"/>
        <v>0</v>
      </c>
      <c r="AW80" s="83">
        <f t="shared" si="136"/>
        <v>0</v>
      </c>
      <c r="AX80" s="43">
        <f t="shared" si="137"/>
        <v>0</v>
      </c>
      <c r="AY80" s="43">
        <f t="shared" si="138"/>
        <v>0</v>
      </c>
      <c r="AZ80" s="43">
        <f t="shared" si="139"/>
        <v>0</v>
      </c>
    </row>
    <row r="81" spans="2:52" x14ac:dyDescent="0.25">
      <c r="B81" s="89">
        <v>11805775510.204</v>
      </c>
      <c r="C81" s="89">
        <v>-11.307333</v>
      </c>
      <c r="D81" s="89">
        <v>21.034447</v>
      </c>
      <c r="E81" s="89">
        <v>31.519497000000001</v>
      </c>
      <c r="F81" s="89">
        <v>-76.350403</v>
      </c>
      <c r="G81" s="89">
        <v>-10.321842999999999</v>
      </c>
      <c r="H81" s="8"/>
      <c r="I81" s="6">
        <f t="shared" si="104"/>
        <v>12.451040816327</v>
      </c>
      <c r="J81" s="6">
        <f t="shared" si="105"/>
        <v>33.904845999999999</v>
      </c>
      <c r="K81" s="83">
        <f t="shared" si="109"/>
        <v>21.163937000000001</v>
      </c>
      <c r="L81" s="6">
        <f t="shared" si="110"/>
        <v>12.451040816327</v>
      </c>
      <c r="M81" s="79">
        <f t="shared" si="111"/>
        <v>32.001938000000003</v>
      </c>
      <c r="N81" s="83">
        <f t="shared" si="112"/>
        <v>17.752409</v>
      </c>
      <c r="O81" s="6">
        <f t="shared" si="113"/>
        <v>12.451040816327</v>
      </c>
      <c r="P81" s="79">
        <f t="shared" si="114"/>
        <v>25.682905000000002</v>
      </c>
      <c r="Q81" s="83">
        <f t="shared" si="115"/>
        <v>11.562306</v>
      </c>
      <c r="R81" s="6">
        <f t="shared" si="116"/>
        <v>12.451040816327</v>
      </c>
      <c r="S81" s="79">
        <f t="shared" si="117"/>
        <v>0</v>
      </c>
      <c r="T81" s="83">
        <f t="shared" si="118"/>
        <v>0</v>
      </c>
      <c r="U81" s="6">
        <f t="shared" si="119"/>
        <v>12.451040816327</v>
      </c>
      <c r="V81" s="79">
        <f t="shared" si="120"/>
        <v>0</v>
      </c>
      <c r="W81" s="83">
        <f t="shared" si="121"/>
        <v>0</v>
      </c>
      <c r="X81" s="43">
        <f t="shared" si="122"/>
        <v>0</v>
      </c>
      <c r="Y81" s="43">
        <f t="shared" ref="Y81:Z81" si="150">C605</f>
        <v>0</v>
      </c>
      <c r="Z81" s="43">
        <f t="shared" si="150"/>
        <v>0</v>
      </c>
      <c r="AB81" s="89">
        <v>11805775510.204</v>
      </c>
      <c r="AC81" s="89">
        <v>-11.09948</v>
      </c>
      <c r="AD81" s="89">
        <v>20.019838</v>
      </c>
      <c r="AE81" s="89">
        <v>30.152826000000001</v>
      </c>
      <c r="AF81" s="89">
        <v>-73.399283999999994</v>
      </c>
      <c r="AG81" s="89">
        <v>-10.203124000000001</v>
      </c>
      <c r="AH81" s="8"/>
      <c r="AI81" s="6">
        <f t="shared" si="107"/>
        <v>12.451040816327</v>
      </c>
      <c r="AJ81" s="6">
        <f t="shared" si="108"/>
        <v>24.313863999999999</v>
      </c>
      <c r="AK81" s="83">
        <f t="shared" si="124"/>
        <v>13.352793999999999</v>
      </c>
      <c r="AL81" s="6">
        <f t="shared" si="125"/>
        <v>12.451040816327</v>
      </c>
      <c r="AM81" s="79">
        <f t="shared" si="126"/>
        <v>15.938788000000001</v>
      </c>
      <c r="AN81" s="83">
        <f t="shared" si="127"/>
        <v>9.3763971000000002</v>
      </c>
      <c r="AO81" s="6">
        <f t="shared" si="128"/>
        <v>12.451040816327</v>
      </c>
      <c r="AP81" s="43">
        <f t="shared" si="129"/>
        <v>2.3246036000000001</v>
      </c>
      <c r="AQ81" s="83">
        <f t="shared" si="130"/>
        <v>-30.677340999999998</v>
      </c>
      <c r="AR81" s="6">
        <f t="shared" si="131"/>
        <v>12.451040816327</v>
      </c>
      <c r="AS81" s="79">
        <f t="shared" si="132"/>
        <v>0</v>
      </c>
      <c r="AT81" s="83">
        <f t="shared" si="133"/>
        <v>0</v>
      </c>
      <c r="AU81" s="6">
        <f t="shared" si="134"/>
        <v>12.451040816327</v>
      </c>
      <c r="AV81" s="79">
        <f t="shared" si="135"/>
        <v>0</v>
      </c>
      <c r="AW81" s="83">
        <f t="shared" si="136"/>
        <v>0</v>
      </c>
      <c r="AX81" s="43">
        <f t="shared" si="137"/>
        <v>0</v>
      </c>
      <c r="AY81" s="43">
        <f t="shared" si="138"/>
        <v>0</v>
      </c>
      <c r="AZ81" s="43">
        <f t="shared" si="139"/>
        <v>0</v>
      </c>
    </row>
    <row r="82" spans="2:52" x14ac:dyDescent="0.25">
      <c r="B82" s="89">
        <v>11967091836.735001</v>
      </c>
      <c r="C82" s="89">
        <v>-12.067345</v>
      </c>
      <c r="D82" s="89">
        <v>21.306851999999999</v>
      </c>
      <c r="E82" s="89">
        <v>32.228653000000001</v>
      </c>
      <c r="F82" s="89">
        <v>-78.844420999999997</v>
      </c>
      <c r="G82" s="89">
        <v>-11.012918000000001</v>
      </c>
      <c r="H82" s="8"/>
      <c r="I82" s="6">
        <f t="shared" si="104"/>
        <v>12.612357142857</v>
      </c>
      <c r="J82" s="6">
        <f t="shared" si="105"/>
        <v>34.170726999999999</v>
      </c>
      <c r="K82" s="83">
        <f t="shared" si="109"/>
        <v>20.511574</v>
      </c>
      <c r="L82" s="6">
        <f t="shared" si="110"/>
        <v>12.612357142857</v>
      </c>
      <c r="M82" s="79">
        <f t="shared" si="111"/>
        <v>31.672432000000001</v>
      </c>
      <c r="N82" s="83">
        <f t="shared" si="112"/>
        <v>18.632739999999998</v>
      </c>
      <c r="O82" s="6">
        <f t="shared" si="113"/>
        <v>12.612357142857</v>
      </c>
      <c r="P82" s="79">
        <f t="shared" si="114"/>
        <v>25.865776</v>
      </c>
      <c r="Q82" s="83">
        <f t="shared" si="115"/>
        <v>11.256021</v>
      </c>
      <c r="R82" s="6">
        <f t="shared" si="116"/>
        <v>12.612357142857</v>
      </c>
      <c r="S82" s="79">
        <f t="shared" si="117"/>
        <v>0</v>
      </c>
      <c r="T82" s="83">
        <f t="shared" si="118"/>
        <v>0</v>
      </c>
      <c r="U82" s="6">
        <f t="shared" si="119"/>
        <v>12.612357142857</v>
      </c>
      <c r="V82" s="79">
        <f t="shared" si="120"/>
        <v>0</v>
      </c>
      <c r="W82" s="83">
        <f t="shared" si="121"/>
        <v>0</v>
      </c>
      <c r="X82" s="43">
        <f t="shared" si="122"/>
        <v>0</v>
      </c>
      <c r="Y82" s="43">
        <f t="shared" ref="Y82:Z82" si="151">C606</f>
        <v>0</v>
      </c>
      <c r="Z82" s="43">
        <f t="shared" si="151"/>
        <v>0</v>
      </c>
      <c r="AB82" s="89">
        <v>11967091836.735001</v>
      </c>
      <c r="AC82" s="89">
        <v>-10.984780000000001</v>
      </c>
      <c r="AD82" s="89">
        <v>18.646151</v>
      </c>
      <c r="AE82" s="89">
        <v>28.889748000000001</v>
      </c>
      <c r="AF82" s="89">
        <v>-71.239722999999998</v>
      </c>
      <c r="AG82" s="89">
        <v>-10.059661999999999</v>
      </c>
      <c r="AH82" s="8"/>
      <c r="AI82" s="6">
        <f t="shared" si="107"/>
        <v>12.612357142857</v>
      </c>
      <c r="AJ82" s="6">
        <f t="shared" si="108"/>
        <v>21.110008000000001</v>
      </c>
      <c r="AK82" s="83">
        <f t="shared" si="124"/>
        <v>8.7537727000000007</v>
      </c>
      <c r="AL82" s="6">
        <f t="shared" si="125"/>
        <v>12.612357142857</v>
      </c>
      <c r="AM82" s="79">
        <f t="shared" si="126"/>
        <v>10.886049999999999</v>
      </c>
      <c r="AN82" s="83">
        <f t="shared" si="127"/>
        <v>-13.027328000000001</v>
      </c>
      <c r="AO82" s="6">
        <f t="shared" si="128"/>
        <v>12.612357142857</v>
      </c>
      <c r="AP82" s="43">
        <f t="shared" si="129"/>
        <v>1.0090823</v>
      </c>
      <c r="AQ82" s="83">
        <f t="shared" si="130"/>
        <v>-45.945304999999998</v>
      </c>
      <c r="AR82" s="6">
        <f t="shared" si="131"/>
        <v>12.612357142857</v>
      </c>
      <c r="AS82" s="79">
        <f t="shared" si="132"/>
        <v>0</v>
      </c>
      <c r="AT82" s="83">
        <f t="shared" si="133"/>
        <v>0</v>
      </c>
      <c r="AU82" s="6">
        <f t="shared" si="134"/>
        <v>12.612357142857</v>
      </c>
      <c r="AV82" s="79">
        <f t="shared" si="135"/>
        <v>0</v>
      </c>
      <c r="AW82" s="83">
        <f t="shared" si="136"/>
        <v>0</v>
      </c>
      <c r="AX82" s="43">
        <f t="shared" si="137"/>
        <v>0</v>
      </c>
      <c r="AY82" s="43">
        <f t="shared" si="138"/>
        <v>0</v>
      </c>
      <c r="AZ82" s="43">
        <f t="shared" si="139"/>
        <v>0</v>
      </c>
    </row>
    <row r="83" spans="2:52" x14ac:dyDescent="0.25">
      <c r="B83" s="89">
        <v>12128408163.264999</v>
      </c>
      <c r="C83" s="89">
        <v>-12.681538</v>
      </c>
      <c r="D83" s="89">
        <v>21.542494000000001</v>
      </c>
      <c r="E83" s="89">
        <v>32.976368000000001</v>
      </c>
      <c r="F83" s="89">
        <v>-80.814933999999994</v>
      </c>
      <c r="G83" s="89">
        <v>-11.430645</v>
      </c>
      <c r="H83" s="8"/>
      <c r="I83" s="6">
        <f t="shared" si="104"/>
        <v>12.773673469388001</v>
      </c>
      <c r="J83" s="6">
        <f t="shared" si="105"/>
        <v>34.451740000000001</v>
      </c>
      <c r="K83" s="83">
        <f t="shared" si="109"/>
        <v>19.778773999999999</v>
      </c>
      <c r="L83" s="6">
        <f t="shared" si="110"/>
        <v>12.773673469388001</v>
      </c>
      <c r="M83" s="79">
        <f t="shared" si="111"/>
        <v>31.697362999999999</v>
      </c>
      <c r="N83" s="83">
        <f t="shared" si="112"/>
        <v>19.843171999999999</v>
      </c>
      <c r="O83" s="6">
        <f t="shared" si="113"/>
        <v>12.773673469388001</v>
      </c>
      <c r="P83" s="79">
        <f t="shared" si="114"/>
        <v>26.496462000000001</v>
      </c>
      <c r="Q83" s="83">
        <f t="shared" si="115"/>
        <v>9.8681725999999994</v>
      </c>
      <c r="R83" s="6">
        <f t="shared" si="116"/>
        <v>12.773673469388001</v>
      </c>
      <c r="S83" s="79">
        <f t="shared" si="117"/>
        <v>0</v>
      </c>
      <c r="T83" s="83">
        <f t="shared" si="118"/>
        <v>0</v>
      </c>
      <c r="U83" s="6">
        <f t="shared" si="119"/>
        <v>12.773673469388001</v>
      </c>
      <c r="V83" s="79">
        <f t="shared" si="120"/>
        <v>0</v>
      </c>
      <c r="W83" s="83">
        <f t="shared" si="121"/>
        <v>0</v>
      </c>
      <c r="X83" s="43">
        <f t="shared" si="122"/>
        <v>0</v>
      </c>
      <c r="Y83" s="43">
        <f t="shared" ref="Y83:Z83" si="152">C607</f>
        <v>0</v>
      </c>
      <c r="Z83" s="43">
        <f t="shared" si="152"/>
        <v>0</v>
      </c>
      <c r="AB83" s="89">
        <v>12128408163.264999</v>
      </c>
      <c r="AC83" s="89">
        <v>-11.575536</v>
      </c>
      <c r="AD83" s="89">
        <v>17.030965999999999</v>
      </c>
      <c r="AE83" s="89">
        <v>27.411111999999999</v>
      </c>
      <c r="AF83" s="89">
        <v>-68.217285000000004</v>
      </c>
      <c r="AG83" s="89">
        <v>-10.468007999999999</v>
      </c>
      <c r="AH83" s="8"/>
      <c r="AI83" s="6">
        <f t="shared" si="107"/>
        <v>12.773673469388001</v>
      </c>
      <c r="AJ83" s="6">
        <f t="shared" si="108"/>
        <v>16.306709000000001</v>
      </c>
      <c r="AK83" s="83">
        <f t="shared" si="124"/>
        <v>1.2601039000000001</v>
      </c>
      <c r="AL83" s="6">
        <f t="shared" si="125"/>
        <v>12.773673469388001</v>
      </c>
      <c r="AM83" s="79">
        <f t="shared" si="126"/>
        <v>6.8560227999999999</v>
      </c>
      <c r="AN83" s="83">
        <f t="shared" si="127"/>
        <v>-36.007378000000003</v>
      </c>
      <c r="AO83" s="6">
        <f t="shared" si="128"/>
        <v>12.773673469388001</v>
      </c>
      <c r="AP83" s="43">
        <f t="shared" si="129"/>
        <v>3.0243411</v>
      </c>
      <c r="AQ83" s="83">
        <f t="shared" si="130"/>
        <v>-54.537360999999997</v>
      </c>
      <c r="AR83" s="6">
        <f t="shared" si="131"/>
        <v>12.773673469388001</v>
      </c>
      <c r="AS83" s="79">
        <f t="shared" si="132"/>
        <v>0</v>
      </c>
      <c r="AT83" s="83">
        <f t="shared" si="133"/>
        <v>0</v>
      </c>
      <c r="AU83" s="6">
        <f t="shared" si="134"/>
        <v>12.773673469388001</v>
      </c>
      <c r="AV83" s="79">
        <f t="shared" si="135"/>
        <v>0</v>
      </c>
      <c r="AW83" s="83">
        <f t="shared" si="136"/>
        <v>0</v>
      </c>
      <c r="AX83" s="43">
        <f t="shared" si="137"/>
        <v>0</v>
      </c>
      <c r="AY83" s="43">
        <f t="shared" si="138"/>
        <v>0</v>
      </c>
      <c r="AZ83" s="43">
        <f t="shared" si="139"/>
        <v>0</v>
      </c>
    </row>
    <row r="84" spans="2:52" x14ac:dyDescent="0.25">
      <c r="B84" s="89">
        <v>12289724489.796</v>
      </c>
      <c r="C84" s="89">
        <v>-13.028817</v>
      </c>
      <c r="D84" s="89">
        <v>21.535578000000001</v>
      </c>
      <c r="E84" s="89">
        <v>33.607028999999997</v>
      </c>
      <c r="F84" s="89">
        <v>-82.928719000000001</v>
      </c>
      <c r="G84" s="89">
        <v>-11.858051</v>
      </c>
      <c r="H84" s="8"/>
      <c r="I84" s="6">
        <f t="shared" si="104"/>
        <v>12.934989795918</v>
      </c>
      <c r="J84" s="6">
        <f t="shared" si="105"/>
        <v>35.352676000000002</v>
      </c>
      <c r="K84" s="83">
        <f t="shared" si="109"/>
        <v>19.601488</v>
      </c>
      <c r="L84" s="6">
        <f t="shared" si="110"/>
        <v>12.934989795918</v>
      </c>
      <c r="M84" s="79">
        <f t="shared" si="111"/>
        <v>32.045135000000002</v>
      </c>
      <c r="N84" s="83">
        <f t="shared" si="112"/>
        <v>12.522454</v>
      </c>
      <c r="O84" s="6">
        <f t="shared" si="113"/>
        <v>12.934989795918</v>
      </c>
      <c r="P84" s="79">
        <f t="shared" si="114"/>
        <v>26.501982000000002</v>
      </c>
      <c r="Q84" s="83">
        <f t="shared" si="115"/>
        <v>10.351751</v>
      </c>
      <c r="R84" s="6">
        <f t="shared" si="116"/>
        <v>12.934989795918</v>
      </c>
      <c r="S84" s="79">
        <f t="shared" si="117"/>
        <v>0</v>
      </c>
      <c r="T84" s="83">
        <f t="shared" si="118"/>
        <v>0</v>
      </c>
      <c r="U84" s="6">
        <f t="shared" si="119"/>
        <v>12.934989795918</v>
      </c>
      <c r="V84" s="79">
        <f t="shared" si="120"/>
        <v>0</v>
      </c>
      <c r="W84" s="83">
        <f t="shared" si="121"/>
        <v>0</v>
      </c>
      <c r="X84" s="43">
        <f t="shared" si="122"/>
        <v>0</v>
      </c>
      <c r="Y84" s="43">
        <f t="shared" ref="Y84:Z84" si="153">C608</f>
        <v>0</v>
      </c>
      <c r="Z84" s="43">
        <f t="shared" si="153"/>
        <v>0</v>
      </c>
      <c r="AB84" s="89">
        <v>12289724489.796</v>
      </c>
      <c r="AC84" s="89">
        <v>-11.633609999999999</v>
      </c>
      <c r="AD84" s="89">
        <v>15.080145</v>
      </c>
      <c r="AE84" s="89">
        <v>25.733311</v>
      </c>
      <c r="AF84" s="89">
        <v>-65.310562000000004</v>
      </c>
      <c r="AG84" s="89">
        <v>-10.612769999999999</v>
      </c>
      <c r="AH84" s="8"/>
      <c r="AI84" s="6">
        <f t="shared" si="107"/>
        <v>12.934989795918</v>
      </c>
      <c r="AJ84" s="6">
        <f t="shared" si="108"/>
        <v>10.039293000000001</v>
      </c>
      <c r="AK84" s="83">
        <f t="shared" si="124"/>
        <v>-11.252259</v>
      </c>
      <c r="AL84" s="6">
        <f t="shared" si="125"/>
        <v>12.934989795918</v>
      </c>
      <c r="AM84" s="79">
        <f t="shared" si="126"/>
        <v>3.7272899000000002</v>
      </c>
      <c r="AN84" s="83">
        <f t="shared" si="127"/>
        <v>-48.585430000000002</v>
      </c>
      <c r="AO84" s="6">
        <f t="shared" si="128"/>
        <v>12.934989795918</v>
      </c>
      <c r="AP84" s="43">
        <f t="shared" si="129"/>
        <v>6.4003062000000002</v>
      </c>
      <c r="AQ84" s="83">
        <f t="shared" si="130"/>
        <v>-51.667164</v>
      </c>
      <c r="AR84" s="6">
        <f t="shared" si="131"/>
        <v>12.934989795918</v>
      </c>
      <c r="AS84" s="79">
        <f t="shared" si="132"/>
        <v>0</v>
      </c>
      <c r="AT84" s="83">
        <f t="shared" si="133"/>
        <v>0</v>
      </c>
      <c r="AU84" s="6">
        <f t="shared" si="134"/>
        <v>12.934989795918</v>
      </c>
      <c r="AV84" s="79">
        <f t="shared" si="135"/>
        <v>0</v>
      </c>
      <c r="AW84" s="83">
        <f t="shared" si="136"/>
        <v>0</v>
      </c>
      <c r="AX84" s="43">
        <f t="shared" si="137"/>
        <v>0</v>
      </c>
      <c r="AY84" s="43">
        <f t="shared" si="138"/>
        <v>0</v>
      </c>
      <c r="AZ84" s="43">
        <f t="shared" si="139"/>
        <v>0</v>
      </c>
    </row>
    <row r="85" spans="2:52" x14ac:dyDescent="0.25">
      <c r="B85" s="89">
        <v>12451040816.327</v>
      </c>
      <c r="C85" s="89">
        <v>-14.431964000000001</v>
      </c>
      <c r="D85" s="89">
        <v>21.163937000000001</v>
      </c>
      <c r="E85" s="89">
        <v>33.904845999999999</v>
      </c>
      <c r="F85" s="89">
        <v>-85.896782000000002</v>
      </c>
      <c r="G85" s="89">
        <v>-12.925660000000001</v>
      </c>
      <c r="H85" s="8"/>
      <c r="I85" s="6">
        <f t="shared" si="104"/>
        <v>13.096306122448999</v>
      </c>
      <c r="J85" s="6">
        <f t="shared" si="105"/>
        <v>36.500256</v>
      </c>
      <c r="K85" s="83">
        <f t="shared" si="109"/>
        <v>19.750945999999999</v>
      </c>
      <c r="L85" s="6">
        <f t="shared" si="110"/>
        <v>13.096306122448999</v>
      </c>
      <c r="M85" s="79">
        <f t="shared" si="111"/>
        <v>31.477177000000001</v>
      </c>
      <c r="N85" s="83">
        <f t="shared" si="112"/>
        <v>14.490192</v>
      </c>
      <c r="O85" s="6">
        <f t="shared" si="113"/>
        <v>13.096306122448999</v>
      </c>
      <c r="P85" s="79">
        <f t="shared" si="114"/>
        <v>27.131648999999999</v>
      </c>
      <c r="Q85" s="83">
        <f t="shared" si="115"/>
        <v>7.3161830999999999</v>
      </c>
      <c r="R85" s="6">
        <f t="shared" si="116"/>
        <v>13.096306122448999</v>
      </c>
      <c r="S85" s="79">
        <f t="shared" si="117"/>
        <v>0</v>
      </c>
      <c r="T85" s="83">
        <f t="shared" si="118"/>
        <v>0</v>
      </c>
      <c r="U85" s="6">
        <f t="shared" si="119"/>
        <v>13.096306122448999</v>
      </c>
      <c r="V85" s="79">
        <f t="shared" si="120"/>
        <v>0</v>
      </c>
      <c r="W85" s="83">
        <f t="shared" si="121"/>
        <v>0</v>
      </c>
      <c r="X85" s="43">
        <f t="shared" si="122"/>
        <v>0</v>
      </c>
      <c r="Y85" s="43">
        <f t="shared" ref="Y85:Z85" si="154">C609</f>
        <v>0</v>
      </c>
      <c r="Z85" s="43">
        <f t="shared" si="154"/>
        <v>0</v>
      </c>
      <c r="AB85" s="89">
        <v>12451040816.327</v>
      </c>
      <c r="AC85" s="89">
        <v>-12.293373000000001</v>
      </c>
      <c r="AD85" s="89">
        <v>13.352793999999999</v>
      </c>
      <c r="AE85" s="89">
        <v>24.313863999999999</v>
      </c>
      <c r="AF85" s="89">
        <v>-63.460571000000002</v>
      </c>
      <c r="AG85" s="89">
        <v>-10.878723000000001</v>
      </c>
      <c r="AH85" s="8"/>
      <c r="AI85" s="6">
        <f t="shared" si="107"/>
        <v>13.096306122448999</v>
      </c>
      <c r="AJ85" s="6">
        <f t="shared" si="108"/>
        <v>5.4755659000000003</v>
      </c>
      <c r="AK85" s="83">
        <f t="shared" si="124"/>
        <v>-25.161847999999999</v>
      </c>
      <c r="AL85" s="6">
        <f t="shared" si="125"/>
        <v>13.096306122448999</v>
      </c>
      <c r="AM85" s="79">
        <f t="shared" si="126"/>
        <v>3.9868062000000002</v>
      </c>
      <c r="AN85" s="83">
        <f t="shared" si="127"/>
        <v>-54.016655</v>
      </c>
      <c r="AO85" s="6">
        <f t="shared" si="128"/>
        <v>13.096306122448999</v>
      </c>
      <c r="AP85" s="43">
        <f t="shared" si="129"/>
        <v>8.7886991999999999</v>
      </c>
      <c r="AQ85" s="83">
        <f t="shared" si="130"/>
        <v>-50.910172000000003</v>
      </c>
      <c r="AR85" s="6">
        <f t="shared" si="131"/>
        <v>13.096306122448999</v>
      </c>
      <c r="AS85" s="79">
        <f t="shared" si="132"/>
        <v>0</v>
      </c>
      <c r="AT85" s="83">
        <f t="shared" si="133"/>
        <v>0</v>
      </c>
      <c r="AU85" s="6">
        <f t="shared" si="134"/>
        <v>13.096306122448999</v>
      </c>
      <c r="AV85" s="79">
        <f t="shared" si="135"/>
        <v>0</v>
      </c>
      <c r="AW85" s="83">
        <f t="shared" si="136"/>
        <v>0</v>
      </c>
      <c r="AX85" s="43">
        <f t="shared" si="137"/>
        <v>0</v>
      </c>
      <c r="AY85" s="43">
        <f t="shared" si="138"/>
        <v>0</v>
      </c>
      <c r="AZ85" s="43">
        <f t="shared" si="139"/>
        <v>0</v>
      </c>
    </row>
    <row r="86" spans="2:52" x14ac:dyDescent="0.25">
      <c r="B86" s="89">
        <v>12612357142.857</v>
      </c>
      <c r="C86" s="89">
        <v>-15.013510999999999</v>
      </c>
      <c r="D86" s="89">
        <v>20.511574</v>
      </c>
      <c r="E86" s="89">
        <v>34.170726999999999</v>
      </c>
      <c r="F86" s="89">
        <v>-85.581001000000001</v>
      </c>
      <c r="G86" s="89">
        <v>-13.439012999999999</v>
      </c>
      <c r="H86" s="8"/>
      <c r="I86" s="6">
        <f t="shared" si="104"/>
        <v>13.257622448979999</v>
      </c>
      <c r="J86" s="6">
        <f t="shared" si="105"/>
        <v>37.631492999999999</v>
      </c>
      <c r="K86" s="83">
        <f t="shared" si="109"/>
        <v>19.695250999999999</v>
      </c>
      <c r="L86" s="6">
        <f t="shared" si="110"/>
        <v>13.257622448979999</v>
      </c>
      <c r="M86" s="79">
        <f t="shared" si="111"/>
        <v>30.252092000000001</v>
      </c>
      <c r="N86" s="83">
        <f t="shared" si="112"/>
        <v>14.782634</v>
      </c>
      <c r="O86" s="6">
        <f t="shared" si="113"/>
        <v>13.257622448979999</v>
      </c>
      <c r="P86" s="79">
        <f t="shared" si="114"/>
        <v>27.30312</v>
      </c>
      <c r="Q86" s="83">
        <f t="shared" si="115"/>
        <v>8.6338997000000006</v>
      </c>
      <c r="R86" s="6">
        <f t="shared" si="116"/>
        <v>13.257622448979999</v>
      </c>
      <c r="S86" s="79">
        <f t="shared" si="117"/>
        <v>0</v>
      </c>
      <c r="T86" s="83">
        <f t="shared" si="118"/>
        <v>0</v>
      </c>
      <c r="U86" s="6">
        <f t="shared" si="119"/>
        <v>13.257622448979999</v>
      </c>
      <c r="V86" s="79">
        <f t="shared" si="120"/>
        <v>0</v>
      </c>
      <c r="W86" s="83">
        <f t="shared" si="121"/>
        <v>0</v>
      </c>
      <c r="X86" s="43">
        <f t="shared" si="122"/>
        <v>0</v>
      </c>
      <c r="Y86" s="43">
        <f t="shared" ref="Y86:Z86" si="155">C610</f>
        <v>0</v>
      </c>
      <c r="Z86" s="43">
        <f t="shared" si="155"/>
        <v>0</v>
      </c>
      <c r="AB86" s="89">
        <v>12612357142.857</v>
      </c>
      <c r="AC86" s="89">
        <v>-12.873324</v>
      </c>
      <c r="AD86" s="89">
        <v>8.7537727000000007</v>
      </c>
      <c r="AE86" s="89">
        <v>21.110008000000001</v>
      </c>
      <c r="AF86" s="89">
        <v>-61.746544</v>
      </c>
      <c r="AG86" s="89">
        <v>-11.391717999999999</v>
      </c>
      <c r="AH86" s="8"/>
      <c r="AI86" s="6">
        <f t="shared" si="107"/>
        <v>13.257622448979999</v>
      </c>
      <c r="AJ86" s="6">
        <f t="shared" si="108"/>
        <v>2.8228905000000002</v>
      </c>
      <c r="AK86" s="83">
        <f t="shared" si="124"/>
        <v>-41.068741000000003</v>
      </c>
      <c r="AL86" s="6">
        <f t="shared" si="125"/>
        <v>13.257622448979999</v>
      </c>
      <c r="AM86" s="79">
        <f t="shared" si="126"/>
        <v>5.4112166999999998</v>
      </c>
      <c r="AN86" s="83">
        <f t="shared" si="127"/>
        <v>-53.333495999999997</v>
      </c>
      <c r="AO86" s="6">
        <f t="shared" si="128"/>
        <v>13.257622448979999</v>
      </c>
      <c r="AP86" s="43">
        <f t="shared" si="129"/>
        <v>9.6880197999999993</v>
      </c>
      <c r="AQ86" s="83">
        <f t="shared" si="130"/>
        <v>-52.724434000000002</v>
      </c>
      <c r="AR86" s="6">
        <f t="shared" si="131"/>
        <v>13.257622448979999</v>
      </c>
      <c r="AS86" s="79">
        <f t="shared" si="132"/>
        <v>0</v>
      </c>
      <c r="AT86" s="83">
        <f t="shared" si="133"/>
        <v>0</v>
      </c>
      <c r="AU86" s="6">
        <f t="shared" si="134"/>
        <v>13.257622448979999</v>
      </c>
      <c r="AV86" s="79">
        <f t="shared" si="135"/>
        <v>0</v>
      </c>
      <c r="AW86" s="83">
        <f t="shared" si="136"/>
        <v>0</v>
      </c>
      <c r="AX86" s="43">
        <f t="shared" si="137"/>
        <v>0</v>
      </c>
      <c r="AY86" s="43">
        <f t="shared" si="138"/>
        <v>0</v>
      </c>
      <c r="AZ86" s="43">
        <f t="shared" si="139"/>
        <v>0</v>
      </c>
    </row>
    <row r="87" spans="2:52" x14ac:dyDescent="0.25">
      <c r="B87" s="89">
        <v>12773673469.388</v>
      </c>
      <c r="C87" s="89">
        <v>-16.309837000000002</v>
      </c>
      <c r="D87" s="89">
        <v>19.778773999999999</v>
      </c>
      <c r="E87" s="89">
        <v>34.451740000000001</v>
      </c>
      <c r="F87" s="89">
        <v>-88.857605000000007</v>
      </c>
      <c r="G87" s="89">
        <v>-14.612779</v>
      </c>
      <c r="H87" s="8"/>
      <c r="I87" s="6">
        <f t="shared" si="104"/>
        <v>13.41893877551</v>
      </c>
      <c r="J87" s="6">
        <f t="shared" si="105"/>
        <v>39.685040000000001</v>
      </c>
      <c r="K87" s="83">
        <f t="shared" si="109"/>
        <v>20.481553999999999</v>
      </c>
      <c r="L87" s="6">
        <f t="shared" si="110"/>
        <v>13.41893877551</v>
      </c>
      <c r="M87" s="79">
        <f t="shared" si="111"/>
        <v>30.590274999999998</v>
      </c>
      <c r="N87" s="83">
        <f t="shared" si="112"/>
        <v>9.6783123</v>
      </c>
      <c r="O87" s="6">
        <f t="shared" si="113"/>
        <v>13.41893877551</v>
      </c>
      <c r="P87" s="79">
        <f t="shared" si="114"/>
        <v>28.319849000000001</v>
      </c>
      <c r="Q87" s="83">
        <f t="shared" si="115"/>
        <v>6.8197597999999999</v>
      </c>
      <c r="R87" s="6">
        <f t="shared" si="116"/>
        <v>13.41893877551</v>
      </c>
      <c r="S87" s="79">
        <f t="shared" si="117"/>
        <v>0</v>
      </c>
      <c r="T87" s="83">
        <f t="shared" si="118"/>
        <v>0</v>
      </c>
      <c r="U87" s="6">
        <f t="shared" si="119"/>
        <v>13.41893877551</v>
      </c>
      <c r="V87" s="79">
        <f t="shared" si="120"/>
        <v>0</v>
      </c>
      <c r="W87" s="83">
        <f t="shared" si="121"/>
        <v>0</v>
      </c>
      <c r="X87" s="43">
        <f t="shared" si="122"/>
        <v>0</v>
      </c>
      <c r="Y87" s="43">
        <f t="shared" ref="Y87:Z87" si="156">C611</f>
        <v>0</v>
      </c>
      <c r="Z87" s="43">
        <f t="shared" si="156"/>
        <v>0</v>
      </c>
      <c r="AB87" s="89">
        <v>12773673469.388</v>
      </c>
      <c r="AC87" s="89">
        <v>-16.407122000000001</v>
      </c>
      <c r="AD87" s="89">
        <v>1.2601039000000001</v>
      </c>
      <c r="AE87" s="89">
        <v>16.306709000000001</v>
      </c>
      <c r="AF87" s="89">
        <v>-52.036976000000003</v>
      </c>
      <c r="AG87" s="89">
        <v>-14.798265000000001</v>
      </c>
      <c r="AH87" s="8"/>
      <c r="AI87" s="6">
        <f t="shared" si="107"/>
        <v>13.41893877551</v>
      </c>
      <c r="AJ87" s="6">
        <f t="shared" si="108"/>
        <v>2.9575086000000002</v>
      </c>
      <c r="AK87" s="83">
        <f t="shared" si="124"/>
        <v>-53.021842999999997</v>
      </c>
      <c r="AL87" s="6">
        <f t="shared" si="125"/>
        <v>13.41893877551</v>
      </c>
      <c r="AM87" s="79">
        <f t="shared" si="126"/>
        <v>6.4802985</v>
      </c>
      <c r="AN87" s="83">
        <f t="shared" si="127"/>
        <v>-54.671764000000003</v>
      </c>
      <c r="AO87" s="6">
        <f t="shared" si="128"/>
        <v>13.41893877551</v>
      </c>
      <c r="AP87" s="43">
        <f t="shared" si="129"/>
        <v>9.7757664000000002</v>
      </c>
      <c r="AQ87" s="83">
        <f t="shared" si="130"/>
        <v>-54.430526999999998</v>
      </c>
      <c r="AR87" s="6">
        <f t="shared" si="131"/>
        <v>13.41893877551</v>
      </c>
      <c r="AS87" s="79">
        <f t="shared" si="132"/>
        <v>0</v>
      </c>
      <c r="AT87" s="83">
        <f t="shared" si="133"/>
        <v>0</v>
      </c>
      <c r="AU87" s="6">
        <f t="shared" si="134"/>
        <v>13.41893877551</v>
      </c>
      <c r="AV87" s="79">
        <f t="shared" si="135"/>
        <v>0</v>
      </c>
      <c r="AW87" s="83">
        <f t="shared" si="136"/>
        <v>0</v>
      </c>
      <c r="AX87" s="43">
        <f t="shared" si="137"/>
        <v>0</v>
      </c>
      <c r="AY87" s="43">
        <f t="shared" si="138"/>
        <v>0</v>
      </c>
      <c r="AZ87" s="43">
        <f t="shared" si="139"/>
        <v>0</v>
      </c>
    </row>
    <row r="88" spans="2:52" x14ac:dyDescent="0.25">
      <c r="B88" s="89">
        <v>12934989795.917999</v>
      </c>
      <c r="C88" s="89">
        <v>-17.203627000000001</v>
      </c>
      <c r="D88" s="89">
        <v>19.601488</v>
      </c>
      <c r="E88" s="89">
        <v>35.352676000000002</v>
      </c>
      <c r="F88" s="89">
        <v>-89.814971999999997</v>
      </c>
      <c r="G88" s="89">
        <v>-15.96711</v>
      </c>
      <c r="H88" s="8"/>
      <c r="I88" s="6">
        <f t="shared" si="104"/>
        <v>13.580255102041001</v>
      </c>
      <c r="J88" s="6">
        <f t="shared" si="105"/>
        <v>39.998111999999999</v>
      </c>
      <c r="K88" s="83">
        <f t="shared" si="109"/>
        <v>19.415510000000001</v>
      </c>
      <c r="L88" s="6">
        <f t="shared" si="110"/>
        <v>13.580255102041001</v>
      </c>
      <c r="M88" s="79">
        <f t="shared" si="111"/>
        <v>29.211576000000001</v>
      </c>
      <c r="N88" s="83">
        <f t="shared" si="112"/>
        <v>7.7588825000000003</v>
      </c>
      <c r="O88" s="6">
        <f t="shared" si="113"/>
        <v>13.580255102041001</v>
      </c>
      <c r="P88" s="79">
        <f t="shared" si="114"/>
        <v>27.905207000000001</v>
      </c>
      <c r="Q88" s="83">
        <f t="shared" si="115"/>
        <v>6.3974112999999999</v>
      </c>
      <c r="R88" s="6">
        <f t="shared" si="116"/>
        <v>13.580255102041001</v>
      </c>
      <c r="S88" s="79">
        <f t="shared" si="117"/>
        <v>0</v>
      </c>
      <c r="T88" s="83">
        <f t="shared" si="118"/>
        <v>0</v>
      </c>
      <c r="U88" s="6">
        <f t="shared" si="119"/>
        <v>13.580255102041001</v>
      </c>
      <c r="V88" s="79">
        <f t="shared" si="120"/>
        <v>0</v>
      </c>
      <c r="W88" s="83">
        <f t="shared" si="121"/>
        <v>0</v>
      </c>
      <c r="X88" s="43">
        <f t="shared" si="122"/>
        <v>0</v>
      </c>
      <c r="Y88" s="43">
        <f t="shared" ref="Y88:Z88" si="157">C612</f>
        <v>0</v>
      </c>
      <c r="Z88" s="43">
        <f t="shared" si="157"/>
        <v>0</v>
      </c>
      <c r="AB88" s="89">
        <v>12934989795.917999</v>
      </c>
      <c r="AC88" s="89">
        <v>-20.104301</v>
      </c>
      <c r="AD88" s="89">
        <v>-11.252259</v>
      </c>
      <c r="AE88" s="89">
        <v>10.039293000000001</v>
      </c>
      <c r="AF88" s="89">
        <v>-41.931342999999998</v>
      </c>
      <c r="AG88" s="89">
        <v>-18.949831</v>
      </c>
      <c r="AH88" s="8"/>
      <c r="AI88" s="6">
        <f t="shared" si="107"/>
        <v>13.580255102041001</v>
      </c>
      <c r="AJ88" s="6">
        <f t="shared" si="108"/>
        <v>5.4912324000000003</v>
      </c>
      <c r="AK88" s="83">
        <f t="shared" si="124"/>
        <v>-59.627636000000003</v>
      </c>
      <c r="AL88" s="6">
        <f t="shared" si="125"/>
        <v>13.580255102041001</v>
      </c>
      <c r="AM88" s="79">
        <f t="shared" si="126"/>
        <v>6.4586386999999998</v>
      </c>
      <c r="AN88" s="83">
        <f t="shared" si="127"/>
        <v>-58.739815</v>
      </c>
      <c r="AO88" s="6">
        <f t="shared" si="128"/>
        <v>13.580255102041001</v>
      </c>
      <c r="AP88" s="43">
        <f t="shared" si="129"/>
        <v>8.7979182999999992</v>
      </c>
      <c r="AQ88" s="83">
        <f t="shared" si="130"/>
        <v>-57.720511999999999</v>
      </c>
      <c r="AR88" s="6">
        <f t="shared" si="131"/>
        <v>13.580255102041001</v>
      </c>
      <c r="AS88" s="79">
        <f t="shared" si="132"/>
        <v>0</v>
      </c>
      <c r="AT88" s="83">
        <f t="shared" si="133"/>
        <v>0</v>
      </c>
      <c r="AU88" s="6">
        <f t="shared" si="134"/>
        <v>13.580255102041001</v>
      </c>
      <c r="AV88" s="79">
        <f t="shared" si="135"/>
        <v>0</v>
      </c>
      <c r="AW88" s="83">
        <f t="shared" si="136"/>
        <v>0</v>
      </c>
      <c r="AX88" s="43">
        <f t="shared" si="137"/>
        <v>0</v>
      </c>
      <c r="AY88" s="43">
        <f t="shared" si="138"/>
        <v>0</v>
      </c>
      <c r="AZ88" s="43">
        <f t="shared" si="139"/>
        <v>0</v>
      </c>
    </row>
    <row r="89" spans="2:52" x14ac:dyDescent="0.25">
      <c r="B89" s="89">
        <v>13096306122.448999</v>
      </c>
      <c r="C89" s="89">
        <v>-18.129524</v>
      </c>
      <c r="D89" s="89">
        <v>19.750945999999999</v>
      </c>
      <c r="E89" s="89">
        <v>36.500256</v>
      </c>
      <c r="F89" s="89">
        <v>-93.865318000000002</v>
      </c>
      <c r="G89" s="89">
        <v>-16.673676</v>
      </c>
      <c r="H89" s="8"/>
      <c r="I89" s="6">
        <f t="shared" si="104"/>
        <v>13.741571428571</v>
      </c>
      <c r="J89" s="6">
        <f t="shared" si="105"/>
        <v>39.223498999999997</v>
      </c>
      <c r="K89" s="83">
        <f t="shared" si="109"/>
        <v>17.300740999999999</v>
      </c>
      <c r="L89" s="6">
        <f t="shared" si="110"/>
        <v>13.741571428571</v>
      </c>
      <c r="M89" s="79">
        <f t="shared" si="111"/>
        <v>27.929366999999999</v>
      </c>
      <c r="N89" s="83">
        <f t="shared" si="112"/>
        <v>8.2842751000000003</v>
      </c>
      <c r="O89" s="6">
        <f t="shared" si="113"/>
        <v>13.741571428571</v>
      </c>
      <c r="P89" s="79">
        <f t="shared" si="114"/>
        <v>28.241558000000001</v>
      </c>
      <c r="Q89" s="83">
        <f t="shared" si="115"/>
        <v>2.6800777999999998</v>
      </c>
      <c r="R89" s="6">
        <f t="shared" si="116"/>
        <v>13.741571428571</v>
      </c>
      <c r="S89" s="79">
        <f t="shared" si="117"/>
        <v>0</v>
      </c>
      <c r="T89" s="83">
        <f t="shared" si="118"/>
        <v>0</v>
      </c>
      <c r="U89" s="6">
        <f t="shared" si="119"/>
        <v>13.741571428571</v>
      </c>
      <c r="V89" s="79">
        <f t="shared" si="120"/>
        <v>0</v>
      </c>
      <c r="W89" s="83">
        <f t="shared" si="121"/>
        <v>0</v>
      </c>
      <c r="X89" s="43">
        <f t="shared" si="122"/>
        <v>0</v>
      </c>
      <c r="Y89" s="43">
        <f t="shared" ref="Y89:Z89" si="158">C613</f>
        <v>0</v>
      </c>
      <c r="Z89" s="43">
        <f t="shared" si="158"/>
        <v>0</v>
      </c>
      <c r="AB89" s="89">
        <v>13096306122.448999</v>
      </c>
      <c r="AC89" s="89">
        <v>-31.500563</v>
      </c>
      <c r="AD89" s="89">
        <v>-25.161847999999999</v>
      </c>
      <c r="AE89" s="89">
        <v>5.4755659000000003</v>
      </c>
      <c r="AF89" s="89">
        <v>-42.554076999999999</v>
      </c>
      <c r="AG89" s="89">
        <v>-30.126563999999998</v>
      </c>
      <c r="AH89" s="8"/>
      <c r="AI89" s="6">
        <f t="shared" si="107"/>
        <v>13.741571428571</v>
      </c>
      <c r="AJ89" s="6">
        <f t="shared" si="108"/>
        <v>9.5179557999999993</v>
      </c>
      <c r="AK89" s="83">
        <f t="shared" si="124"/>
        <v>-60.580565999999997</v>
      </c>
      <c r="AL89" s="6">
        <f t="shared" si="125"/>
        <v>13.741571428571</v>
      </c>
      <c r="AM89" s="79">
        <f t="shared" si="126"/>
        <v>6.1027674999999997</v>
      </c>
      <c r="AN89" s="83">
        <f t="shared" si="127"/>
        <v>-65.901070000000004</v>
      </c>
      <c r="AO89" s="6">
        <f t="shared" si="128"/>
        <v>13.741571428571</v>
      </c>
      <c r="AP89" s="43">
        <f t="shared" si="129"/>
        <v>6.4184932999999997</v>
      </c>
      <c r="AQ89" s="83">
        <f t="shared" si="130"/>
        <v>-65.242928000000006</v>
      </c>
      <c r="AR89" s="6">
        <f t="shared" si="131"/>
        <v>13.741571428571</v>
      </c>
      <c r="AS89" s="79">
        <f t="shared" si="132"/>
        <v>0</v>
      </c>
      <c r="AT89" s="83">
        <f t="shared" si="133"/>
        <v>0</v>
      </c>
      <c r="AU89" s="6">
        <f t="shared" si="134"/>
        <v>13.741571428571</v>
      </c>
      <c r="AV89" s="79">
        <f t="shared" si="135"/>
        <v>0</v>
      </c>
      <c r="AW89" s="83">
        <f t="shared" si="136"/>
        <v>0</v>
      </c>
      <c r="AX89" s="43">
        <f t="shared" si="137"/>
        <v>0</v>
      </c>
      <c r="AY89" s="43">
        <f t="shared" si="138"/>
        <v>0</v>
      </c>
      <c r="AZ89" s="43">
        <f t="shared" si="139"/>
        <v>0</v>
      </c>
    </row>
    <row r="90" spans="2:52" x14ac:dyDescent="0.25">
      <c r="B90" s="89">
        <v>13257622448.98</v>
      </c>
      <c r="C90" s="89">
        <v>-19.220299000000001</v>
      </c>
      <c r="D90" s="89">
        <v>19.695250999999999</v>
      </c>
      <c r="E90" s="89">
        <v>37.631492999999999</v>
      </c>
      <c r="F90" s="89">
        <v>-98.485741000000004</v>
      </c>
      <c r="G90" s="89">
        <v>-17.607143000000001</v>
      </c>
      <c r="H90" s="8"/>
      <c r="I90" s="6">
        <f t="shared" si="104"/>
        <v>13.902887755101998</v>
      </c>
      <c r="J90" s="6">
        <f t="shared" si="105"/>
        <v>37.240893999999997</v>
      </c>
      <c r="K90" s="83">
        <f t="shared" si="109"/>
        <v>14.182131999999999</v>
      </c>
      <c r="L90" s="6">
        <f t="shared" si="110"/>
        <v>13.902887755101998</v>
      </c>
      <c r="M90" s="79">
        <f t="shared" si="111"/>
        <v>27.536847999999999</v>
      </c>
      <c r="N90" s="83">
        <f t="shared" si="112"/>
        <v>0.55912839999999997</v>
      </c>
      <c r="O90" s="6">
        <f t="shared" si="113"/>
        <v>13.902887755101998</v>
      </c>
      <c r="P90" s="79">
        <f t="shared" si="114"/>
        <v>28.053329000000002</v>
      </c>
      <c r="Q90" s="83">
        <f t="shared" si="115"/>
        <v>3.1655199999999999</v>
      </c>
      <c r="R90" s="6">
        <f t="shared" si="116"/>
        <v>13.902887755101998</v>
      </c>
      <c r="S90" s="79">
        <f t="shared" si="117"/>
        <v>0</v>
      </c>
      <c r="T90" s="83">
        <f t="shared" si="118"/>
        <v>0</v>
      </c>
      <c r="U90" s="6">
        <f t="shared" si="119"/>
        <v>13.902887755101998</v>
      </c>
      <c r="V90" s="79">
        <f t="shared" si="120"/>
        <v>0</v>
      </c>
      <c r="W90" s="83">
        <f t="shared" si="121"/>
        <v>0</v>
      </c>
      <c r="X90" s="43">
        <f t="shared" si="122"/>
        <v>0</v>
      </c>
      <c r="Y90" s="43">
        <f t="shared" ref="Y90:Z90" si="159">C614</f>
        <v>0</v>
      </c>
      <c r="Z90" s="43">
        <f t="shared" si="159"/>
        <v>0</v>
      </c>
      <c r="AB90" s="89">
        <v>13257622448.98</v>
      </c>
      <c r="AC90" s="89">
        <v>-44.304585000000003</v>
      </c>
      <c r="AD90" s="89">
        <v>-41.068741000000003</v>
      </c>
      <c r="AE90" s="89">
        <v>2.8228905000000002</v>
      </c>
      <c r="AF90" s="89">
        <v>-52.271832000000003</v>
      </c>
      <c r="AG90" s="89">
        <v>-42.835850000000001</v>
      </c>
      <c r="AH90" s="8"/>
      <c r="AI90" s="6">
        <f t="shared" si="107"/>
        <v>13.902887755101998</v>
      </c>
      <c r="AJ90" s="6">
        <f t="shared" si="108"/>
        <v>13.462647</v>
      </c>
      <c r="AK90" s="83">
        <f t="shared" si="124"/>
        <v>-57.003441000000002</v>
      </c>
      <c r="AL90" s="6">
        <f t="shared" si="125"/>
        <v>13.902887755101998</v>
      </c>
      <c r="AM90" s="79">
        <f t="shared" si="126"/>
        <v>6.8423499999999997</v>
      </c>
      <c r="AN90" s="83">
        <f t="shared" si="127"/>
        <v>-70.429237000000001</v>
      </c>
      <c r="AO90" s="6">
        <f t="shared" si="128"/>
        <v>13.902887755101998</v>
      </c>
      <c r="AP90" s="43">
        <f t="shared" si="129"/>
        <v>4.7888741000000001</v>
      </c>
      <c r="AQ90" s="83">
        <f t="shared" si="130"/>
        <v>-71.484420999999998</v>
      </c>
      <c r="AR90" s="6">
        <f t="shared" si="131"/>
        <v>13.902887755101998</v>
      </c>
      <c r="AS90" s="79">
        <f t="shared" si="132"/>
        <v>0</v>
      </c>
      <c r="AT90" s="83">
        <f t="shared" si="133"/>
        <v>0</v>
      </c>
      <c r="AU90" s="6">
        <f t="shared" si="134"/>
        <v>13.902887755101998</v>
      </c>
      <c r="AV90" s="79">
        <f t="shared" si="135"/>
        <v>0</v>
      </c>
      <c r="AW90" s="83">
        <f t="shared" si="136"/>
        <v>0</v>
      </c>
      <c r="AX90" s="43">
        <f t="shared" si="137"/>
        <v>0</v>
      </c>
      <c r="AY90" s="43">
        <f t="shared" si="138"/>
        <v>0</v>
      </c>
      <c r="AZ90" s="43">
        <f t="shared" si="139"/>
        <v>0</v>
      </c>
    </row>
    <row r="91" spans="2:52" x14ac:dyDescent="0.25">
      <c r="B91" s="89">
        <v>13418938775.51</v>
      </c>
      <c r="C91" s="89">
        <v>-21.242412999999999</v>
      </c>
      <c r="D91" s="89">
        <v>20.481553999999999</v>
      </c>
      <c r="E91" s="89">
        <v>39.685040000000001</v>
      </c>
      <c r="F91" s="89">
        <v>-101.59716</v>
      </c>
      <c r="G91" s="89">
        <v>-19.527896999999999</v>
      </c>
      <c r="H91" s="8"/>
      <c r="I91" s="6">
        <f t="shared" si="104"/>
        <v>14.064204081632999</v>
      </c>
      <c r="J91" s="6">
        <f t="shared" si="105"/>
        <v>36.607601000000003</v>
      </c>
      <c r="K91" s="83">
        <f t="shared" si="109"/>
        <v>12.588603000000001</v>
      </c>
      <c r="L91" s="6">
        <f t="shared" si="110"/>
        <v>14.064204081632999</v>
      </c>
      <c r="M91" s="79">
        <f t="shared" si="111"/>
        <v>26.845030000000001</v>
      </c>
      <c r="N91" s="83">
        <f t="shared" si="112"/>
        <v>1.8018645</v>
      </c>
      <c r="O91" s="6">
        <f t="shared" si="113"/>
        <v>14.064204081632999</v>
      </c>
      <c r="P91" s="79">
        <f t="shared" si="114"/>
        <v>27.845351999999998</v>
      </c>
      <c r="Q91" s="83">
        <f t="shared" si="115"/>
        <v>1.5223306000000001</v>
      </c>
      <c r="R91" s="6">
        <f t="shared" si="116"/>
        <v>14.064204081632999</v>
      </c>
      <c r="S91" s="79">
        <f t="shared" si="117"/>
        <v>0</v>
      </c>
      <c r="T91" s="83">
        <f t="shared" si="118"/>
        <v>0</v>
      </c>
      <c r="U91" s="6">
        <f t="shared" si="119"/>
        <v>14.064204081632999</v>
      </c>
      <c r="V91" s="79">
        <f t="shared" si="120"/>
        <v>0</v>
      </c>
      <c r="W91" s="83">
        <f t="shared" si="121"/>
        <v>0</v>
      </c>
      <c r="X91" s="43">
        <f t="shared" si="122"/>
        <v>0</v>
      </c>
      <c r="Y91" s="43">
        <f t="shared" ref="Y91:Z91" si="160">C615</f>
        <v>0</v>
      </c>
      <c r="Z91" s="43">
        <f t="shared" si="160"/>
        <v>0</v>
      </c>
      <c r="AB91" s="89">
        <v>13418938775.51</v>
      </c>
      <c r="AC91" s="89">
        <v>-60.303448000000003</v>
      </c>
      <c r="AD91" s="89">
        <v>-53.021842999999997</v>
      </c>
      <c r="AE91" s="89">
        <v>2.9575086000000002</v>
      </c>
      <c r="AF91" s="89">
        <v>-67.087433000000004</v>
      </c>
      <c r="AG91" s="89">
        <v>-58.712479000000002</v>
      </c>
      <c r="AH91" s="8"/>
      <c r="AI91" s="6">
        <f t="shared" si="107"/>
        <v>14.064204081632999</v>
      </c>
      <c r="AJ91" s="6">
        <f t="shared" si="108"/>
        <v>16.236504</v>
      </c>
      <c r="AK91" s="83">
        <f t="shared" si="124"/>
        <v>-51.302478999999998</v>
      </c>
      <c r="AL91" s="6">
        <f t="shared" si="125"/>
        <v>14.064204081632999</v>
      </c>
      <c r="AM91" s="79">
        <f t="shared" si="126"/>
        <v>7.6371155000000002</v>
      </c>
      <c r="AN91" s="83">
        <f t="shared" si="127"/>
        <v>-64.640754999999999</v>
      </c>
      <c r="AO91" s="6">
        <f t="shared" si="128"/>
        <v>14.064204081632999</v>
      </c>
      <c r="AP91" s="43">
        <f t="shared" si="129"/>
        <v>5.0224546999999999</v>
      </c>
      <c r="AQ91" s="83">
        <f t="shared" si="130"/>
        <v>-67.400138999999996</v>
      </c>
      <c r="AR91" s="6">
        <f t="shared" si="131"/>
        <v>14.064204081632999</v>
      </c>
      <c r="AS91" s="79">
        <f t="shared" si="132"/>
        <v>0</v>
      </c>
      <c r="AT91" s="83">
        <f t="shared" si="133"/>
        <v>0</v>
      </c>
      <c r="AU91" s="6">
        <f t="shared" si="134"/>
        <v>14.064204081632999</v>
      </c>
      <c r="AV91" s="79">
        <f t="shared" si="135"/>
        <v>0</v>
      </c>
      <c r="AW91" s="83">
        <f t="shared" si="136"/>
        <v>0</v>
      </c>
      <c r="AX91" s="43">
        <f t="shared" si="137"/>
        <v>0</v>
      </c>
      <c r="AY91" s="43">
        <f t="shared" si="138"/>
        <v>0</v>
      </c>
      <c r="AZ91" s="43">
        <f t="shared" si="139"/>
        <v>0</v>
      </c>
    </row>
    <row r="92" spans="2:52" x14ac:dyDescent="0.25">
      <c r="B92" s="89">
        <v>13580255102.041</v>
      </c>
      <c r="C92" s="89">
        <v>-21.834811999999999</v>
      </c>
      <c r="D92" s="89">
        <v>19.415510000000001</v>
      </c>
      <c r="E92" s="89">
        <v>39.998111999999999</v>
      </c>
      <c r="F92" s="89">
        <v>-109.69898999999999</v>
      </c>
      <c r="G92" s="89">
        <v>-20.47542</v>
      </c>
      <c r="H92" s="8"/>
      <c r="I92" s="6">
        <f t="shared" si="104"/>
        <v>14.225520408163</v>
      </c>
      <c r="J92" s="6">
        <f t="shared" si="105"/>
        <v>35.904654999999998</v>
      </c>
      <c r="K92" s="83">
        <f t="shared" si="109"/>
        <v>11.631624</v>
      </c>
      <c r="L92" s="6">
        <f t="shared" si="110"/>
        <v>14.225520408163</v>
      </c>
      <c r="M92" s="79">
        <f t="shared" si="111"/>
        <v>26.376494999999998</v>
      </c>
      <c r="N92" s="83">
        <f t="shared" si="112"/>
        <v>2.3420451</v>
      </c>
      <c r="O92" s="6">
        <f t="shared" si="113"/>
        <v>14.225520408163</v>
      </c>
      <c r="P92" s="79">
        <f t="shared" si="114"/>
        <v>25.774253999999999</v>
      </c>
      <c r="Q92" s="83">
        <f t="shared" si="115"/>
        <v>-1.7920974000000001</v>
      </c>
      <c r="R92" s="6">
        <f t="shared" si="116"/>
        <v>14.225520408163</v>
      </c>
      <c r="S92" s="79">
        <f t="shared" si="117"/>
        <v>0</v>
      </c>
      <c r="T92" s="83">
        <f t="shared" si="118"/>
        <v>0</v>
      </c>
      <c r="U92" s="6">
        <f t="shared" si="119"/>
        <v>14.225520408163</v>
      </c>
      <c r="V92" s="79">
        <f t="shared" si="120"/>
        <v>0</v>
      </c>
      <c r="W92" s="83">
        <f t="shared" si="121"/>
        <v>0</v>
      </c>
      <c r="X92" s="43">
        <f t="shared" si="122"/>
        <v>0</v>
      </c>
      <c r="Y92" s="43">
        <f t="shared" ref="Y92:Z92" si="161">C616</f>
        <v>0</v>
      </c>
      <c r="Z92" s="43">
        <f t="shared" si="161"/>
        <v>0</v>
      </c>
      <c r="AB92" s="89">
        <v>13580255102.041</v>
      </c>
      <c r="AC92" s="89">
        <v>-67.653373999999999</v>
      </c>
      <c r="AD92" s="89">
        <v>-59.627636000000003</v>
      </c>
      <c r="AE92" s="89">
        <v>5.4912324000000003</v>
      </c>
      <c r="AF92" s="89">
        <v>-79.293884000000006</v>
      </c>
      <c r="AG92" s="89">
        <v>-66.389724999999999</v>
      </c>
      <c r="AH92" s="8"/>
      <c r="AI92" s="6">
        <f t="shared" si="107"/>
        <v>14.225520408163</v>
      </c>
      <c r="AJ92" s="6">
        <f t="shared" si="108"/>
        <v>18.116202999999999</v>
      </c>
      <c r="AK92" s="83">
        <f t="shared" si="124"/>
        <v>-45.013148999999999</v>
      </c>
      <c r="AL92" s="6">
        <f t="shared" si="125"/>
        <v>14.225520408163</v>
      </c>
      <c r="AM92" s="79">
        <f t="shared" si="126"/>
        <v>8.8514595000000007</v>
      </c>
      <c r="AN92" s="83">
        <f t="shared" si="127"/>
        <v>-51.251427</v>
      </c>
      <c r="AO92" s="6">
        <f t="shared" si="128"/>
        <v>14.225520408163</v>
      </c>
      <c r="AP92" s="43">
        <f t="shared" si="129"/>
        <v>7.1057829999999997</v>
      </c>
      <c r="AQ92" s="83">
        <f t="shared" si="130"/>
        <v>-58.369903999999998</v>
      </c>
      <c r="AR92" s="6">
        <f t="shared" si="131"/>
        <v>14.225520408163</v>
      </c>
      <c r="AS92" s="79">
        <f t="shared" si="132"/>
        <v>0</v>
      </c>
      <c r="AT92" s="83">
        <f t="shared" si="133"/>
        <v>0</v>
      </c>
      <c r="AU92" s="6">
        <f t="shared" si="134"/>
        <v>14.225520408163</v>
      </c>
      <c r="AV92" s="79">
        <f t="shared" si="135"/>
        <v>0</v>
      </c>
      <c r="AW92" s="83">
        <f t="shared" si="136"/>
        <v>0</v>
      </c>
      <c r="AX92" s="43">
        <f t="shared" si="137"/>
        <v>0</v>
      </c>
      <c r="AY92" s="43">
        <f t="shared" si="138"/>
        <v>0</v>
      </c>
      <c r="AZ92" s="43">
        <f t="shared" si="139"/>
        <v>0</v>
      </c>
    </row>
    <row r="93" spans="2:52" x14ac:dyDescent="0.25">
      <c r="B93" s="89">
        <v>13741571428.570999</v>
      </c>
      <c r="C93" s="89">
        <v>-23.272068000000001</v>
      </c>
      <c r="D93" s="89">
        <v>17.300740999999999</v>
      </c>
      <c r="E93" s="89">
        <v>39.223498999999997</v>
      </c>
      <c r="F93" s="89">
        <v>-104.24478000000001</v>
      </c>
      <c r="G93" s="89">
        <v>-21.744492999999999</v>
      </c>
      <c r="H93" s="8"/>
      <c r="I93" s="6">
        <f t="shared" si="104"/>
        <v>14.386836734694</v>
      </c>
      <c r="J93" s="6">
        <f t="shared" si="105"/>
        <v>35.387596000000002</v>
      </c>
      <c r="K93" s="83">
        <f t="shared" si="109"/>
        <v>11.396466</v>
      </c>
      <c r="L93" s="6">
        <f t="shared" si="110"/>
        <v>14.386836734694</v>
      </c>
      <c r="M93" s="79">
        <f t="shared" si="111"/>
        <v>25.696252999999999</v>
      </c>
      <c r="N93" s="83">
        <f t="shared" si="112"/>
        <v>-0.37862179000000001</v>
      </c>
      <c r="O93" s="6">
        <f t="shared" si="113"/>
        <v>14.386836734694</v>
      </c>
      <c r="P93" s="79">
        <f t="shared" si="114"/>
        <v>23.376197999999999</v>
      </c>
      <c r="Q93" s="83">
        <f t="shared" si="115"/>
        <v>-8.4108219000000002</v>
      </c>
      <c r="R93" s="6">
        <f t="shared" si="116"/>
        <v>14.386836734694</v>
      </c>
      <c r="S93" s="79">
        <f t="shared" si="117"/>
        <v>0</v>
      </c>
      <c r="T93" s="83">
        <f t="shared" si="118"/>
        <v>0</v>
      </c>
      <c r="U93" s="6">
        <f t="shared" si="119"/>
        <v>14.386836734694</v>
      </c>
      <c r="V93" s="79">
        <f t="shared" si="120"/>
        <v>0</v>
      </c>
      <c r="W93" s="83">
        <f t="shared" si="121"/>
        <v>0</v>
      </c>
      <c r="X93" s="43">
        <f t="shared" si="122"/>
        <v>0</v>
      </c>
      <c r="Y93" s="43">
        <f t="shared" ref="Y93:Z93" si="162">C617</f>
        <v>0</v>
      </c>
      <c r="Z93" s="43">
        <f t="shared" si="162"/>
        <v>0</v>
      </c>
      <c r="AB93" s="89">
        <v>13741571428.570999</v>
      </c>
      <c r="AC93" s="89">
        <v>-71.722663999999995</v>
      </c>
      <c r="AD93" s="89">
        <v>-60.580565999999997</v>
      </c>
      <c r="AE93" s="89">
        <v>9.5179557999999993</v>
      </c>
      <c r="AF93" s="89">
        <v>-94.891304000000005</v>
      </c>
      <c r="AG93" s="89">
        <v>-70.254409999999993</v>
      </c>
      <c r="AH93" s="8"/>
      <c r="AI93" s="6">
        <f t="shared" si="107"/>
        <v>14.386836734694</v>
      </c>
      <c r="AJ93" s="6">
        <f t="shared" si="108"/>
        <v>18.879007000000001</v>
      </c>
      <c r="AK93" s="83">
        <f t="shared" si="124"/>
        <v>-42.082081000000002</v>
      </c>
      <c r="AL93" s="6">
        <f t="shared" si="125"/>
        <v>14.386836734694</v>
      </c>
      <c r="AM93" s="79">
        <f t="shared" si="126"/>
        <v>9.6965160000000008</v>
      </c>
      <c r="AN93" s="83">
        <f t="shared" si="127"/>
        <v>-51.116173000000003</v>
      </c>
      <c r="AO93" s="6">
        <f t="shared" si="128"/>
        <v>14.386836734694</v>
      </c>
      <c r="AP93" s="43">
        <f t="shared" si="129"/>
        <v>8.1147118000000003</v>
      </c>
      <c r="AQ93" s="83">
        <f t="shared" si="130"/>
        <v>-55.257976999999997</v>
      </c>
      <c r="AR93" s="6">
        <f t="shared" si="131"/>
        <v>14.386836734694</v>
      </c>
      <c r="AS93" s="79">
        <f t="shared" si="132"/>
        <v>0</v>
      </c>
      <c r="AT93" s="83">
        <f t="shared" si="133"/>
        <v>0</v>
      </c>
      <c r="AU93" s="6">
        <f t="shared" si="134"/>
        <v>14.386836734694</v>
      </c>
      <c r="AV93" s="79">
        <f t="shared" si="135"/>
        <v>0</v>
      </c>
      <c r="AW93" s="83">
        <f t="shared" si="136"/>
        <v>0</v>
      </c>
      <c r="AX93" s="43">
        <f t="shared" si="137"/>
        <v>0</v>
      </c>
      <c r="AY93" s="43">
        <f t="shared" si="138"/>
        <v>0</v>
      </c>
      <c r="AZ93" s="43">
        <f t="shared" si="139"/>
        <v>0</v>
      </c>
    </row>
    <row r="94" spans="2:52" x14ac:dyDescent="0.25">
      <c r="B94" s="89">
        <v>13902887755.101999</v>
      </c>
      <c r="C94" s="89">
        <v>-25.257656000000001</v>
      </c>
      <c r="D94" s="89">
        <v>14.182131999999999</v>
      </c>
      <c r="E94" s="89">
        <v>37.240893999999997</v>
      </c>
      <c r="F94" s="89">
        <v>-100.95428</v>
      </c>
      <c r="G94" s="89">
        <v>-23.548362999999998</v>
      </c>
      <c r="H94" s="8"/>
      <c r="I94" s="6">
        <f t="shared" si="104"/>
        <v>14.548153061224001</v>
      </c>
      <c r="J94" s="6">
        <f t="shared" si="105"/>
        <v>35.621375999999998</v>
      </c>
      <c r="K94" s="83">
        <f t="shared" si="109"/>
        <v>12.244878</v>
      </c>
      <c r="L94" s="6">
        <f t="shared" si="110"/>
        <v>14.548153061224001</v>
      </c>
      <c r="M94" s="79">
        <f t="shared" si="111"/>
        <v>25.654668999999998</v>
      </c>
      <c r="N94" s="83">
        <f t="shared" si="112"/>
        <v>3.033277</v>
      </c>
      <c r="O94" s="6">
        <f t="shared" si="113"/>
        <v>14.548153061224001</v>
      </c>
      <c r="P94" s="79">
        <f t="shared" si="114"/>
        <v>19.261517000000001</v>
      </c>
      <c r="Q94" s="83">
        <f t="shared" si="115"/>
        <v>-13.453785</v>
      </c>
      <c r="R94" s="6">
        <f t="shared" si="116"/>
        <v>14.548153061224001</v>
      </c>
      <c r="S94" s="79">
        <f t="shared" si="117"/>
        <v>0</v>
      </c>
      <c r="T94" s="83">
        <f t="shared" si="118"/>
        <v>0</v>
      </c>
      <c r="U94" s="6">
        <f t="shared" si="119"/>
        <v>14.548153061224001</v>
      </c>
      <c r="V94" s="79">
        <f t="shared" si="120"/>
        <v>0</v>
      </c>
      <c r="W94" s="83">
        <f t="shared" si="121"/>
        <v>0</v>
      </c>
      <c r="X94" s="43">
        <f t="shared" si="122"/>
        <v>0</v>
      </c>
      <c r="Y94" s="43">
        <f t="shared" ref="Y94:Z94" si="163">C618</f>
        <v>0</v>
      </c>
      <c r="Z94" s="43">
        <f t="shared" si="163"/>
        <v>0</v>
      </c>
      <c r="AB94" s="89">
        <v>13902887755.101999</v>
      </c>
      <c r="AC94" s="89">
        <v>-75.313018999999997</v>
      </c>
      <c r="AD94" s="89">
        <v>-57.003441000000002</v>
      </c>
      <c r="AE94" s="89">
        <v>13.462647</v>
      </c>
      <c r="AF94" s="89">
        <v>-106.39857000000001</v>
      </c>
      <c r="AG94" s="89">
        <v>-73.651443</v>
      </c>
      <c r="AH94" s="8"/>
      <c r="AI94" s="6">
        <f t="shared" si="107"/>
        <v>14.548153061224001</v>
      </c>
      <c r="AJ94" s="6">
        <f t="shared" si="108"/>
        <v>18.603259999999999</v>
      </c>
      <c r="AK94" s="83">
        <f t="shared" si="124"/>
        <v>-43.310406</v>
      </c>
      <c r="AL94" s="6">
        <f t="shared" si="125"/>
        <v>14.548153061224001</v>
      </c>
      <c r="AM94" s="79">
        <f t="shared" si="126"/>
        <v>8.8145656999999993</v>
      </c>
      <c r="AN94" s="83">
        <f t="shared" si="127"/>
        <v>-52.589165000000001</v>
      </c>
      <c r="AO94" s="6">
        <f t="shared" si="128"/>
        <v>14.548153061224001</v>
      </c>
      <c r="AP94" s="43">
        <f t="shared" si="129"/>
        <v>7.8769812999999997</v>
      </c>
      <c r="AQ94" s="83">
        <f t="shared" si="130"/>
        <v>-58.054855000000003</v>
      </c>
      <c r="AR94" s="6">
        <f t="shared" si="131"/>
        <v>14.548153061224001</v>
      </c>
      <c r="AS94" s="79">
        <f t="shared" si="132"/>
        <v>0</v>
      </c>
      <c r="AT94" s="83">
        <f t="shared" si="133"/>
        <v>0</v>
      </c>
      <c r="AU94" s="6">
        <f t="shared" si="134"/>
        <v>14.548153061224001</v>
      </c>
      <c r="AV94" s="79">
        <f t="shared" si="135"/>
        <v>0</v>
      </c>
      <c r="AW94" s="83">
        <f t="shared" si="136"/>
        <v>0</v>
      </c>
      <c r="AX94" s="43">
        <f t="shared" si="137"/>
        <v>0</v>
      </c>
      <c r="AY94" s="43">
        <f t="shared" si="138"/>
        <v>0</v>
      </c>
      <c r="AZ94" s="43">
        <f t="shared" si="139"/>
        <v>0</v>
      </c>
    </row>
    <row r="95" spans="2:52" x14ac:dyDescent="0.25">
      <c r="B95" s="89">
        <v>14064204081.632999</v>
      </c>
      <c r="C95" s="89">
        <v>-26.163937000000001</v>
      </c>
      <c r="D95" s="89">
        <v>12.588603000000001</v>
      </c>
      <c r="E95" s="89">
        <v>36.607601000000003</v>
      </c>
      <c r="F95" s="89">
        <v>-103.97471</v>
      </c>
      <c r="G95" s="89">
        <v>-23.883431999999999</v>
      </c>
      <c r="H95" s="8"/>
      <c r="I95" s="6">
        <f t="shared" si="104"/>
        <v>14.709469387755</v>
      </c>
      <c r="J95" s="6">
        <f t="shared" si="105"/>
        <v>34.864071000000003</v>
      </c>
      <c r="K95" s="83">
        <f t="shared" si="109"/>
        <v>12.434257000000001</v>
      </c>
      <c r="L95" s="6">
        <f t="shared" si="110"/>
        <v>14.709469387755</v>
      </c>
      <c r="M95" s="79">
        <f t="shared" si="111"/>
        <v>24.422066000000001</v>
      </c>
      <c r="N95" s="83">
        <f t="shared" si="112"/>
        <v>-4.3890729000000004</v>
      </c>
      <c r="O95" s="6">
        <f t="shared" si="113"/>
        <v>14.709469387755</v>
      </c>
      <c r="P95" s="79">
        <f t="shared" si="114"/>
        <v>16.610706</v>
      </c>
      <c r="Q95" s="83">
        <f t="shared" si="115"/>
        <v>-27.520434999999999</v>
      </c>
      <c r="R95" s="6">
        <f t="shared" si="116"/>
        <v>14.709469387755</v>
      </c>
      <c r="S95" s="79">
        <f t="shared" si="117"/>
        <v>0</v>
      </c>
      <c r="T95" s="83">
        <f t="shared" si="118"/>
        <v>0</v>
      </c>
      <c r="U95" s="6">
        <f t="shared" si="119"/>
        <v>14.709469387755</v>
      </c>
      <c r="V95" s="79">
        <f t="shared" si="120"/>
        <v>0</v>
      </c>
      <c r="W95" s="83">
        <f t="shared" si="121"/>
        <v>0</v>
      </c>
      <c r="X95" s="43">
        <f t="shared" si="122"/>
        <v>0</v>
      </c>
      <c r="Y95" s="43">
        <f t="shared" ref="Y95:Z95" si="164">C619</f>
        <v>0</v>
      </c>
      <c r="Z95" s="43">
        <f t="shared" si="164"/>
        <v>0</v>
      </c>
      <c r="AB95" s="89">
        <v>14064204081.632999</v>
      </c>
      <c r="AC95" s="89">
        <v>-69.749297999999996</v>
      </c>
      <c r="AD95" s="89">
        <v>-51.302478999999998</v>
      </c>
      <c r="AE95" s="89">
        <v>16.236504</v>
      </c>
      <c r="AF95" s="89">
        <v>-107.04443000000001</v>
      </c>
      <c r="AG95" s="89">
        <v>-67.492416000000006</v>
      </c>
      <c r="AH95" s="8"/>
      <c r="AI95" s="6">
        <f t="shared" si="107"/>
        <v>14.709469387755</v>
      </c>
      <c r="AJ95" s="6">
        <f t="shared" si="108"/>
        <v>16.800329000000001</v>
      </c>
      <c r="AK95" s="83">
        <f t="shared" si="124"/>
        <v>-48.263142000000002</v>
      </c>
      <c r="AL95" s="6">
        <f t="shared" si="125"/>
        <v>14.709469387755</v>
      </c>
      <c r="AM95" s="79">
        <f t="shared" si="126"/>
        <v>7.3443550999999996</v>
      </c>
      <c r="AN95" s="83">
        <f t="shared" si="127"/>
        <v>-58.161175</v>
      </c>
      <c r="AO95" s="6">
        <f t="shared" si="128"/>
        <v>14.709469387755</v>
      </c>
      <c r="AP95" s="43">
        <f t="shared" si="129"/>
        <v>7.1170815999999997</v>
      </c>
      <c r="AQ95" s="83">
        <f t="shared" si="130"/>
        <v>-61.594676999999997</v>
      </c>
      <c r="AR95" s="6">
        <f t="shared" si="131"/>
        <v>14.709469387755</v>
      </c>
      <c r="AS95" s="79">
        <f t="shared" si="132"/>
        <v>0</v>
      </c>
      <c r="AT95" s="83">
        <f t="shared" si="133"/>
        <v>0</v>
      </c>
      <c r="AU95" s="6">
        <f t="shared" si="134"/>
        <v>14.709469387755</v>
      </c>
      <c r="AV95" s="79">
        <f t="shared" si="135"/>
        <v>0</v>
      </c>
      <c r="AW95" s="83">
        <f t="shared" si="136"/>
        <v>0</v>
      </c>
      <c r="AX95" s="43">
        <f t="shared" si="137"/>
        <v>0</v>
      </c>
      <c r="AY95" s="43">
        <f t="shared" si="138"/>
        <v>0</v>
      </c>
      <c r="AZ95" s="43">
        <f t="shared" si="139"/>
        <v>0</v>
      </c>
    </row>
    <row r="96" spans="2:52" x14ac:dyDescent="0.25">
      <c r="B96" s="89">
        <v>14225520408.163</v>
      </c>
      <c r="C96" s="89">
        <v>-27.136028</v>
      </c>
      <c r="D96" s="89">
        <v>11.631624</v>
      </c>
      <c r="E96" s="89">
        <v>35.904654999999998</v>
      </c>
      <c r="F96" s="89">
        <v>-106.27549</v>
      </c>
      <c r="G96" s="89">
        <v>-24.625191000000001</v>
      </c>
      <c r="H96" s="8"/>
      <c r="I96" s="6">
        <f t="shared" si="104"/>
        <v>14.870785714285999</v>
      </c>
      <c r="J96" s="6">
        <f t="shared" si="105"/>
        <v>33.127673999999999</v>
      </c>
      <c r="K96" s="83">
        <f t="shared" si="109"/>
        <v>11.906177</v>
      </c>
      <c r="L96" s="6">
        <f t="shared" si="110"/>
        <v>14.870785714285999</v>
      </c>
      <c r="M96" s="79">
        <f t="shared" si="111"/>
        <v>23.819893</v>
      </c>
      <c r="N96" s="83">
        <f t="shared" si="112"/>
        <v>1.1216333000000001</v>
      </c>
      <c r="O96" s="6">
        <f t="shared" si="113"/>
        <v>14.870785714285999</v>
      </c>
      <c r="P96" s="79">
        <f t="shared" si="114"/>
        <v>12.600236000000001</v>
      </c>
      <c r="Q96" s="83">
        <f t="shared" si="115"/>
        <v>-28.309882999999999</v>
      </c>
      <c r="R96" s="6">
        <f t="shared" si="116"/>
        <v>14.870785714285999</v>
      </c>
      <c r="S96" s="79">
        <f t="shared" si="117"/>
        <v>0</v>
      </c>
      <c r="T96" s="83">
        <f t="shared" si="118"/>
        <v>0</v>
      </c>
      <c r="U96" s="6">
        <f t="shared" si="119"/>
        <v>14.870785714285999</v>
      </c>
      <c r="V96" s="79">
        <f t="shared" si="120"/>
        <v>0</v>
      </c>
      <c r="W96" s="83">
        <f t="shared" si="121"/>
        <v>0</v>
      </c>
      <c r="X96" s="43">
        <f t="shared" si="122"/>
        <v>0</v>
      </c>
      <c r="Y96" s="43">
        <f t="shared" ref="Y96:Z96" si="165">C620</f>
        <v>0</v>
      </c>
      <c r="Z96" s="43">
        <f t="shared" si="165"/>
        <v>0</v>
      </c>
      <c r="AB96" s="89">
        <v>14225520408.163</v>
      </c>
      <c r="AC96" s="89">
        <v>-63.854892999999997</v>
      </c>
      <c r="AD96" s="89">
        <v>-45.013148999999999</v>
      </c>
      <c r="AE96" s="89">
        <v>18.116202999999999</v>
      </c>
      <c r="AF96" s="89">
        <v>-105.49375999999999</v>
      </c>
      <c r="AG96" s="89">
        <v>-61.473087</v>
      </c>
      <c r="AH96" s="8"/>
      <c r="AI96" s="6">
        <f t="shared" si="107"/>
        <v>14.870785714285999</v>
      </c>
      <c r="AJ96" s="6">
        <f t="shared" si="108"/>
        <v>13.824305000000001</v>
      </c>
      <c r="AK96" s="83">
        <f t="shared" si="124"/>
        <v>-53.809719000000001</v>
      </c>
      <c r="AL96" s="6">
        <f t="shared" si="125"/>
        <v>14.870785714285999</v>
      </c>
      <c r="AM96" s="79">
        <f t="shared" si="126"/>
        <v>6.7019811000000002</v>
      </c>
      <c r="AN96" s="83">
        <f t="shared" si="127"/>
        <v>-70.776184000000001</v>
      </c>
      <c r="AO96" s="6">
        <f t="shared" si="128"/>
        <v>14.870785714285999</v>
      </c>
      <c r="AP96" s="43">
        <f t="shared" si="129"/>
        <v>6.6926370000000004</v>
      </c>
      <c r="AQ96" s="83">
        <f t="shared" si="130"/>
        <v>-67.138442999999995</v>
      </c>
      <c r="AR96" s="6">
        <f t="shared" si="131"/>
        <v>14.870785714285999</v>
      </c>
      <c r="AS96" s="79">
        <f t="shared" si="132"/>
        <v>0</v>
      </c>
      <c r="AT96" s="83">
        <f t="shared" si="133"/>
        <v>0</v>
      </c>
      <c r="AU96" s="6">
        <f t="shared" si="134"/>
        <v>14.870785714285999</v>
      </c>
      <c r="AV96" s="79">
        <f t="shared" si="135"/>
        <v>0</v>
      </c>
      <c r="AW96" s="83">
        <f t="shared" si="136"/>
        <v>0</v>
      </c>
      <c r="AX96" s="43">
        <f t="shared" si="137"/>
        <v>0</v>
      </c>
      <c r="AY96" s="43">
        <f t="shared" si="138"/>
        <v>0</v>
      </c>
      <c r="AZ96" s="43">
        <f t="shared" si="139"/>
        <v>0</v>
      </c>
    </row>
    <row r="97" spans="2:52" x14ac:dyDescent="0.25">
      <c r="B97" s="89">
        <v>14386836734.694</v>
      </c>
      <c r="C97" s="89">
        <v>-26.654859999999999</v>
      </c>
      <c r="D97" s="89">
        <v>11.396466</v>
      </c>
      <c r="E97" s="89">
        <v>35.387596000000002</v>
      </c>
      <c r="F97" s="89">
        <v>-99.404015000000001</v>
      </c>
      <c r="G97" s="89">
        <v>-24.310469000000001</v>
      </c>
      <c r="H97" s="8"/>
      <c r="I97" s="6">
        <f t="shared" si="104"/>
        <v>15.032102040816</v>
      </c>
      <c r="J97" s="6">
        <f t="shared" si="105"/>
        <v>29.463625</v>
      </c>
      <c r="K97" s="83">
        <f t="shared" si="109"/>
        <v>9.5926533000000003</v>
      </c>
      <c r="L97" s="6">
        <f t="shared" si="110"/>
        <v>15.032102040816</v>
      </c>
      <c r="M97" s="79">
        <f t="shared" si="111"/>
        <v>20.033102</v>
      </c>
      <c r="N97" s="83">
        <f t="shared" si="112"/>
        <v>-2.3099593999999999</v>
      </c>
      <c r="O97" s="6">
        <f t="shared" si="113"/>
        <v>15.032102040816</v>
      </c>
      <c r="P97" s="79">
        <f t="shared" si="114"/>
        <v>10.171036000000001</v>
      </c>
      <c r="Q97" s="83">
        <f t="shared" si="115"/>
        <v>-35.084651999999998</v>
      </c>
      <c r="R97" s="6">
        <f t="shared" si="116"/>
        <v>15.032102040816</v>
      </c>
      <c r="S97" s="79">
        <f t="shared" si="117"/>
        <v>0</v>
      </c>
      <c r="T97" s="83">
        <f t="shared" si="118"/>
        <v>0</v>
      </c>
      <c r="U97" s="6">
        <f t="shared" si="119"/>
        <v>15.032102040816</v>
      </c>
      <c r="V97" s="79">
        <f t="shared" si="120"/>
        <v>0</v>
      </c>
      <c r="W97" s="83">
        <f t="shared" si="121"/>
        <v>0</v>
      </c>
      <c r="X97" s="43">
        <f t="shared" si="122"/>
        <v>0</v>
      </c>
      <c r="Y97" s="43">
        <f t="shared" ref="Y97:Z97" si="166">C621</f>
        <v>0</v>
      </c>
      <c r="Z97" s="43">
        <f t="shared" si="166"/>
        <v>0</v>
      </c>
      <c r="AB97" s="89">
        <v>14386836734.694</v>
      </c>
      <c r="AC97" s="89">
        <v>-62.59684</v>
      </c>
      <c r="AD97" s="89">
        <v>-42.082081000000002</v>
      </c>
      <c r="AE97" s="89">
        <v>18.879007000000001</v>
      </c>
      <c r="AF97" s="89">
        <v>-105.986</v>
      </c>
      <c r="AG97" s="89">
        <v>-60.422558000000002</v>
      </c>
      <c r="AH97" s="8"/>
      <c r="AI97" s="6">
        <f t="shared" si="107"/>
        <v>15.032102040816</v>
      </c>
      <c r="AJ97" s="6">
        <f t="shared" si="108"/>
        <v>9.6271647999999992</v>
      </c>
      <c r="AK97" s="83">
        <f t="shared" si="124"/>
        <v>-55.979877000000002</v>
      </c>
      <c r="AL97" s="6">
        <f t="shared" si="125"/>
        <v>15.032102040816</v>
      </c>
      <c r="AM97" s="79">
        <f t="shared" si="126"/>
        <v>5.8033605000000001</v>
      </c>
      <c r="AN97" s="83">
        <f t="shared" si="127"/>
        <v>-65.471085000000002</v>
      </c>
      <c r="AO97" s="6">
        <f t="shared" si="128"/>
        <v>15.032102040816</v>
      </c>
      <c r="AP97" s="43">
        <f t="shared" si="129"/>
        <v>6.1542710999999999</v>
      </c>
      <c r="AQ97" s="83">
        <f t="shared" si="130"/>
        <v>-67.042786000000007</v>
      </c>
      <c r="AR97" s="6">
        <f t="shared" si="131"/>
        <v>15.032102040816</v>
      </c>
      <c r="AS97" s="79">
        <f t="shared" si="132"/>
        <v>0</v>
      </c>
      <c r="AT97" s="83">
        <f t="shared" si="133"/>
        <v>0</v>
      </c>
      <c r="AU97" s="6">
        <f t="shared" si="134"/>
        <v>15.032102040816</v>
      </c>
      <c r="AV97" s="79">
        <f t="shared" si="135"/>
        <v>0</v>
      </c>
      <c r="AW97" s="83">
        <f t="shared" si="136"/>
        <v>0</v>
      </c>
      <c r="AX97" s="43">
        <f t="shared" si="137"/>
        <v>0</v>
      </c>
      <c r="AY97" s="43">
        <f t="shared" si="138"/>
        <v>0</v>
      </c>
      <c r="AZ97" s="43">
        <f t="shared" si="139"/>
        <v>0</v>
      </c>
    </row>
    <row r="98" spans="2:52" x14ac:dyDescent="0.25">
      <c r="B98" s="89">
        <v>14548153061.224001</v>
      </c>
      <c r="C98" s="89">
        <v>-24.617076999999998</v>
      </c>
      <c r="D98" s="89">
        <v>12.244878</v>
      </c>
      <c r="E98" s="89">
        <v>35.621375999999998</v>
      </c>
      <c r="F98" s="89">
        <v>-97.923186999999999</v>
      </c>
      <c r="G98" s="89">
        <v>-23.037724999999998</v>
      </c>
      <c r="H98" s="8"/>
      <c r="I98" s="6">
        <f t="shared" si="104"/>
        <v>15.193418367347</v>
      </c>
      <c r="J98" s="6">
        <f t="shared" si="105"/>
        <v>26.429169000000002</v>
      </c>
      <c r="K98" s="83">
        <f t="shared" si="109"/>
        <v>7.1858348999999997</v>
      </c>
      <c r="L98" s="6">
        <f t="shared" si="110"/>
        <v>15.193418367347</v>
      </c>
      <c r="M98" s="79">
        <f t="shared" si="111"/>
        <v>16.65926</v>
      </c>
      <c r="N98" s="83">
        <f t="shared" si="112"/>
        <v>-3.4865900999999999</v>
      </c>
      <c r="O98" s="6">
        <f t="shared" si="113"/>
        <v>15.193418367347</v>
      </c>
      <c r="P98" s="79">
        <f t="shared" si="114"/>
        <v>8.0936050000000002</v>
      </c>
      <c r="Q98" s="83">
        <f t="shared" si="115"/>
        <v>-44.084525999999997</v>
      </c>
      <c r="R98" s="6">
        <f t="shared" si="116"/>
        <v>15.193418367347</v>
      </c>
      <c r="S98" s="79">
        <f t="shared" si="117"/>
        <v>0</v>
      </c>
      <c r="T98" s="83">
        <f t="shared" si="118"/>
        <v>0</v>
      </c>
      <c r="U98" s="6">
        <f t="shared" si="119"/>
        <v>15.193418367347</v>
      </c>
      <c r="V98" s="79">
        <f t="shared" si="120"/>
        <v>0</v>
      </c>
      <c r="W98" s="83">
        <f t="shared" si="121"/>
        <v>0</v>
      </c>
      <c r="X98" s="43">
        <f t="shared" si="122"/>
        <v>0</v>
      </c>
      <c r="Y98" s="43">
        <f t="shared" ref="Y98:Z98" si="167">C622</f>
        <v>0</v>
      </c>
      <c r="Z98" s="43">
        <f t="shared" si="167"/>
        <v>0</v>
      </c>
      <c r="AB98" s="89">
        <v>14548153061.224001</v>
      </c>
      <c r="AC98" s="89">
        <v>-62.415317999999999</v>
      </c>
      <c r="AD98" s="89">
        <v>-43.310406</v>
      </c>
      <c r="AE98" s="89">
        <v>18.603259999999999</v>
      </c>
      <c r="AF98" s="89">
        <v>-102.62891</v>
      </c>
      <c r="AG98" s="89">
        <v>-60.987625000000001</v>
      </c>
      <c r="AH98" s="8"/>
      <c r="AI98" s="6">
        <f t="shared" si="107"/>
        <v>15.193418367347</v>
      </c>
      <c r="AJ98" s="6">
        <f t="shared" si="108"/>
        <v>6.9396829999999996</v>
      </c>
      <c r="AK98" s="83">
        <f t="shared" si="124"/>
        <v>-50.877541000000001</v>
      </c>
      <c r="AL98" s="6">
        <f t="shared" si="125"/>
        <v>15.193418367347</v>
      </c>
      <c r="AM98" s="79">
        <f t="shared" si="126"/>
        <v>5.3908934999999998</v>
      </c>
      <c r="AN98" s="83">
        <f t="shared" si="127"/>
        <v>-57.087246</v>
      </c>
      <c r="AO98" s="6">
        <f t="shared" si="128"/>
        <v>15.193418367347</v>
      </c>
      <c r="AP98" s="43">
        <f t="shared" si="129"/>
        <v>6.4457120999999997</v>
      </c>
      <c r="AQ98" s="83">
        <f t="shared" si="130"/>
        <v>-62.927517000000002</v>
      </c>
      <c r="AR98" s="6">
        <f t="shared" si="131"/>
        <v>15.193418367347</v>
      </c>
      <c r="AS98" s="79">
        <f t="shared" si="132"/>
        <v>0</v>
      </c>
      <c r="AT98" s="83">
        <f t="shared" si="133"/>
        <v>0</v>
      </c>
      <c r="AU98" s="6">
        <f t="shared" si="134"/>
        <v>15.193418367347</v>
      </c>
      <c r="AV98" s="79">
        <f t="shared" si="135"/>
        <v>0</v>
      </c>
      <c r="AW98" s="83">
        <f t="shared" si="136"/>
        <v>0</v>
      </c>
      <c r="AX98" s="43">
        <f t="shared" si="137"/>
        <v>0</v>
      </c>
      <c r="AY98" s="43">
        <f t="shared" si="138"/>
        <v>0</v>
      </c>
      <c r="AZ98" s="43">
        <f t="shared" si="139"/>
        <v>0</v>
      </c>
    </row>
    <row r="99" spans="2:52" x14ac:dyDescent="0.25">
      <c r="B99" s="89">
        <v>14709469387.754999</v>
      </c>
      <c r="C99" s="89">
        <v>-24.584216999999999</v>
      </c>
      <c r="D99" s="89">
        <v>12.434257000000001</v>
      </c>
      <c r="E99" s="89">
        <v>34.864071000000003</v>
      </c>
      <c r="F99" s="89">
        <v>-103.71053000000001</v>
      </c>
      <c r="G99" s="89">
        <v>-22.781293999999999</v>
      </c>
      <c r="H99" s="8"/>
      <c r="I99" s="6">
        <f t="shared" si="104"/>
        <v>15.354734693878001</v>
      </c>
      <c r="J99" s="6">
        <f t="shared" si="105"/>
        <v>21.461433</v>
      </c>
      <c r="K99" s="83">
        <f t="shared" si="109"/>
        <v>0.70670204999999997</v>
      </c>
      <c r="L99" s="6">
        <f t="shared" si="110"/>
        <v>15.354734693878001</v>
      </c>
      <c r="M99" s="79">
        <f t="shared" si="111"/>
        <v>13.468403</v>
      </c>
      <c r="N99" s="83">
        <f t="shared" si="112"/>
        <v>-24.777474999999999</v>
      </c>
      <c r="O99" s="6">
        <f t="shared" si="113"/>
        <v>15.354734693878001</v>
      </c>
      <c r="P99" s="79">
        <f t="shared" si="114"/>
        <v>7.8292127000000002</v>
      </c>
      <c r="Q99" s="83">
        <f t="shared" si="115"/>
        <v>-50.455199999999998</v>
      </c>
      <c r="R99" s="6">
        <f t="shared" si="116"/>
        <v>15.354734693878001</v>
      </c>
      <c r="S99" s="79">
        <f t="shared" si="117"/>
        <v>0</v>
      </c>
      <c r="T99" s="83">
        <f t="shared" si="118"/>
        <v>0</v>
      </c>
      <c r="U99" s="6">
        <f t="shared" si="119"/>
        <v>15.354734693878001</v>
      </c>
      <c r="V99" s="79">
        <f t="shared" si="120"/>
        <v>0</v>
      </c>
      <c r="W99" s="83">
        <f t="shared" si="121"/>
        <v>0</v>
      </c>
      <c r="X99" s="43">
        <f t="shared" si="122"/>
        <v>0</v>
      </c>
      <c r="Y99" s="43">
        <f t="shared" ref="Y99:Z99" si="168">C623</f>
        <v>0</v>
      </c>
      <c r="Z99" s="43">
        <f t="shared" si="168"/>
        <v>0</v>
      </c>
      <c r="AB99" s="89">
        <v>14709469387.754999</v>
      </c>
      <c r="AC99" s="89">
        <v>-65.996407000000005</v>
      </c>
      <c r="AD99" s="89">
        <v>-48.263142000000002</v>
      </c>
      <c r="AE99" s="89">
        <v>16.800329000000001</v>
      </c>
      <c r="AF99" s="89">
        <v>-104.54837999999999</v>
      </c>
      <c r="AG99" s="89">
        <v>-64.330810999999997</v>
      </c>
      <c r="AH99" s="8"/>
      <c r="AI99" s="6">
        <f t="shared" si="107"/>
        <v>15.354734693878001</v>
      </c>
      <c r="AJ99" s="6">
        <f t="shared" si="108"/>
        <v>10.220024</v>
      </c>
      <c r="AK99" s="83">
        <f t="shared" si="124"/>
        <v>-32.927193000000003</v>
      </c>
      <c r="AL99" s="6">
        <f t="shared" si="125"/>
        <v>15.354734693878001</v>
      </c>
      <c r="AM99" s="79">
        <f t="shared" si="126"/>
        <v>8.7824001000000003</v>
      </c>
      <c r="AN99" s="83">
        <f t="shared" si="127"/>
        <v>-56.920712000000002</v>
      </c>
      <c r="AO99" s="6">
        <f t="shared" si="128"/>
        <v>15.354734693878001</v>
      </c>
      <c r="AP99" s="43">
        <f t="shared" si="129"/>
        <v>6.8600105999999998</v>
      </c>
      <c r="AQ99" s="83">
        <f t="shared" si="130"/>
        <v>-58.027836000000001</v>
      </c>
      <c r="AR99" s="6">
        <f t="shared" si="131"/>
        <v>15.354734693878001</v>
      </c>
      <c r="AS99" s="79">
        <f t="shared" si="132"/>
        <v>0</v>
      </c>
      <c r="AT99" s="83">
        <f t="shared" si="133"/>
        <v>0</v>
      </c>
      <c r="AU99" s="6">
        <f t="shared" si="134"/>
        <v>15.354734693878001</v>
      </c>
      <c r="AV99" s="79">
        <f t="shared" si="135"/>
        <v>0</v>
      </c>
      <c r="AW99" s="83">
        <f t="shared" si="136"/>
        <v>0</v>
      </c>
      <c r="AX99" s="43">
        <f t="shared" si="137"/>
        <v>0</v>
      </c>
      <c r="AY99" s="43">
        <f t="shared" si="138"/>
        <v>0</v>
      </c>
      <c r="AZ99" s="43">
        <f t="shared" si="139"/>
        <v>0</v>
      </c>
    </row>
    <row r="100" spans="2:52" x14ac:dyDescent="0.25">
      <c r="B100" s="89">
        <v>14870785714.285999</v>
      </c>
      <c r="C100" s="89">
        <v>-23.482285999999998</v>
      </c>
      <c r="D100" s="89">
        <v>11.906177</v>
      </c>
      <c r="E100" s="89">
        <v>33.127673999999999</v>
      </c>
      <c r="F100" s="89">
        <v>-91.022575000000003</v>
      </c>
      <c r="G100" s="89">
        <v>-21.470419</v>
      </c>
      <c r="H100" s="8"/>
      <c r="I100" s="6">
        <f t="shared" si="104"/>
        <v>15.516051020408002</v>
      </c>
      <c r="J100" s="6">
        <f t="shared" si="105"/>
        <v>14.216367</v>
      </c>
      <c r="K100" s="83">
        <f t="shared" si="109"/>
        <v>-14.564728000000001</v>
      </c>
      <c r="L100" s="6">
        <f t="shared" si="110"/>
        <v>15.516051020408002</v>
      </c>
      <c r="M100" s="79">
        <f t="shared" si="111"/>
        <v>11.192665999999999</v>
      </c>
      <c r="N100" s="83">
        <f t="shared" si="112"/>
        <v>-44.624339999999997</v>
      </c>
      <c r="O100" s="6">
        <f t="shared" si="113"/>
        <v>15.516051020408002</v>
      </c>
      <c r="P100" s="79">
        <f t="shared" si="114"/>
        <v>8.4676828000000004</v>
      </c>
      <c r="Q100" s="83">
        <f t="shared" si="115"/>
        <v>-52.076309000000002</v>
      </c>
      <c r="R100" s="6">
        <f t="shared" si="116"/>
        <v>15.516051020408002</v>
      </c>
      <c r="S100" s="79">
        <f t="shared" si="117"/>
        <v>0</v>
      </c>
      <c r="T100" s="83">
        <f t="shared" si="118"/>
        <v>0</v>
      </c>
      <c r="U100" s="6">
        <f t="shared" si="119"/>
        <v>15.516051020408002</v>
      </c>
      <c r="V100" s="79">
        <f t="shared" si="120"/>
        <v>0</v>
      </c>
      <c r="W100" s="83">
        <f t="shared" si="121"/>
        <v>0</v>
      </c>
      <c r="X100" s="43">
        <f t="shared" si="122"/>
        <v>0</v>
      </c>
      <c r="Y100" s="43">
        <f t="shared" ref="Y100:Z100" si="169">C624</f>
        <v>0</v>
      </c>
      <c r="Z100" s="43">
        <f t="shared" si="169"/>
        <v>0</v>
      </c>
      <c r="AB100" s="89">
        <v>14870785714.285999</v>
      </c>
      <c r="AC100" s="89">
        <v>-71.739845000000003</v>
      </c>
      <c r="AD100" s="89">
        <v>-53.809719000000001</v>
      </c>
      <c r="AE100" s="89">
        <v>13.824305000000001</v>
      </c>
      <c r="AF100" s="89">
        <v>-103.69859</v>
      </c>
      <c r="AG100" s="89">
        <v>-69.871971000000002</v>
      </c>
      <c r="AH100" s="8"/>
      <c r="AI100" s="6">
        <f t="shared" si="107"/>
        <v>15.516051020408002</v>
      </c>
      <c r="AJ100" s="6">
        <f t="shared" si="108"/>
        <v>21.228166999999999</v>
      </c>
      <c r="AK100" s="83">
        <f t="shared" si="124"/>
        <v>-9.4399595000000005</v>
      </c>
      <c r="AL100" s="6">
        <f t="shared" si="125"/>
        <v>15.516051020408002</v>
      </c>
      <c r="AM100" s="79">
        <f t="shared" si="126"/>
        <v>13.385585000000001</v>
      </c>
      <c r="AN100" s="83">
        <f t="shared" si="127"/>
        <v>-46.386654</v>
      </c>
      <c r="AO100" s="6">
        <f t="shared" si="128"/>
        <v>15.516051020408002</v>
      </c>
      <c r="AP100" s="43">
        <f t="shared" si="129"/>
        <v>7.9263038999999997</v>
      </c>
      <c r="AQ100" s="83">
        <f t="shared" si="130"/>
        <v>-57.560890000000001</v>
      </c>
      <c r="AR100" s="6">
        <f t="shared" si="131"/>
        <v>15.516051020408002</v>
      </c>
      <c r="AS100" s="79">
        <f t="shared" si="132"/>
        <v>0</v>
      </c>
      <c r="AT100" s="83">
        <f t="shared" si="133"/>
        <v>0</v>
      </c>
      <c r="AU100" s="6">
        <f t="shared" si="134"/>
        <v>15.516051020408002</v>
      </c>
      <c r="AV100" s="79">
        <f t="shared" si="135"/>
        <v>0</v>
      </c>
      <c r="AW100" s="83">
        <f t="shared" si="136"/>
        <v>0</v>
      </c>
      <c r="AX100" s="43">
        <f t="shared" si="137"/>
        <v>0</v>
      </c>
      <c r="AY100" s="43">
        <f t="shared" si="138"/>
        <v>0</v>
      </c>
      <c r="AZ100" s="43">
        <f t="shared" si="139"/>
        <v>0</v>
      </c>
    </row>
    <row r="101" spans="2:52" x14ac:dyDescent="0.25">
      <c r="B101" s="89">
        <v>15032102040.816</v>
      </c>
      <c r="C101" s="89">
        <v>-21.377604999999999</v>
      </c>
      <c r="D101" s="89">
        <v>9.5926533000000003</v>
      </c>
      <c r="E101" s="89">
        <v>29.463625</v>
      </c>
      <c r="F101" s="89">
        <v>-85.036285000000007</v>
      </c>
      <c r="G101" s="89">
        <v>-19.412776999999998</v>
      </c>
      <c r="H101" s="8"/>
      <c r="I101" s="6">
        <f t="shared" ref="I101:I103" si="170">B105/1000000000</f>
        <v>15.677367346938999</v>
      </c>
      <c r="J101" s="6">
        <f t="shared" ref="J101:J103" si="171">E105</f>
        <v>11.831474</v>
      </c>
      <c r="K101" s="83">
        <f t="shared" si="109"/>
        <v>-30.563013000000002</v>
      </c>
      <c r="L101" s="6">
        <f t="shared" si="110"/>
        <v>15.677367346938999</v>
      </c>
      <c r="M101" s="79">
        <f t="shared" si="111"/>
        <v>9.0359897999999994</v>
      </c>
      <c r="N101" s="83">
        <f t="shared" si="112"/>
        <v>-49.303085000000003</v>
      </c>
      <c r="O101" s="6">
        <f t="shared" si="113"/>
        <v>15.677367346938999</v>
      </c>
      <c r="P101" s="79">
        <f t="shared" si="114"/>
        <v>8.6600447000000003</v>
      </c>
      <c r="Q101" s="83">
        <f t="shared" si="115"/>
        <v>-53.425933999999998</v>
      </c>
      <c r="R101" s="6">
        <f t="shared" si="116"/>
        <v>15.677367346938999</v>
      </c>
      <c r="S101" s="79">
        <f t="shared" si="117"/>
        <v>0</v>
      </c>
      <c r="T101" s="83">
        <f t="shared" si="118"/>
        <v>0</v>
      </c>
      <c r="U101" s="6">
        <f t="shared" si="119"/>
        <v>15.677367346938999</v>
      </c>
      <c r="V101" s="79">
        <f t="shared" si="120"/>
        <v>0</v>
      </c>
      <c r="W101" s="83">
        <f t="shared" si="121"/>
        <v>0</v>
      </c>
      <c r="X101" s="43">
        <f t="shared" si="122"/>
        <v>0</v>
      </c>
      <c r="Y101" s="43">
        <f t="shared" ref="Y101:Z101" si="172">C625</f>
        <v>0</v>
      </c>
      <c r="Z101" s="43">
        <f t="shared" si="172"/>
        <v>0</v>
      </c>
      <c r="AB101" s="89">
        <v>15032102040.816</v>
      </c>
      <c r="AC101" s="89">
        <v>-70.530852999999993</v>
      </c>
      <c r="AD101" s="89">
        <v>-55.979877000000002</v>
      </c>
      <c r="AE101" s="89">
        <v>9.6271647999999992</v>
      </c>
      <c r="AF101" s="89">
        <v>-93.696029999999993</v>
      </c>
      <c r="AG101" s="89">
        <v>-68.699286999999998</v>
      </c>
      <c r="AH101" s="8"/>
      <c r="AI101" s="6">
        <f t="shared" ref="AI101:AI103" si="173">AB105/1000000000</f>
        <v>15.677367346938999</v>
      </c>
      <c r="AJ101" s="6">
        <f t="shared" ref="AJ101:AJ103" si="174">AE105</f>
        <v>31.060299000000001</v>
      </c>
      <c r="AK101" s="83">
        <f t="shared" si="124"/>
        <v>8.0036573000000004</v>
      </c>
      <c r="AL101" s="6">
        <f t="shared" si="125"/>
        <v>15.677367346938999</v>
      </c>
      <c r="AM101" s="79">
        <f t="shared" si="126"/>
        <v>17.348665</v>
      </c>
      <c r="AN101" s="83">
        <f t="shared" si="127"/>
        <v>-12.172098</v>
      </c>
      <c r="AO101" s="6">
        <f t="shared" si="128"/>
        <v>15.677367346938999</v>
      </c>
      <c r="AP101" s="43">
        <f t="shared" si="129"/>
        <v>9.3071488999999996</v>
      </c>
      <c r="AQ101" s="83">
        <f t="shared" si="130"/>
        <v>-51.595923999999997</v>
      </c>
      <c r="AR101" s="6">
        <f t="shared" si="131"/>
        <v>15.677367346938999</v>
      </c>
      <c r="AS101" s="79">
        <f t="shared" si="132"/>
        <v>0</v>
      </c>
      <c r="AT101" s="83">
        <f t="shared" si="133"/>
        <v>0</v>
      </c>
      <c r="AU101" s="6">
        <f t="shared" si="134"/>
        <v>15.677367346938999</v>
      </c>
      <c r="AV101" s="79">
        <f t="shared" si="135"/>
        <v>0</v>
      </c>
      <c r="AW101" s="83">
        <f t="shared" si="136"/>
        <v>0</v>
      </c>
      <c r="AX101" s="43">
        <f t="shared" si="137"/>
        <v>0</v>
      </c>
      <c r="AY101" s="43">
        <f t="shared" si="138"/>
        <v>0</v>
      </c>
      <c r="AZ101" s="43">
        <f t="shared" si="139"/>
        <v>0</v>
      </c>
    </row>
    <row r="102" spans="2:52" x14ac:dyDescent="0.25">
      <c r="B102" s="89">
        <v>15193418367.347</v>
      </c>
      <c r="C102" s="89">
        <v>-20.967613</v>
      </c>
      <c r="D102" s="89">
        <v>7.1858348999999997</v>
      </c>
      <c r="E102" s="89">
        <v>26.429169000000002</v>
      </c>
      <c r="F102" s="89">
        <v>-78.979575999999994</v>
      </c>
      <c r="G102" s="89">
        <v>-18.729723</v>
      </c>
      <c r="H102" s="8"/>
      <c r="I102" s="6">
        <f t="shared" si="170"/>
        <v>15.838683673468999</v>
      </c>
      <c r="J102" s="6">
        <f t="shared" si="171"/>
        <v>12.452234000000001</v>
      </c>
      <c r="K102" s="83">
        <f t="shared" si="109"/>
        <v>-41.666381999999999</v>
      </c>
      <c r="L102" s="6">
        <f t="shared" si="110"/>
        <v>15.838683673468999</v>
      </c>
      <c r="M102" s="79">
        <f t="shared" si="111"/>
        <v>9.4753103000000003</v>
      </c>
      <c r="N102" s="83">
        <f t="shared" si="112"/>
        <v>-51.309643000000001</v>
      </c>
      <c r="O102" s="6">
        <f t="shared" si="113"/>
        <v>15.838683673468999</v>
      </c>
      <c r="P102" s="79">
        <f t="shared" si="114"/>
        <v>9.5998449000000008</v>
      </c>
      <c r="Q102" s="83">
        <f t="shared" si="115"/>
        <v>-53.642722999999997</v>
      </c>
      <c r="R102" s="6">
        <f t="shared" si="116"/>
        <v>15.838683673468999</v>
      </c>
      <c r="S102" s="79">
        <f t="shared" si="117"/>
        <v>0</v>
      </c>
      <c r="T102" s="83">
        <f t="shared" si="118"/>
        <v>0</v>
      </c>
      <c r="U102" s="6">
        <f t="shared" si="119"/>
        <v>15.838683673468999</v>
      </c>
      <c r="V102" s="79">
        <f t="shared" si="120"/>
        <v>0</v>
      </c>
      <c r="W102" s="83">
        <f t="shared" si="121"/>
        <v>0</v>
      </c>
      <c r="X102" s="43">
        <f t="shared" si="122"/>
        <v>0</v>
      </c>
      <c r="Y102" s="43">
        <f t="shared" ref="Y102:Z102" si="175">C626</f>
        <v>0</v>
      </c>
      <c r="Z102" s="43">
        <f t="shared" si="175"/>
        <v>0</v>
      </c>
      <c r="AB102" s="89">
        <v>15193418367.347</v>
      </c>
      <c r="AC102" s="89">
        <v>-60.421913000000004</v>
      </c>
      <c r="AD102" s="89">
        <v>-50.877541000000001</v>
      </c>
      <c r="AE102" s="89">
        <v>6.9396829999999996</v>
      </c>
      <c r="AF102" s="89">
        <v>-74.803939999999997</v>
      </c>
      <c r="AG102" s="89">
        <v>-58.249865999999997</v>
      </c>
      <c r="AH102" s="8"/>
      <c r="AI102" s="6">
        <f t="shared" si="173"/>
        <v>15.838683673468999</v>
      </c>
      <c r="AJ102" s="6">
        <f t="shared" si="174"/>
        <v>36.615093000000002</v>
      </c>
      <c r="AK102" s="83">
        <f t="shared" si="124"/>
        <v>13.929660999999999</v>
      </c>
      <c r="AL102" s="6">
        <f t="shared" si="125"/>
        <v>15.838683673468999</v>
      </c>
      <c r="AM102" s="79">
        <f t="shared" si="126"/>
        <v>21.672492999999999</v>
      </c>
      <c r="AN102" s="83">
        <f t="shared" si="127"/>
        <v>1.9474075</v>
      </c>
      <c r="AO102" s="6">
        <f t="shared" si="128"/>
        <v>15.838683673468999</v>
      </c>
      <c r="AP102" s="43">
        <f t="shared" si="129"/>
        <v>15.501946999999999</v>
      </c>
      <c r="AQ102" s="83">
        <f t="shared" si="130"/>
        <v>-33.55735</v>
      </c>
      <c r="AR102" s="6">
        <f t="shared" si="131"/>
        <v>15.838683673468999</v>
      </c>
      <c r="AS102" s="79">
        <f t="shared" si="132"/>
        <v>0</v>
      </c>
      <c r="AT102" s="83">
        <f t="shared" si="133"/>
        <v>0</v>
      </c>
      <c r="AU102" s="6">
        <f t="shared" si="134"/>
        <v>15.838683673468999</v>
      </c>
      <c r="AV102" s="79">
        <f t="shared" si="135"/>
        <v>0</v>
      </c>
      <c r="AW102" s="83">
        <f t="shared" si="136"/>
        <v>0</v>
      </c>
      <c r="AX102" s="43">
        <f t="shared" si="137"/>
        <v>0</v>
      </c>
      <c r="AY102" s="43">
        <f t="shared" si="138"/>
        <v>0</v>
      </c>
      <c r="AZ102" s="43">
        <f t="shared" si="139"/>
        <v>0</v>
      </c>
    </row>
    <row r="103" spans="2:52" x14ac:dyDescent="0.25">
      <c r="B103" s="89">
        <v>15354734693.878</v>
      </c>
      <c r="C103" s="89">
        <v>-22.350327</v>
      </c>
      <c r="D103" s="89">
        <v>0.70670204999999997</v>
      </c>
      <c r="E103" s="89">
        <v>21.461433</v>
      </c>
      <c r="F103" s="89">
        <v>-73.185783000000001</v>
      </c>
      <c r="G103" s="89">
        <v>-19.587503000000002</v>
      </c>
      <c r="H103" s="8"/>
      <c r="I103" s="6">
        <f t="shared" si="170"/>
        <v>16</v>
      </c>
      <c r="J103" s="6">
        <f t="shared" si="171"/>
        <v>16.382465</v>
      </c>
      <c r="K103" s="83">
        <f t="shared" si="109"/>
        <v>-43.172992999999998</v>
      </c>
      <c r="L103" s="6">
        <f t="shared" si="110"/>
        <v>16</v>
      </c>
      <c r="M103" s="79">
        <f t="shared" si="111"/>
        <v>10.883509999999999</v>
      </c>
      <c r="N103" s="83">
        <f t="shared" si="112"/>
        <v>-49.905056000000002</v>
      </c>
      <c r="O103" s="6">
        <f t="shared" si="113"/>
        <v>16</v>
      </c>
      <c r="P103" s="79">
        <f t="shared" si="114"/>
        <v>10.628173</v>
      </c>
      <c r="Q103" s="83">
        <f t="shared" si="115"/>
        <v>-52.403706</v>
      </c>
      <c r="R103" s="6">
        <f t="shared" si="116"/>
        <v>16</v>
      </c>
      <c r="S103" s="79">
        <f t="shared" si="117"/>
        <v>0</v>
      </c>
      <c r="T103" s="83">
        <f t="shared" si="118"/>
        <v>0</v>
      </c>
      <c r="U103" s="6">
        <f t="shared" si="119"/>
        <v>16</v>
      </c>
      <c r="V103" s="79">
        <f t="shared" si="120"/>
        <v>0</v>
      </c>
      <c r="W103" s="83">
        <f t="shared" si="121"/>
        <v>0</v>
      </c>
      <c r="X103" s="43">
        <f t="shared" si="122"/>
        <v>0</v>
      </c>
      <c r="Y103" s="43">
        <f t="shared" ref="Y103:Z103" si="176">C627</f>
        <v>0</v>
      </c>
      <c r="Z103" s="43">
        <f t="shared" si="176"/>
        <v>0</v>
      </c>
      <c r="AB103" s="89">
        <v>15354734693.878</v>
      </c>
      <c r="AC103" s="89">
        <v>-49.171416999999998</v>
      </c>
      <c r="AD103" s="89">
        <v>-32.927193000000003</v>
      </c>
      <c r="AE103" s="89">
        <v>10.220024</v>
      </c>
      <c r="AF103" s="89">
        <v>-66.607330000000005</v>
      </c>
      <c r="AG103" s="89">
        <v>-46.502518000000002</v>
      </c>
      <c r="AH103" s="8"/>
      <c r="AI103" s="6">
        <f t="shared" si="173"/>
        <v>16</v>
      </c>
      <c r="AJ103" s="6">
        <f t="shared" si="174"/>
        <v>36.019435999999999</v>
      </c>
      <c r="AK103" s="83">
        <f t="shared" si="124"/>
        <v>12.412993999999999</v>
      </c>
      <c r="AL103" s="6">
        <f t="shared" si="125"/>
        <v>16</v>
      </c>
      <c r="AM103" s="79">
        <f t="shared" si="126"/>
        <v>26.004162000000001</v>
      </c>
      <c r="AN103" s="83">
        <f t="shared" si="127"/>
        <v>2.1168350999999999</v>
      </c>
      <c r="AO103" s="6">
        <f t="shared" si="128"/>
        <v>16</v>
      </c>
      <c r="AP103" s="43">
        <f t="shared" si="129"/>
        <v>21.469812000000001</v>
      </c>
      <c r="AQ103" s="83">
        <f t="shared" si="130"/>
        <v>-9.2251682000000006</v>
      </c>
      <c r="AR103" s="6">
        <f t="shared" si="131"/>
        <v>16</v>
      </c>
      <c r="AS103" s="79">
        <f t="shared" si="132"/>
        <v>0</v>
      </c>
      <c r="AT103" s="83">
        <f t="shared" si="133"/>
        <v>0</v>
      </c>
      <c r="AU103" s="6">
        <f t="shared" si="134"/>
        <v>16</v>
      </c>
      <c r="AV103" s="79">
        <f t="shared" si="135"/>
        <v>0</v>
      </c>
      <c r="AW103" s="83">
        <f t="shared" si="136"/>
        <v>0</v>
      </c>
      <c r="AX103" s="43">
        <f t="shared" si="137"/>
        <v>0</v>
      </c>
      <c r="AY103" s="43">
        <f t="shared" si="138"/>
        <v>0</v>
      </c>
      <c r="AZ103" s="43">
        <f t="shared" si="139"/>
        <v>0</v>
      </c>
    </row>
    <row r="104" spans="2:52" x14ac:dyDescent="0.25">
      <c r="B104" s="89">
        <v>15516051020.408001</v>
      </c>
      <c r="C104" s="89">
        <v>-26.513719999999999</v>
      </c>
      <c r="D104" s="89">
        <v>-14.564728000000001</v>
      </c>
      <c r="E104" s="89">
        <v>14.216367</v>
      </c>
      <c r="F104" s="89">
        <v>-61.569836000000002</v>
      </c>
      <c r="G104" s="89">
        <v>-23.946966</v>
      </c>
      <c r="AB104" s="89">
        <v>15516051020.408001</v>
      </c>
      <c r="AC104" s="89">
        <v>-27.111775999999999</v>
      </c>
      <c r="AD104" s="89">
        <v>-9.4399595000000005</v>
      </c>
      <c r="AE104" s="89">
        <v>21.228166999999999</v>
      </c>
      <c r="AF104" s="89">
        <v>-71.140906999999999</v>
      </c>
      <c r="AG104" s="89">
        <v>-24.689260000000001</v>
      </c>
    </row>
    <row r="105" spans="2:52" x14ac:dyDescent="0.25">
      <c r="B105" s="89">
        <v>15677367346.938999</v>
      </c>
      <c r="C105" s="89">
        <v>-44.610743999999997</v>
      </c>
      <c r="D105" s="89">
        <v>-30.563013000000002</v>
      </c>
      <c r="E105" s="89">
        <v>11.831474</v>
      </c>
      <c r="F105" s="89">
        <v>-58.280388000000002</v>
      </c>
      <c r="G105" s="89">
        <v>-42.808815000000003</v>
      </c>
      <c r="J105" s="5">
        <f>AVERAGE(J9:J103)</f>
        <v>28.101713463157889</v>
      </c>
      <c r="M105" s="5">
        <f>AVERAGE(M9:M103)</f>
        <v>24.785298655789475</v>
      </c>
      <c r="AB105" s="89">
        <v>15677367346.938999</v>
      </c>
      <c r="AC105" s="89">
        <v>-22.549399999999999</v>
      </c>
      <c r="AD105" s="89">
        <v>8.0036573000000004</v>
      </c>
      <c r="AE105" s="89">
        <v>31.060299000000001</v>
      </c>
      <c r="AF105" s="89">
        <v>-102.10979</v>
      </c>
      <c r="AG105" s="89">
        <v>-20.812601000000001</v>
      </c>
    </row>
    <row r="106" spans="2:52" x14ac:dyDescent="0.25">
      <c r="B106" s="89">
        <v>15838683673.469</v>
      </c>
      <c r="C106" s="89">
        <v>-62.242241</v>
      </c>
      <c r="D106" s="89">
        <v>-41.666381999999999</v>
      </c>
      <c r="E106" s="89">
        <v>12.452234000000001</v>
      </c>
      <c r="F106" s="89">
        <v>-96.871825999999999</v>
      </c>
      <c r="G106" s="89">
        <v>-60.427677000000003</v>
      </c>
      <c r="AB106" s="89">
        <v>15838683673.469</v>
      </c>
      <c r="AC106" s="89">
        <v>-25.409417999999999</v>
      </c>
      <c r="AD106" s="89">
        <v>13.929660999999999</v>
      </c>
      <c r="AE106" s="89">
        <v>36.615093000000002</v>
      </c>
      <c r="AF106" s="89">
        <v>-99.983024999999998</v>
      </c>
      <c r="AG106" s="89">
        <v>-23.668066</v>
      </c>
    </row>
    <row r="107" spans="2:52" x14ac:dyDescent="0.25">
      <c r="B107" s="89">
        <v>16000000000</v>
      </c>
      <c r="C107" s="89">
        <v>-60.708710000000004</v>
      </c>
      <c r="D107" s="89">
        <v>-43.172992999999998</v>
      </c>
      <c r="E107" s="89">
        <v>16.382465</v>
      </c>
      <c r="F107" s="89">
        <v>-97.534599</v>
      </c>
      <c r="G107" s="89">
        <v>-59.119346999999998</v>
      </c>
      <c r="AB107" s="89">
        <v>16000000000</v>
      </c>
      <c r="AC107" s="89">
        <v>-25.107835999999999</v>
      </c>
      <c r="AD107" s="89">
        <v>12.412993999999999</v>
      </c>
      <c r="AE107" s="89">
        <v>36.019435999999999</v>
      </c>
      <c r="AF107" s="89">
        <v>-100.68510999999999</v>
      </c>
      <c r="AG107" s="89">
        <v>-23.575627999999998</v>
      </c>
    </row>
    <row r="108" spans="2:52" x14ac:dyDescent="0.25">
      <c r="B108" s="89" t="s">
        <v>21</v>
      </c>
      <c r="AB108" s="89" t="s">
        <v>21</v>
      </c>
    </row>
    <row r="111" spans="2:52" x14ac:dyDescent="0.25">
      <c r="B111" s="89" t="s">
        <v>18</v>
      </c>
      <c r="AB111" s="89" t="s">
        <v>18</v>
      </c>
    </row>
    <row r="112" spans="2:52" x14ac:dyDescent="0.25">
      <c r="B112" s="89" t="s">
        <v>19</v>
      </c>
      <c r="C112" s="89" t="s">
        <v>291</v>
      </c>
      <c r="D112" s="89" t="s">
        <v>258</v>
      </c>
      <c r="AB112" s="89" t="s">
        <v>19</v>
      </c>
      <c r="AC112" s="89" t="s">
        <v>291</v>
      </c>
      <c r="AD112" s="89" t="s">
        <v>258</v>
      </c>
    </row>
    <row r="113" spans="2:30" x14ac:dyDescent="0.25">
      <c r="B113" s="89">
        <v>191000000</v>
      </c>
      <c r="C113" s="89">
        <v>-3.8933689999999999</v>
      </c>
      <c r="D113" s="89">
        <v>-93.858046999999999</v>
      </c>
      <c r="AB113" s="89">
        <v>191000000</v>
      </c>
      <c r="AC113" s="89">
        <v>-2.8724848999999999</v>
      </c>
      <c r="AD113" s="89">
        <v>-93.742249000000001</v>
      </c>
    </row>
    <row r="114" spans="2:30" x14ac:dyDescent="0.25">
      <c r="B114" s="89">
        <v>352316326.53061002</v>
      </c>
      <c r="C114" s="89">
        <v>-2.1667594999999999</v>
      </c>
      <c r="D114" s="89">
        <v>-94.173195000000007</v>
      </c>
      <c r="AB114" s="89">
        <v>352316326.53061002</v>
      </c>
      <c r="AC114" s="89">
        <v>-2.8058405</v>
      </c>
      <c r="AD114" s="89">
        <v>-86.604941999999994</v>
      </c>
    </row>
    <row r="115" spans="2:30" x14ac:dyDescent="0.25">
      <c r="B115" s="89">
        <v>513632653.06121999</v>
      </c>
      <c r="C115" s="89">
        <v>-0.85794758999999998</v>
      </c>
      <c r="D115" s="89">
        <v>-83.214279000000005</v>
      </c>
      <c r="AB115" s="89">
        <v>513632653.06121999</v>
      </c>
      <c r="AC115" s="89">
        <v>-2.1081425999999999</v>
      </c>
      <c r="AD115" s="89">
        <v>-92.710875999999999</v>
      </c>
    </row>
    <row r="116" spans="2:30" x14ac:dyDescent="0.25">
      <c r="B116" s="89">
        <v>674948979.59184003</v>
      </c>
      <c r="C116" s="89">
        <v>1.2751216000000001</v>
      </c>
      <c r="D116" s="89">
        <v>-81.278664000000006</v>
      </c>
      <c r="AB116" s="89">
        <v>674948979.59184003</v>
      </c>
      <c r="AC116" s="89">
        <v>-0.60144293000000004</v>
      </c>
      <c r="AD116" s="89">
        <v>-90.717178000000004</v>
      </c>
    </row>
    <row r="117" spans="2:30" x14ac:dyDescent="0.25">
      <c r="B117" s="89">
        <v>836265306.12244999</v>
      </c>
      <c r="C117" s="89">
        <v>4.0302987000000003</v>
      </c>
      <c r="D117" s="89">
        <v>-79.853759999999994</v>
      </c>
      <c r="AB117" s="89">
        <v>836265306.12244999</v>
      </c>
      <c r="AC117" s="89">
        <v>0.42186213</v>
      </c>
      <c r="AD117" s="89">
        <v>-79.955910000000003</v>
      </c>
    </row>
    <row r="118" spans="2:30" x14ac:dyDescent="0.25">
      <c r="B118" s="89">
        <v>997581632.65305996</v>
      </c>
      <c r="C118" s="89">
        <v>4.9595551000000002</v>
      </c>
      <c r="D118" s="89">
        <v>-64.735138000000006</v>
      </c>
      <c r="AB118" s="89">
        <v>997581632.65305996</v>
      </c>
      <c r="AC118" s="89">
        <v>3.5015135000000002</v>
      </c>
      <c r="AD118" s="89">
        <v>-75.006377999999998</v>
      </c>
    </row>
    <row r="119" spans="2:30" x14ac:dyDescent="0.25">
      <c r="B119" s="89">
        <v>1158897959.1837001</v>
      </c>
      <c r="C119" s="89">
        <v>6.4131494</v>
      </c>
      <c r="D119" s="89">
        <v>-48.046875</v>
      </c>
      <c r="AB119" s="89">
        <v>1158897959.1837001</v>
      </c>
      <c r="AC119" s="89">
        <v>4.5676842000000004</v>
      </c>
      <c r="AD119" s="89">
        <v>-68.207274999999996</v>
      </c>
    </row>
    <row r="120" spans="2:30" x14ac:dyDescent="0.25">
      <c r="B120" s="89">
        <v>1320214285.7142999</v>
      </c>
      <c r="C120" s="89">
        <v>10.095307999999999</v>
      </c>
      <c r="D120" s="89">
        <v>-39.061939000000002</v>
      </c>
      <c r="AB120" s="89">
        <v>1320214285.7142999</v>
      </c>
      <c r="AC120" s="89">
        <v>8.5241784999999997</v>
      </c>
      <c r="AD120" s="89">
        <v>-52.664822000000001</v>
      </c>
    </row>
    <row r="121" spans="2:30" x14ac:dyDescent="0.25">
      <c r="B121" s="89">
        <v>1481530612.2449</v>
      </c>
      <c r="C121" s="89">
        <v>12.604960999999999</v>
      </c>
      <c r="D121" s="89">
        <v>-15.114062000000001</v>
      </c>
      <c r="AB121" s="89">
        <v>1481530612.2449</v>
      </c>
      <c r="AC121" s="89">
        <v>11.959149999999999</v>
      </c>
      <c r="AD121" s="89">
        <v>-34.623161000000003</v>
      </c>
    </row>
    <row r="122" spans="2:30" x14ac:dyDescent="0.25">
      <c r="B122" s="89">
        <v>1642846938.7755001</v>
      </c>
      <c r="C122" s="89">
        <v>13.453281</v>
      </c>
      <c r="D122" s="89">
        <v>1.2695193</v>
      </c>
      <c r="AB122" s="89">
        <v>1642846938.7755001</v>
      </c>
      <c r="AC122" s="89">
        <v>15.659172</v>
      </c>
      <c r="AD122" s="89">
        <v>1.3151858999999999</v>
      </c>
    </row>
    <row r="123" spans="2:30" x14ac:dyDescent="0.25">
      <c r="B123" s="89">
        <v>1804163265.3060999</v>
      </c>
      <c r="C123" s="89">
        <v>15.524653000000001</v>
      </c>
      <c r="D123" s="89">
        <v>1.6145358000000001</v>
      </c>
      <c r="AB123" s="89">
        <v>1804163265.3060999</v>
      </c>
      <c r="AC123" s="89">
        <v>18.174838999999999</v>
      </c>
      <c r="AD123" s="89">
        <v>4.8814960000000003</v>
      </c>
    </row>
    <row r="124" spans="2:30" x14ac:dyDescent="0.25">
      <c r="B124" s="89">
        <v>1965479591.8367</v>
      </c>
      <c r="C124" s="89">
        <v>16.873826999999999</v>
      </c>
      <c r="D124" s="89">
        <v>4.3859754000000004</v>
      </c>
      <c r="AB124" s="89">
        <v>1965479591.8367</v>
      </c>
      <c r="AC124" s="89">
        <v>22.57732</v>
      </c>
      <c r="AD124" s="89">
        <v>8.8464498999999996</v>
      </c>
    </row>
    <row r="125" spans="2:30" x14ac:dyDescent="0.25">
      <c r="B125" s="89">
        <v>2126795918.3673</v>
      </c>
      <c r="C125" s="89">
        <v>16.593699000000001</v>
      </c>
      <c r="D125" s="89">
        <v>9.5632695999999999</v>
      </c>
      <c r="AB125" s="89">
        <v>2126795918.3673</v>
      </c>
      <c r="AC125" s="89">
        <v>23.477098000000002</v>
      </c>
      <c r="AD125" s="89">
        <v>13.437191</v>
      </c>
    </row>
    <row r="126" spans="2:30" x14ac:dyDescent="0.25">
      <c r="B126" s="89">
        <v>2288112244.8979998</v>
      </c>
      <c r="C126" s="89">
        <v>17.150967000000001</v>
      </c>
      <c r="D126" s="89">
        <v>8.9266156999999993</v>
      </c>
      <c r="AB126" s="89">
        <v>2288112244.8979998</v>
      </c>
      <c r="AC126" s="89">
        <v>23.580840999999999</v>
      </c>
      <c r="AD126" s="89">
        <v>14.79069</v>
      </c>
    </row>
    <row r="127" spans="2:30" x14ac:dyDescent="0.25">
      <c r="B127" s="89">
        <v>2449428571.4285998</v>
      </c>
      <c r="C127" s="89">
        <v>18.410803000000001</v>
      </c>
      <c r="D127" s="89">
        <v>9.0218906000000008</v>
      </c>
      <c r="AB127" s="89">
        <v>2449428571.4285998</v>
      </c>
      <c r="AC127" s="89">
        <v>23.411469</v>
      </c>
      <c r="AD127" s="89">
        <v>15.564648</v>
      </c>
    </row>
    <row r="128" spans="2:30" x14ac:dyDescent="0.25">
      <c r="B128" s="89">
        <v>2610744897.9591999</v>
      </c>
      <c r="C128" s="89">
        <v>19.70438</v>
      </c>
      <c r="D128" s="89">
        <v>10.396398</v>
      </c>
      <c r="AB128" s="89">
        <v>2610744897.9591999</v>
      </c>
      <c r="AC128" s="89">
        <v>22.236677</v>
      </c>
      <c r="AD128" s="89">
        <v>13.149292000000001</v>
      </c>
    </row>
    <row r="129" spans="2:30" x14ac:dyDescent="0.25">
      <c r="B129" s="89">
        <v>2772061224.4898</v>
      </c>
      <c r="C129" s="89">
        <v>21.518274000000002</v>
      </c>
      <c r="D129" s="89">
        <v>11.527746</v>
      </c>
      <c r="AB129" s="89">
        <v>2772061224.4898</v>
      </c>
      <c r="AC129" s="89">
        <v>20.922495000000001</v>
      </c>
      <c r="AD129" s="89">
        <v>13.127931999999999</v>
      </c>
    </row>
    <row r="130" spans="2:30" x14ac:dyDescent="0.25">
      <c r="B130" s="89">
        <v>2933377551.0204</v>
      </c>
      <c r="C130" s="89">
        <v>22.940629999999999</v>
      </c>
      <c r="D130" s="89">
        <v>14.466142</v>
      </c>
      <c r="AB130" s="89">
        <v>2933377551.0204</v>
      </c>
      <c r="AC130" s="89">
        <v>19.644196000000001</v>
      </c>
      <c r="AD130" s="89">
        <v>11.241599000000001</v>
      </c>
    </row>
    <row r="131" spans="2:30" x14ac:dyDescent="0.25">
      <c r="B131" s="89">
        <v>3094693877.5510001</v>
      </c>
      <c r="C131" s="89">
        <v>26.095697000000001</v>
      </c>
      <c r="D131" s="89">
        <v>16.200367</v>
      </c>
      <c r="AB131" s="89">
        <v>3094693877.5510001</v>
      </c>
      <c r="AC131" s="89">
        <v>19.406374</v>
      </c>
      <c r="AD131" s="89">
        <v>9.3014059000000007</v>
      </c>
    </row>
    <row r="132" spans="2:30" x14ac:dyDescent="0.25">
      <c r="B132" s="89">
        <v>3256010204.0816002</v>
      </c>
      <c r="C132" s="89">
        <v>26.808071000000002</v>
      </c>
      <c r="D132" s="89">
        <v>15.599856000000001</v>
      </c>
      <c r="AB132" s="89">
        <v>3256010204.0816002</v>
      </c>
      <c r="AC132" s="89">
        <v>19.394552000000001</v>
      </c>
      <c r="AD132" s="89">
        <v>9.5828485000000008</v>
      </c>
    </row>
    <row r="133" spans="2:30" x14ac:dyDescent="0.25">
      <c r="B133" s="89">
        <v>3417326530.6121998</v>
      </c>
      <c r="C133" s="89">
        <v>27.932112</v>
      </c>
      <c r="D133" s="89">
        <v>27.108250000000002</v>
      </c>
      <c r="AB133" s="89">
        <v>3417326530.6121998</v>
      </c>
      <c r="AC133" s="89">
        <v>19.983038000000001</v>
      </c>
      <c r="AD133" s="89">
        <v>12.357911</v>
      </c>
    </row>
    <row r="134" spans="2:30" x14ac:dyDescent="0.25">
      <c r="B134" s="89">
        <v>3578642857.1429</v>
      </c>
      <c r="C134" s="89">
        <v>27.781336</v>
      </c>
      <c r="D134" s="89">
        <v>15.784727999999999</v>
      </c>
      <c r="AB134" s="89">
        <v>3578642857.1429</v>
      </c>
      <c r="AC134" s="89">
        <v>21.680254000000001</v>
      </c>
      <c r="AD134" s="89">
        <v>12.664939</v>
      </c>
    </row>
    <row r="135" spans="2:30" x14ac:dyDescent="0.25">
      <c r="B135" s="89">
        <v>3739959183.6735001</v>
      </c>
      <c r="C135" s="89">
        <v>27.757764999999999</v>
      </c>
      <c r="D135" s="89">
        <v>21.173408999999999</v>
      </c>
      <c r="AB135" s="89">
        <v>3739959183.6735001</v>
      </c>
      <c r="AC135" s="89">
        <v>23.899142999999999</v>
      </c>
      <c r="AD135" s="89">
        <v>13.776324000000001</v>
      </c>
    </row>
    <row r="136" spans="2:30" x14ac:dyDescent="0.25">
      <c r="B136" s="89">
        <v>3901275510.2041001</v>
      </c>
      <c r="C136" s="89">
        <v>25.721609000000001</v>
      </c>
      <c r="D136" s="89">
        <v>16.685278</v>
      </c>
      <c r="AB136" s="89">
        <v>3901275510.2041001</v>
      </c>
      <c r="AC136" s="89">
        <v>25.575434000000001</v>
      </c>
      <c r="AD136" s="89">
        <v>17.767757</v>
      </c>
    </row>
    <row r="137" spans="2:30" x14ac:dyDescent="0.25">
      <c r="B137" s="89">
        <v>4062591836.7347002</v>
      </c>
      <c r="C137" s="89">
        <v>25.935922999999999</v>
      </c>
      <c r="D137" s="89">
        <v>16.451536000000001</v>
      </c>
      <c r="AB137" s="89">
        <v>4062591836.7347002</v>
      </c>
      <c r="AC137" s="89">
        <v>26.667303</v>
      </c>
      <c r="AD137" s="89">
        <v>20.204338</v>
      </c>
    </row>
    <row r="138" spans="2:30" x14ac:dyDescent="0.25">
      <c r="B138" s="89">
        <v>4223908163.2652998</v>
      </c>
      <c r="C138" s="89">
        <v>25.117882000000002</v>
      </c>
      <c r="D138" s="89">
        <v>17.375702</v>
      </c>
      <c r="AB138" s="89">
        <v>4223908163.2652998</v>
      </c>
      <c r="AC138" s="89">
        <v>28.445402000000001</v>
      </c>
      <c r="AD138" s="89">
        <v>20.194309000000001</v>
      </c>
    </row>
    <row r="139" spans="2:30" x14ac:dyDescent="0.25">
      <c r="B139" s="89">
        <v>4385224489.7959003</v>
      </c>
      <c r="C139" s="89">
        <v>25.438395</v>
      </c>
      <c r="D139" s="89">
        <v>17.549166</v>
      </c>
      <c r="AB139" s="89">
        <v>4385224489.7959003</v>
      </c>
      <c r="AC139" s="89">
        <v>28.980246999999999</v>
      </c>
      <c r="AD139" s="89">
        <v>17.890598000000001</v>
      </c>
    </row>
    <row r="140" spans="2:30" x14ac:dyDescent="0.25">
      <c r="B140" s="89">
        <v>4546540816.3264999</v>
      </c>
      <c r="C140" s="89">
        <v>25.445726000000001</v>
      </c>
      <c r="D140" s="89">
        <v>17.649853</v>
      </c>
      <c r="AB140" s="89">
        <v>4546540816.3264999</v>
      </c>
      <c r="AC140" s="89">
        <v>28.031987999999998</v>
      </c>
      <c r="AD140" s="89">
        <v>22.255890000000001</v>
      </c>
    </row>
    <row r="141" spans="2:30" x14ac:dyDescent="0.25">
      <c r="B141" s="89">
        <v>4707857142.8570995</v>
      </c>
      <c r="C141" s="89">
        <v>25.171572000000001</v>
      </c>
      <c r="D141" s="89">
        <v>18.631474000000001</v>
      </c>
      <c r="AB141" s="89">
        <v>4707857142.8570995</v>
      </c>
      <c r="AC141" s="89">
        <v>28.016957999999999</v>
      </c>
      <c r="AD141" s="89">
        <v>19.736013</v>
      </c>
    </row>
    <row r="142" spans="2:30" x14ac:dyDescent="0.25">
      <c r="B142" s="89">
        <v>4869173469.3878002</v>
      </c>
      <c r="C142" s="89">
        <v>25.539131000000001</v>
      </c>
      <c r="D142" s="89">
        <v>16.916567000000001</v>
      </c>
      <c r="AB142" s="89">
        <v>4869173469.3878002</v>
      </c>
      <c r="AC142" s="89">
        <v>28.476723</v>
      </c>
      <c r="AD142" s="89">
        <v>15.302503</v>
      </c>
    </row>
    <row r="143" spans="2:30" x14ac:dyDescent="0.25">
      <c r="B143" s="89">
        <v>5030489795.9183998</v>
      </c>
      <c r="C143" s="89">
        <v>26.084302999999998</v>
      </c>
      <c r="D143" s="89">
        <v>16.350584000000001</v>
      </c>
      <c r="AB143" s="89">
        <v>5030489795.9183998</v>
      </c>
      <c r="AC143" s="89">
        <v>28.645503999999999</v>
      </c>
      <c r="AD143" s="89">
        <v>19.447959999999998</v>
      </c>
    </row>
    <row r="144" spans="2:30" x14ac:dyDescent="0.25">
      <c r="B144" s="89">
        <v>5191806122.4490004</v>
      </c>
      <c r="C144" s="89">
        <v>25.896951999999999</v>
      </c>
      <c r="D144" s="89">
        <v>19.211185</v>
      </c>
      <c r="AB144" s="89">
        <v>5191806122.4490004</v>
      </c>
      <c r="AC144" s="89">
        <v>28.751633000000002</v>
      </c>
      <c r="AD144" s="89">
        <v>19.540468000000001</v>
      </c>
    </row>
    <row r="145" spans="2:30" x14ac:dyDescent="0.25">
      <c r="B145" s="89">
        <v>5353122448.9796</v>
      </c>
      <c r="C145" s="89">
        <v>25.978031000000001</v>
      </c>
      <c r="D145" s="89">
        <v>19.832015999999999</v>
      </c>
      <c r="AB145" s="89">
        <v>5353122448.9796</v>
      </c>
      <c r="AC145" s="89">
        <v>29.912527000000001</v>
      </c>
      <c r="AD145" s="89">
        <v>23.042069999999999</v>
      </c>
    </row>
    <row r="146" spans="2:30" x14ac:dyDescent="0.25">
      <c r="B146" s="89">
        <v>5514438775.5101995</v>
      </c>
      <c r="C146" s="89">
        <v>26.614512999999999</v>
      </c>
      <c r="D146" s="89">
        <v>17.238410999999999</v>
      </c>
      <c r="AB146" s="89">
        <v>5514438775.5101995</v>
      </c>
      <c r="AC146" s="89">
        <v>29.539677000000001</v>
      </c>
      <c r="AD146" s="89">
        <v>19.780746000000001</v>
      </c>
    </row>
    <row r="147" spans="2:30" x14ac:dyDescent="0.25">
      <c r="B147" s="89">
        <v>5675755102.0408001</v>
      </c>
      <c r="C147" s="89">
        <v>27.571234</v>
      </c>
      <c r="D147" s="89">
        <v>16.327331999999998</v>
      </c>
      <c r="AB147" s="89">
        <v>5675755102.0408001</v>
      </c>
      <c r="AC147" s="89">
        <v>28.477488000000001</v>
      </c>
      <c r="AD147" s="89">
        <v>20.575392000000001</v>
      </c>
    </row>
    <row r="148" spans="2:30" x14ac:dyDescent="0.25">
      <c r="B148" s="89">
        <v>5837071428.5713997</v>
      </c>
      <c r="C148" s="89">
        <v>27.00761</v>
      </c>
      <c r="D148" s="89">
        <v>18.225704</v>
      </c>
      <c r="AB148" s="89">
        <v>5837071428.5713997</v>
      </c>
      <c r="AC148" s="89">
        <v>27.332338</v>
      </c>
      <c r="AD148" s="89">
        <v>17.587225</v>
      </c>
    </row>
    <row r="149" spans="2:30" x14ac:dyDescent="0.25">
      <c r="B149" s="89">
        <v>5998387755.1020002</v>
      </c>
      <c r="C149" s="89">
        <v>26.794036999999999</v>
      </c>
      <c r="D149" s="89">
        <v>23.425581000000001</v>
      </c>
      <c r="AB149" s="89">
        <v>5998387755.1020002</v>
      </c>
      <c r="AC149" s="89">
        <v>26.438123999999998</v>
      </c>
      <c r="AD149" s="89">
        <v>14.132673</v>
      </c>
    </row>
    <row r="150" spans="2:30" x14ac:dyDescent="0.25">
      <c r="B150" s="89">
        <v>6159704081.6327</v>
      </c>
      <c r="C150" s="89">
        <v>26.702228999999999</v>
      </c>
      <c r="D150" s="89">
        <v>16.24728</v>
      </c>
      <c r="AB150" s="89">
        <v>6159704081.6327</v>
      </c>
      <c r="AC150" s="89">
        <v>25.890388000000002</v>
      </c>
      <c r="AD150" s="89">
        <v>16.570765000000002</v>
      </c>
    </row>
    <row r="151" spans="2:30" x14ac:dyDescent="0.25">
      <c r="B151" s="89">
        <v>6321020408.1632996</v>
      </c>
      <c r="C151" s="89">
        <v>26.262228</v>
      </c>
      <c r="D151" s="89">
        <v>14.937626</v>
      </c>
      <c r="AB151" s="89">
        <v>6321020408.1632996</v>
      </c>
      <c r="AC151" s="89">
        <v>27.378848999999999</v>
      </c>
      <c r="AD151" s="89">
        <v>14.990017</v>
      </c>
    </row>
    <row r="152" spans="2:30" x14ac:dyDescent="0.25">
      <c r="B152" s="89">
        <v>6482336734.6939001</v>
      </c>
      <c r="C152" s="89">
        <v>25.602309999999999</v>
      </c>
      <c r="D152" s="89">
        <v>14.998699999999999</v>
      </c>
      <c r="AB152" s="89">
        <v>6482336734.6939001</v>
      </c>
      <c r="AC152" s="89">
        <v>28.595341000000001</v>
      </c>
      <c r="AD152" s="89">
        <v>17.862535000000001</v>
      </c>
    </row>
    <row r="153" spans="2:30" x14ac:dyDescent="0.25">
      <c r="B153" s="89">
        <v>6643653061.2244997</v>
      </c>
      <c r="C153" s="89">
        <v>26.136406000000001</v>
      </c>
      <c r="D153" s="89">
        <v>16.198143000000002</v>
      </c>
      <c r="AB153" s="89">
        <v>6643653061.2244997</v>
      </c>
      <c r="AC153" s="89">
        <v>28.758462999999999</v>
      </c>
      <c r="AD153" s="89">
        <v>24.252137999999999</v>
      </c>
    </row>
    <row r="154" spans="2:30" x14ac:dyDescent="0.25">
      <c r="B154" s="89">
        <v>6804969387.7551003</v>
      </c>
      <c r="C154" s="89">
        <v>26.182805999999999</v>
      </c>
      <c r="D154" s="89">
        <v>19.127407000000002</v>
      </c>
      <c r="AB154" s="89">
        <v>6804969387.7551003</v>
      </c>
      <c r="AC154" s="89">
        <v>29.727239999999998</v>
      </c>
      <c r="AD154" s="89">
        <v>19.524708</v>
      </c>
    </row>
    <row r="155" spans="2:30" x14ac:dyDescent="0.25">
      <c r="B155" s="89">
        <v>6966285714.2856998</v>
      </c>
      <c r="C155" s="89">
        <v>26.377935000000001</v>
      </c>
      <c r="D155" s="89">
        <v>18.512810000000002</v>
      </c>
      <c r="AB155" s="89">
        <v>6966285714.2856998</v>
      </c>
      <c r="AC155" s="89">
        <v>30.576405999999999</v>
      </c>
      <c r="AD155" s="89">
        <v>17.182751</v>
      </c>
    </row>
    <row r="156" spans="2:30" x14ac:dyDescent="0.25">
      <c r="B156" s="89">
        <v>7127602040.8163004</v>
      </c>
      <c r="C156" s="89">
        <v>27.578576999999999</v>
      </c>
      <c r="D156" s="89">
        <v>15.618835000000001</v>
      </c>
      <c r="AB156" s="89">
        <v>7127602040.8163004</v>
      </c>
      <c r="AC156" s="89">
        <v>28.730692000000001</v>
      </c>
      <c r="AD156" s="89">
        <v>19.226109999999998</v>
      </c>
    </row>
    <row r="157" spans="2:30" x14ac:dyDescent="0.25">
      <c r="B157" s="89">
        <v>7288918367.3469</v>
      </c>
      <c r="C157" s="89">
        <v>28.256001000000001</v>
      </c>
      <c r="D157" s="89">
        <v>15.246371999999999</v>
      </c>
      <c r="AB157" s="89">
        <v>7288918367.3469</v>
      </c>
      <c r="AC157" s="89">
        <v>27.896353000000001</v>
      </c>
      <c r="AD157" s="89">
        <v>20.615787999999998</v>
      </c>
    </row>
    <row r="158" spans="2:30" x14ac:dyDescent="0.25">
      <c r="B158" s="89">
        <v>7450234693.8775997</v>
      </c>
      <c r="C158" s="89">
        <v>28.613831999999999</v>
      </c>
      <c r="D158" s="89">
        <v>21.458411999999999</v>
      </c>
      <c r="AB158" s="89">
        <v>7450234693.8775997</v>
      </c>
      <c r="AC158" s="89">
        <v>27.449100000000001</v>
      </c>
      <c r="AD158" s="89">
        <v>14.918868</v>
      </c>
    </row>
    <row r="159" spans="2:30" x14ac:dyDescent="0.25">
      <c r="B159" s="89">
        <v>7611551020.4082003</v>
      </c>
      <c r="C159" s="89">
        <v>29.404675000000001</v>
      </c>
      <c r="D159" s="89">
        <v>22.988206999999999</v>
      </c>
      <c r="AB159" s="89">
        <v>7611551020.4082003</v>
      </c>
      <c r="AC159" s="89">
        <v>26.452358</v>
      </c>
      <c r="AD159" s="89">
        <v>15.254084000000001</v>
      </c>
    </row>
    <row r="160" spans="2:30" x14ac:dyDescent="0.25">
      <c r="B160" s="89">
        <v>7772867346.9387999</v>
      </c>
      <c r="C160" s="89">
        <v>29.775091</v>
      </c>
      <c r="D160" s="89">
        <v>19.501881000000001</v>
      </c>
      <c r="AB160" s="89">
        <v>7772867346.9387999</v>
      </c>
      <c r="AC160" s="89">
        <v>25.491343000000001</v>
      </c>
      <c r="AD160" s="89">
        <v>13.719185</v>
      </c>
    </row>
    <row r="161" spans="2:30" x14ac:dyDescent="0.25">
      <c r="B161" s="89">
        <v>7934183673.4694004</v>
      </c>
      <c r="C161" s="89">
        <v>28.991223999999999</v>
      </c>
      <c r="D161" s="89">
        <v>19.001524</v>
      </c>
      <c r="AB161" s="89">
        <v>7934183673.4694004</v>
      </c>
      <c r="AC161" s="89">
        <v>26.166878000000001</v>
      </c>
      <c r="AD161" s="89">
        <v>14.411175</v>
      </c>
    </row>
    <row r="162" spans="2:30" x14ac:dyDescent="0.25">
      <c r="B162" s="89">
        <v>8095500000</v>
      </c>
      <c r="C162" s="89">
        <v>28.024849</v>
      </c>
      <c r="D162" s="89">
        <v>17.639683000000002</v>
      </c>
      <c r="AB162" s="89">
        <v>8095500000</v>
      </c>
      <c r="AC162" s="89">
        <v>26.510076999999999</v>
      </c>
      <c r="AD162" s="89">
        <v>16.219973</v>
      </c>
    </row>
    <row r="163" spans="2:30" x14ac:dyDescent="0.25">
      <c r="B163" s="89">
        <v>8256816326.5305996</v>
      </c>
      <c r="C163" s="89">
        <v>27.284026999999998</v>
      </c>
      <c r="D163" s="89">
        <v>16.855146000000001</v>
      </c>
      <c r="AB163" s="89">
        <v>8256816326.5305996</v>
      </c>
      <c r="AC163" s="89">
        <v>27.409331999999999</v>
      </c>
      <c r="AD163" s="89">
        <v>17.351429</v>
      </c>
    </row>
    <row r="164" spans="2:30" x14ac:dyDescent="0.25">
      <c r="B164" s="89">
        <v>8418132653.0612001</v>
      </c>
      <c r="C164" s="89">
        <v>26.832968000000001</v>
      </c>
      <c r="D164" s="89">
        <v>17.155821</v>
      </c>
      <c r="AB164" s="89">
        <v>8418132653.0612001</v>
      </c>
      <c r="AC164" s="89">
        <v>28.618179000000001</v>
      </c>
      <c r="AD164" s="89">
        <v>16.443470000000001</v>
      </c>
    </row>
    <row r="165" spans="2:30" x14ac:dyDescent="0.25">
      <c r="B165" s="89">
        <v>8579448979.5917997</v>
      </c>
      <c r="C165" s="89">
        <v>26.514119999999998</v>
      </c>
      <c r="D165" s="89">
        <v>15.544575999999999</v>
      </c>
      <c r="AB165" s="89">
        <v>8579448979.5917997</v>
      </c>
      <c r="AC165" s="89">
        <v>29.269311999999999</v>
      </c>
      <c r="AD165" s="89">
        <v>18.007946</v>
      </c>
    </row>
    <row r="166" spans="2:30" x14ac:dyDescent="0.25">
      <c r="B166" s="89">
        <v>8740765306.1224003</v>
      </c>
      <c r="C166" s="89">
        <v>27.109832999999998</v>
      </c>
      <c r="D166" s="89">
        <v>15.54716</v>
      </c>
      <c r="AB166" s="89">
        <v>8740765306.1224003</v>
      </c>
      <c r="AC166" s="89">
        <v>29.752571</v>
      </c>
      <c r="AD166" s="89">
        <v>18.839227999999999</v>
      </c>
    </row>
    <row r="167" spans="2:30" x14ac:dyDescent="0.25">
      <c r="B167" s="89">
        <v>8902081632.6530991</v>
      </c>
      <c r="C167" s="89">
        <v>27.586573000000001</v>
      </c>
      <c r="D167" s="89">
        <v>14.849738</v>
      </c>
      <c r="AB167" s="89">
        <v>8902081632.6530991</v>
      </c>
      <c r="AC167" s="89">
        <v>30.579830000000001</v>
      </c>
      <c r="AD167" s="89">
        <v>18.473991000000002</v>
      </c>
    </row>
    <row r="168" spans="2:30" x14ac:dyDescent="0.25">
      <c r="B168" s="89">
        <v>9063397959.1837006</v>
      </c>
      <c r="C168" s="89">
        <v>28.173862</v>
      </c>
      <c r="D168" s="89">
        <v>19.702449999999999</v>
      </c>
      <c r="AB168" s="89">
        <v>9063397959.1837006</v>
      </c>
      <c r="AC168" s="89">
        <v>30.994738000000002</v>
      </c>
      <c r="AD168" s="89">
        <v>19.511745000000001</v>
      </c>
    </row>
    <row r="169" spans="2:30" x14ac:dyDescent="0.25">
      <c r="B169" s="89">
        <v>9224714285.7143002</v>
      </c>
      <c r="C169" s="89">
        <v>29.292905999999999</v>
      </c>
      <c r="D169" s="89">
        <v>19.130230000000001</v>
      </c>
      <c r="AB169" s="89">
        <v>9224714285.7143002</v>
      </c>
      <c r="AC169" s="89">
        <v>31.166122000000001</v>
      </c>
      <c r="AD169" s="89">
        <v>19.609741</v>
      </c>
    </row>
    <row r="170" spans="2:30" x14ac:dyDescent="0.25">
      <c r="B170" s="89">
        <v>9386030612.2448997</v>
      </c>
      <c r="C170" s="89">
        <v>30.148931999999999</v>
      </c>
      <c r="D170" s="89">
        <v>18.380939000000001</v>
      </c>
      <c r="AB170" s="89">
        <v>9386030612.2448997</v>
      </c>
      <c r="AC170" s="89">
        <v>31.927365999999999</v>
      </c>
      <c r="AD170" s="89">
        <v>19.901192000000002</v>
      </c>
    </row>
    <row r="171" spans="2:30" x14ac:dyDescent="0.25">
      <c r="B171" s="89">
        <v>9547346938.7754993</v>
      </c>
      <c r="C171" s="89">
        <v>29.881498000000001</v>
      </c>
      <c r="D171" s="89">
        <v>22.167238000000001</v>
      </c>
      <c r="AB171" s="89">
        <v>9547346938.7754993</v>
      </c>
      <c r="AC171" s="89">
        <v>32.085011000000002</v>
      </c>
      <c r="AD171" s="89">
        <v>20.626553000000001</v>
      </c>
    </row>
    <row r="172" spans="2:30" x14ac:dyDescent="0.25">
      <c r="B172" s="89">
        <v>9708663265.3061008</v>
      </c>
      <c r="C172" s="89">
        <v>30.053049000000001</v>
      </c>
      <c r="D172" s="89">
        <v>19.869961</v>
      </c>
      <c r="AB172" s="89">
        <v>9708663265.3061008</v>
      </c>
      <c r="AC172" s="89">
        <v>31.437069000000001</v>
      </c>
      <c r="AD172" s="89">
        <v>22.505092999999999</v>
      </c>
    </row>
    <row r="173" spans="2:30" x14ac:dyDescent="0.25">
      <c r="B173" s="89">
        <v>9869979591.8367004</v>
      </c>
      <c r="C173" s="89">
        <v>30.136168000000001</v>
      </c>
      <c r="D173" s="89">
        <v>18.955984000000001</v>
      </c>
      <c r="AB173" s="89">
        <v>9869979591.8367004</v>
      </c>
      <c r="AC173" s="89">
        <v>30.98423</v>
      </c>
      <c r="AD173" s="89">
        <v>20.757684999999999</v>
      </c>
    </row>
    <row r="174" spans="2:30" x14ac:dyDescent="0.25">
      <c r="B174" s="89">
        <v>10031295918.367001</v>
      </c>
      <c r="C174" s="89">
        <v>29.371759000000001</v>
      </c>
      <c r="D174" s="89">
        <v>21.102944999999998</v>
      </c>
      <c r="AB174" s="89">
        <v>10031295918.367001</v>
      </c>
      <c r="AC174" s="89">
        <v>30.387142000000001</v>
      </c>
      <c r="AD174" s="89">
        <v>17.489214</v>
      </c>
    </row>
    <row r="175" spans="2:30" x14ac:dyDescent="0.25">
      <c r="B175" s="89">
        <v>10192612244.898001</v>
      </c>
      <c r="C175" s="89">
        <v>29.700748000000001</v>
      </c>
      <c r="D175" s="89">
        <v>19.405203</v>
      </c>
      <c r="AB175" s="89">
        <v>10192612244.898001</v>
      </c>
      <c r="AC175" s="89">
        <v>30.068396</v>
      </c>
      <c r="AD175" s="89">
        <v>18.013828</v>
      </c>
    </row>
    <row r="176" spans="2:30" x14ac:dyDescent="0.25">
      <c r="B176" s="89">
        <v>10353928571.429001</v>
      </c>
      <c r="C176" s="89">
        <v>29.765149999999998</v>
      </c>
      <c r="D176" s="89">
        <v>18.151033000000002</v>
      </c>
      <c r="AB176" s="89">
        <v>10353928571.429001</v>
      </c>
      <c r="AC176" s="89">
        <v>30.614107000000001</v>
      </c>
      <c r="AD176" s="89">
        <v>17.730028000000001</v>
      </c>
    </row>
    <row r="177" spans="2:30" x14ac:dyDescent="0.25">
      <c r="B177" s="89">
        <v>10515244897.959</v>
      </c>
      <c r="C177" s="89">
        <v>29.215982</v>
      </c>
      <c r="D177" s="89">
        <v>21.781867999999999</v>
      </c>
      <c r="AB177" s="89">
        <v>10515244897.959</v>
      </c>
      <c r="AC177" s="89">
        <v>31.6112</v>
      </c>
      <c r="AD177" s="89">
        <v>21.636557</v>
      </c>
    </row>
    <row r="178" spans="2:30" x14ac:dyDescent="0.25">
      <c r="B178" s="89">
        <v>10676561224.49</v>
      </c>
      <c r="C178" s="89">
        <v>28.649813000000002</v>
      </c>
      <c r="D178" s="89">
        <v>19.120325000000001</v>
      </c>
      <c r="AB178" s="89">
        <v>10676561224.49</v>
      </c>
      <c r="AC178" s="89">
        <v>32.715584</v>
      </c>
      <c r="AD178" s="89">
        <v>23.82546</v>
      </c>
    </row>
    <row r="179" spans="2:30" x14ac:dyDescent="0.25">
      <c r="B179" s="89">
        <v>10837877551.02</v>
      </c>
      <c r="C179" s="89">
        <v>28.576246000000001</v>
      </c>
      <c r="D179" s="89">
        <v>17.646412000000002</v>
      </c>
      <c r="AB179" s="89">
        <v>10837877551.02</v>
      </c>
      <c r="AC179" s="89">
        <v>33.793446000000003</v>
      </c>
      <c r="AD179" s="89">
        <v>22.328586999999999</v>
      </c>
    </row>
    <row r="180" spans="2:30" x14ac:dyDescent="0.25">
      <c r="B180" s="89">
        <v>10999193877.551001</v>
      </c>
      <c r="C180" s="89">
        <v>27.525513</v>
      </c>
      <c r="D180" s="89">
        <v>16.559383</v>
      </c>
      <c r="AB180" s="89">
        <v>10999193877.551001</v>
      </c>
      <c r="AC180" s="89">
        <v>34.044074999999999</v>
      </c>
      <c r="AD180" s="89">
        <v>24.116012999999999</v>
      </c>
    </row>
    <row r="181" spans="2:30" x14ac:dyDescent="0.25">
      <c r="B181" s="89">
        <v>11160510204.082001</v>
      </c>
      <c r="C181" s="89">
        <v>27.243410000000001</v>
      </c>
      <c r="D181" s="89">
        <v>17.699553999999999</v>
      </c>
      <c r="AB181" s="89">
        <v>11160510204.082001</v>
      </c>
      <c r="AC181" s="89">
        <v>33.070380999999998</v>
      </c>
      <c r="AD181" s="89">
        <v>23.249897000000001</v>
      </c>
    </row>
    <row r="182" spans="2:30" x14ac:dyDescent="0.25">
      <c r="B182" s="89">
        <v>11321826530.612</v>
      </c>
      <c r="C182" s="89">
        <v>27.349914999999999</v>
      </c>
      <c r="D182" s="89">
        <v>16.226856000000002</v>
      </c>
      <c r="AB182" s="89">
        <v>11321826530.612</v>
      </c>
      <c r="AC182" s="89">
        <v>32.027622000000001</v>
      </c>
      <c r="AD182" s="89">
        <v>22.956585</v>
      </c>
    </row>
    <row r="183" spans="2:30" x14ac:dyDescent="0.25">
      <c r="B183" s="89">
        <v>11483142857.143</v>
      </c>
      <c r="C183" s="89">
        <v>27.761122</v>
      </c>
      <c r="D183" s="89">
        <v>17.563883000000001</v>
      </c>
      <c r="AB183" s="89">
        <v>11483142857.143</v>
      </c>
      <c r="AC183" s="89">
        <v>30.585025999999999</v>
      </c>
      <c r="AD183" s="89">
        <v>19.281293999999999</v>
      </c>
    </row>
    <row r="184" spans="2:30" x14ac:dyDescent="0.25">
      <c r="B184" s="89">
        <v>11644459183.673</v>
      </c>
      <c r="C184" s="89">
        <v>28.455926999999999</v>
      </c>
      <c r="D184" s="89">
        <v>17.726237999999999</v>
      </c>
      <c r="AB184" s="89">
        <v>11644459183.673</v>
      </c>
      <c r="AC184" s="89">
        <v>29.174330000000001</v>
      </c>
      <c r="AD184" s="89">
        <v>17.476808999999999</v>
      </c>
    </row>
    <row r="185" spans="2:30" x14ac:dyDescent="0.25">
      <c r="B185" s="89">
        <v>11805775510.204</v>
      </c>
      <c r="C185" s="89">
        <v>29.276506000000001</v>
      </c>
      <c r="D185" s="89">
        <v>17.863496999999999</v>
      </c>
      <c r="AB185" s="89">
        <v>11805775510.204</v>
      </c>
      <c r="AC185" s="89">
        <v>27.440071</v>
      </c>
      <c r="AD185" s="89">
        <v>16.938929000000002</v>
      </c>
    </row>
    <row r="186" spans="2:30" x14ac:dyDescent="0.25">
      <c r="B186" s="89">
        <v>11967091836.735001</v>
      </c>
      <c r="C186" s="89">
        <v>30.008027999999999</v>
      </c>
      <c r="D186" s="89">
        <v>19.932065999999999</v>
      </c>
      <c r="AB186" s="89">
        <v>11967091836.735001</v>
      </c>
      <c r="AC186" s="89">
        <v>26.413803000000001</v>
      </c>
      <c r="AD186" s="89">
        <v>16.435955</v>
      </c>
    </row>
    <row r="187" spans="2:30" x14ac:dyDescent="0.25">
      <c r="B187" s="89">
        <v>12128408163.264999</v>
      </c>
      <c r="C187" s="89">
        <v>30.538741999999999</v>
      </c>
      <c r="D187" s="89">
        <v>18.665662999999999</v>
      </c>
      <c r="AB187" s="89">
        <v>12128408163.264999</v>
      </c>
      <c r="AC187" s="89">
        <v>25.429988999999999</v>
      </c>
      <c r="AD187" s="89">
        <v>13.685224</v>
      </c>
    </row>
    <row r="188" spans="2:30" x14ac:dyDescent="0.25">
      <c r="B188" s="89">
        <v>12289724489.796</v>
      </c>
      <c r="C188" s="89">
        <v>31.299876999999999</v>
      </c>
      <c r="D188" s="89">
        <v>19.212971</v>
      </c>
      <c r="AB188" s="89">
        <v>12289724489.796</v>
      </c>
      <c r="AC188" s="89">
        <v>21.252600000000001</v>
      </c>
      <c r="AD188" s="89">
        <v>12.835252000000001</v>
      </c>
    </row>
    <row r="189" spans="2:30" x14ac:dyDescent="0.25">
      <c r="B189" s="89">
        <v>12451040816.327</v>
      </c>
      <c r="C189" s="89">
        <v>32.001938000000003</v>
      </c>
      <c r="D189" s="89">
        <v>17.752409</v>
      </c>
      <c r="AB189" s="89">
        <v>12451040816.327</v>
      </c>
      <c r="AC189" s="89">
        <v>15.938788000000001</v>
      </c>
      <c r="AD189" s="89">
        <v>9.3763971000000002</v>
      </c>
    </row>
    <row r="190" spans="2:30" x14ac:dyDescent="0.25">
      <c r="B190" s="89">
        <v>12612357142.857</v>
      </c>
      <c r="C190" s="89">
        <v>31.672432000000001</v>
      </c>
      <c r="D190" s="89">
        <v>18.632739999999998</v>
      </c>
      <c r="AB190" s="89">
        <v>12612357142.857</v>
      </c>
      <c r="AC190" s="89">
        <v>10.886049999999999</v>
      </c>
      <c r="AD190" s="89">
        <v>-13.027328000000001</v>
      </c>
    </row>
    <row r="191" spans="2:30" x14ac:dyDescent="0.25">
      <c r="B191" s="89">
        <v>12773673469.388</v>
      </c>
      <c r="C191" s="89">
        <v>31.697362999999999</v>
      </c>
      <c r="D191" s="89">
        <v>19.843171999999999</v>
      </c>
      <c r="AB191" s="89">
        <v>12773673469.388</v>
      </c>
      <c r="AC191" s="89">
        <v>6.8560227999999999</v>
      </c>
      <c r="AD191" s="89">
        <v>-36.007378000000003</v>
      </c>
    </row>
    <row r="192" spans="2:30" x14ac:dyDescent="0.25">
      <c r="B192" s="89">
        <v>12934989795.917999</v>
      </c>
      <c r="C192" s="89">
        <v>32.045135000000002</v>
      </c>
      <c r="D192" s="89">
        <v>12.522454</v>
      </c>
      <c r="AB192" s="89">
        <v>12934989795.917999</v>
      </c>
      <c r="AC192" s="89">
        <v>3.7272899000000002</v>
      </c>
      <c r="AD192" s="89">
        <v>-48.585430000000002</v>
      </c>
    </row>
    <row r="193" spans="2:30" x14ac:dyDescent="0.25">
      <c r="B193" s="89">
        <v>13096306122.448999</v>
      </c>
      <c r="C193" s="89">
        <v>31.477177000000001</v>
      </c>
      <c r="D193" s="89">
        <v>14.490192</v>
      </c>
      <c r="AB193" s="89">
        <v>13096306122.448999</v>
      </c>
      <c r="AC193" s="89">
        <v>3.9868062000000002</v>
      </c>
      <c r="AD193" s="89">
        <v>-54.016655</v>
      </c>
    </row>
    <row r="194" spans="2:30" x14ac:dyDescent="0.25">
      <c r="B194" s="89">
        <v>13257622448.98</v>
      </c>
      <c r="C194" s="89">
        <v>30.252092000000001</v>
      </c>
      <c r="D194" s="89">
        <v>14.782634</v>
      </c>
      <c r="AB194" s="89">
        <v>13257622448.98</v>
      </c>
      <c r="AC194" s="89">
        <v>5.4112166999999998</v>
      </c>
      <c r="AD194" s="89">
        <v>-53.333495999999997</v>
      </c>
    </row>
    <row r="195" spans="2:30" x14ac:dyDescent="0.25">
      <c r="B195" s="89">
        <v>13418938775.51</v>
      </c>
      <c r="C195" s="89">
        <v>30.590274999999998</v>
      </c>
      <c r="D195" s="89">
        <v>9.6783123</v>
      </c>
      <c r="AB195" s="89">
        <v>13418938775.51</v>
      </c>
      <c r="AC195" s="89">
        <v>6.4802985</v>
      </c>
      <c r="AD195" s="89">
        <v>-54.671764000000003</v>
      </c>
    </row>
    <row r="196" spans="2:30" x14ac:dyDescent="0.25">
      <c r="B196" s="89">
        <v>13580255102.041</v>
      </c>
      <c r="C196" s="89">
        <v>29.211576000000001</v>
      </c>
      <c r="D196" s="89">
        <v>7.7588825000000003</v>
      </c>
      <c r="AB196" s="89">
        <v>13580255102.041</v>
      </c>
      <c r="AC196" s="89">
        <v>6.4586386999999998</v>
      </c>
      <c r="AD196" s="89">
        <v>-58.739815</v>
      </c>
    </row>
    <row r="197" spans="2:30" x14ac:dyDescent="0.25">
      <c r="B197" s="89">
        <v>13741571428.570999</v>
      </c>
      <c r="C197" s="89">
        <v>27.929366999999999</v>
      </c>
      <c r="D197" s="89">
        <v>8.2842751000000003</v>
      </c>
      <c r="AB197" s="89">
        <v>13741571428.570999</v>
      </c>
      <c r="AC197" s="89">
        <v>6.1027674999999997</v>
      </c>
      <c r="AD197" s="89">
        <v>-65.901070000000004</v>
      </c>
    </row>
    <row r="198" spans="2:30" x14ac:dyDescent="0.25">
      <c r="B198" s="89">
        <v>13902887755.101999</v>
      </c>
      <c r="C198" s="89">
        <v>27.536847999999999</v>
      </c>
      <c r="D198" s="89">
        <v>0.55912839999999997</v>
      </c>
      <c r="AB198" s="89">
        <v>13902887755.101999</v>
      </c>
      <c r="AC198" s="89">
        <v>6.8423499999999997</v>
      </c>
      <c r="AD198" s="89">
        <v>-70.429237000000001</v>
      </c>
    </row>
    <row r="199" spans="2:30" x14ac:dyDescent="0.25">
      <c r="B199" s="89">
        <v>14064204081.632999</v>
      </c>
      <c r="C199" s="89">
        <v>26.845030000000001</v>
      </c>
      <c r="D199" s="89">
        <v>1.8018645</v>
      </c>
      <c r="AB199" s="89">
        <v>14064204081.632999</v>
      </c>
      <c r="AC199" s="89">
        <v>7.6371155000000002</v>
      </c>
      <c r="AD199" s="89">
        <v>-64.640754999999999</v>
      </c>
    </row>
    <row r="200" spans="2:30" x14ac:dyDescent="0.25">
      <c r="B200" s="89">
        <v>14225520408.163</v>
      </c>
      <c r="C200" s="89">
        <v>26.376494999999998</v>
      </c>
      <c r="D200" s="89">
        <v>2.3420451</v>
      </c>
      <c r="AB200" s="89">
        <v>14225520408.163</v>
      </c>
      <c r="AC200" s="89">
        <v>8.8514595000000007</v>
      </c>
      <c r="AD200" s="89">
        <v>-51.251427</v>
      </c>
    </row>
    <row r="201" spans="2:30" x14ac:dyDescent="0.25">
      <c r="B201" s="89">
        <v>14386836734.694</v>
      </c>
      <c r="C201" s="89">
        <v>25.696252999999999</v>
      </c>
      <c r="D201" s="89">
        <v>-0.37862179000000001</v>
      </c>
      <c r="AB201" s="89">
        <v>14386836734.694</v>
      </c>
      <c r="AC201" s="89">
        <v>9.6965160000000008</v>
      </c>
      <c r="AD201" s="89">
        <v>-51.116173000000003</v>
      </c>
    </row>
    <row r="202" spans="2:30" x14ac:dyDescent="0.25">
      <c r="B202" s="89">
        <v>14548153061.224001</v>
      </c>
      <c r="C202" s="89">
        <v>25.654668999999998</v>
      </c>
      <c r="D202" s="89">
        <v>3.033277</v>
      </c>
      <c r="AB202" s="89">
        <v>14548153061.224001</v>
      </c>
      <c r="AC202" s="89">
        <v>8.8145656999999993</v>
      </c>
      <c r="AD202" s="89">
        <v>-52.589165000000001</v>
      </c>
    </row>
    <row r="203" spans="2:30" x14ac:dyDescent="0.25">
      <c r="B203" s="89">
        <v>14709469387.754999</v>
      </c>
      <c r="C203" s="89">
        <v>24.422066000000001</v>
      </c>
      <c r="D203" s="89">
        <v>-4.3890729000000004</v>
      </c>
      <c r="AB203" s="89">
        <v>14709469387.754999</v>
      </c>
      <c r="AC203" s="89">
        <v>7.3443550999999996</v>
      </c>
      <c r="AD203" s="89">
        <v>-58.161175</v>
      </c>
    </row>
    <row r="204" spans="2:30" x14ac:dyDescent="0.25">
      <c r="B204" s="89">
        <v>14870785714.285999</v>
      </c>
      <c r="C204" s="89">
        <v>23.819893</v>
      </c>
      <c r="D204" s="89">
        <v>1.1216333000000001</v>
      </c>
      <c r="AB204" s="89">
        <v>14870785714.285999</v>
      </c>
      <c r="AC204" s="89">
        <v>6.7019811000000002</v>
      </c>
      <c r="AD204" s="89">
        <v>-70.776184000000001</v>
      </c>
    </row>
    <row r="205" spans="2:30" x14ac:dyDescent="0.25">
      <c r="B205" s="89">
        <v>15032102040.816</v>
      </c>
      <c r="C205" s="89">
        <v>20.033102</v>
      </c>
      <c r="D205" s="89">
        <v>-2.3099593999999999</v>
      </c>
      <c r="AB205" s="89">
        <v>15032102040.816</v>
      </c>
      <c r="AC205" s="89">
        <v>5.8033605000000001</v>
      </c>
      <c r="AD205" s="89">
        <v>-65.471085000000002</v>
      </c>
    </row>
    <row r="206" spans="2:30" x14ac:dyDescent="0.25">
      <c r="B206" s="89">
        <v>15193418367.347</v>
      </c>
      <c r="C206" s="89">
        <v>16.65926</v>
      </c>
      <c r="D206" s="89">
        <v>-3.4865900999999999</v>
      </c>
      <c r="AB206" s="89">
        <v>15193418367.347</v>
      </c>
      <c r="AC206" s="89">
        <v>5.3908934999999998</v>
      </c>
      <c r="AD206" s="89">
        <v>-57.087246</v>
      </c>
    </row>
    <row r="207" spans="2:30" x14ac:dyDescent="0.25">
      <c r="B207" s="89">
        <v>15354734693.878</v>
      </c>
      <c r="C207" s="89">
        <v>13.468403</v>
      </c>
      <c r="D207" s="89">
        <v>-24.777474999999999</v>
      </c>
      <c r="AB207" s="89">
        <v>15354734693.878</v>
      </c>
      <c r="AC207" s="89">
        <v>8.7824001000000003</v>
      </c>
      <c r="AD207" s="89">
        <v>-56.920712000000002</v>
      </c>
    </row>
    <row r="208" spans="2:30" x14ac:dyDescent="0.25">
      <c r="B208" s="89">
        <v>15516051020.408001</v>
      </c>
      <c r="C208" s="89">
        <v>11.192665999999999</v>
      </c>
      <c r="D208" s="89">
        <v>-44.624339999999997</v>
      </c>
      <c r="AB208" s="89">
        <v>15516051020.408001</v>
      </c>
      <c r="AC208" s="89">
        <v>13.385585000000001</v>
      </c>
      <c r="AD208" s="89">
        <v>-46.386654</v>
      </c>
    </row>
    <row r="209" spans="2:30" x14ac:dyDescent="0.25">
      <c r="B209" s="89">
        <v>15677367346.938999</v>
      </c>
      <c r="C209" s="89">
        <v>9.0359897999999994</v>
      </c>
      <c r="D209" s="89">
        <v>-49.303085000000003</v>
      </c>
      <c r="AB209" s="89">
        <v>15677367346.938999</v>
      </c>
      <c r="AC209" s="89">
        <v>17.348665</v>
      </c>
      <c r="AD209" s="89">
        <v>-12.172098</v>
      </c>
    </row>
    <row r="210" spans="2:30" x14ac:dyDescent="0.25">
      <c r="B210" s="89">
        <v>15838683673.469</v>
      </c>
      <c r="C210" s="89">
        <v>9.4753103000000003</v>
      </c>
      <c r="D210" s="89">
        <v>-51.309643000000001</v>
      </c>
      <c r="AB210" s="89">
        <v>15838683673.469</v>
      </c>
      <c r="AC210" s="89">
        <v>21.672492999999999</v>
      </c>
      <c r="AD210" s="89">
        <v>1.9474075</v>
      </c>
    </row>
    <row r="211" spans="2:30" x14ac:dyDescent="0.25">
      <c r="B211" s="89">
        <v>16000000000</v>
      </c>
      <c r="C211" s="89">
        <v>10.883509999999999</v>
      </c>
      <c r="D211" s="89">
        <v>-49.905056000000002</v>
      </c>
      <c r="AB211" s="89">
        <v>16000000000</v>
      </c>
      <c r="AC211" s="89">
        <v>26.004162000000001</v>
      </c>
      <c r="AD211" s="89">
        <v>2.1168350999999999</v>
      </c>
    </row>
    <row r="212" spans="2:30" x14ac:dyDescent="0.25">
      <c r="B212" s="89" t="s">
        <v>21</v>
      </c>
      <c r="AB212" s="89" t="s">
        <v>21</v>
      </c>
    </row>
    <row r="215" spans="2:30" x14ac:dyDescent="0.25">
      <c r="B215" s="89" t="s">
        <v>22</v>
      </c>
      <c r="AB215" s="89" t="s">
        <v>22</v>
      </c>
    </row>
    <row r="216" spans="2:30" x14ac:dyDescent="0.25">
      <c r="B216" s="89" t="s">
        <v>19</v>
      </c>
      <c r="C216" s="89" t="s">
        <v>292</v>
      </c>
      <c r="D216" s="89" t="s">
        <v>258</v>
      </c>
      <c r="AB216" s="89" t="s">
        <v>19</v>
      </c>
      <c r="AC216" s="89" t="s">
        <v>292</v>
      </c>
      <c r="AD216" s="89" t="s">
        <v>258</v>
      </c>
    </row>
    <row r="217" spans="2:30" x14ac:dyDescent="0.25">
      <c r="B217" s="89">
        <v>191000000</v>
      </c>
      <c r="C217" s="89">
        <v>-2.1822583999999998</v>
      </c>
      <c r="D217" s="89">
        <v>-89.690963999999994</v>
      </c>
      <c r="AB217" s="89">
        <v>191000000</v>
      </c>
      <c r="AC217" s="89">
        <v>-2.5680928000000001</v>
      </c>
      <c r="AD217" s="89">
        <v>-95.217421999999999</v>
      </c>
    </row>
    <row r="218" spans="2:30" x14ac:dyDescent="0.25">
      <c r="B218" s="89">
        <v>352316326.53061002</v>
      </c>
      <c r="C218" s="89">
        <v>-3.6319873</v>
      </c>
      <c r="D218" s="89">
        <v>-92.385245999999995</v>
      </c>
      <c r="AB218" s="89">
        <v>352316326.53061002</v>
      </c>
      <c r="AC218" s="89">
        <v>-2.8133029999999999</v>
      </c>
      <c r="AD218" s="89">
        <v>-82.009888000000004</v>
      </c>
    </row>
    <row r="219" spans="2:30" x14ac:dyDescent="0.25">
      <c r="B219" s="89">
        <v>513632653.06121999</v>
      </c>
      <c r="C219" s="89">
        <v>-3.1247775999999998</v>
      </c>
      <c r="D219" s="89">
        <v>-100.23227</v>
      </c>
      <c r="AB219" s="89">
        <v>513632653.06121999</v>
      </c>
      <c r="AC219" s="89">
        <v>-2.2450697000000002</v>
      </c>
      <c r="AD219" s="89">
        <v>-98.126068000000004</v>
      </c>
    </row>
    <row r="220" spans="2:30" x14ac:dyDescent="0.25">
      <c r="B220" s="89">
        <v>674948979.59184003</v>
      </c>
      <c r="C220" s="89">
        <v>-0.97190922000000002</v>
      </c>
      <c r="D220" s="89">
        <v>-92.164055000000005</v>
      </c>
      <c r="AB220" s="89">
        <v>674948979.59184003</v>
      </c>
      <c r="AC220" s="89">
        <v>-2.3989286000000001</v>
      </c>
      <c r="AD220" s="89">
        <v>-88.366714000000002</v>
      </c>
    </row>
    <row r="221" spans="2:30" x14ac:dyDescent="0.25">
      <c r="B221" s="89">
        <v>836265306.12244999</v>
      </c>
      <c r="C221" s="89">
        <v>2.0076584999999998</v>
      </c>
      <c r="D221" s="89">
        <v>-75.408812999999995</v>
      </c>
      <c r="AB221" s="89">
        <v>836265306.12244999</v>
      </c>
      <c r="AC221" s="89">
        <v>0.83681159999999999</v>
      </c>
      <c r="AD221" s="89">
        <v>-80.295913999999996</v>
      </c>
    </row>
    <row r="222" spans="2:30" x14ac:dyDescent="0.25">
      <c r="B222" s="89">
        <v>997581632.65305996</v>
      </c>
      <c r="C222" s="89">
        <v>3.3878936999999998</v>
      </c>
      <c r="D222" s="89">
        <v>-71.879859999999994</v>
      </c>
      <c r="AB222" s="89">
        <v>997581632.65305996</v>
      </c>
      <c r="AC222" s="89">
        <v>2.2458502999999999</v>
      </c>
      <c r="AD222" s="89">
        <v>-73.221183999999994</v>
      </c>
    </row>
    <row r="223" spans="2:30" x14ac:dyDescent="0.25">
      <c r="B223" s="89">
        <v>1158897959.1837001</v>
      </c>
      <c r="C223" s="89">
        <v>4.9959664000000004</v>
      </c>
      <c r="D223" s="89">
        <v>-67.527816999999999</v>
      </c>
      <c r="AB223" s="89">
        <v>1158897959.1837001</v>
      </c>
      <c r="AC223" s="89">
        <v>3.7759874</v>
      </c>
      <c r="AD223" s="89">
        <v>-72.920876000000007</v>
      </c>
    </row>
    <row r="224" spans="2:30" x14ac:dyDescent="0.25">
      <c r="B224" s="89">
        <v>1320214285.7142999</v>
      </c>
      <c r="C224" s="89">
        <v>4.4497242000000004</v>
      </c>
      <c r="D224" s="89">
        <v>-57.321404000000001</v>
      </c>
      <c r="AB224" s="89">
        <v>1320214285.7142999</v>
      </c>
      <c r="AC224" s="89">
        <v>3.1327626999999998</v>
      </c>
      <c r="AD224" s="89">
        <v>-61.550266000000001</v>
      </c>
    </row>
    <row r="225" spans="2:30" x14ac:dyDescent="0.25">
      <c r="B225" s="89">
        <v>1481530612.2449</v>
      </c>
      <c r="C225" s="89">
        <v>8.6917790999999998</v>
      </c>
      <c r="D225" s="89">
        <v>-47.374222000000003</v>
      </c>
      <c r="AB225" s="89">
        <v>1481530612.2449</v>
      </c>
      <c r="AC225" s="89">
        <v>5.5719155999999996</v>
      </c>
      <c r="AD225" s="89">
        <v>-58.746746000000002</v>
      </c>
    </row>
    <row r="226" spans="2:30" x14ac:dyDescent="0.25">
      <c r="B226" s="89">
        <v>1642846938.7755001</v>
      </c>
      <c r="C226" s="89">
        <v>10.114397</v>
      </c>
      <c r="D226" s="89">
        <v>-3.3689604000000002</v>
      </c>
      <c r="AB226" s="89">
        <v>1642846938.7755001</v>
      </c>
      <c r="AC226" s="89">
        <v>9.0538778000000004</v>
      </c>
      <c r="AD226" s="89">
        <v>-17.025555000000001</v>
      </c>
    </row>
    <row r="227" spans="2:30" x14ac:dyDescent="0.25">
      <c r="B227" s="89">
        <v>1804163265.3060999</v>
      </c>
      <c r="C227" s="89">
        <v>12.940206999999999</v>
      </c>
      <c r="D227" s="89">
        <v>-5.5639586000000003</v>
      </c>
      <c r="AB227" s="89">
        <v>1804163265.3060999</v>
      </c>
      <c r="AC227" s="89">
        <v>15.179116</v>
      </c>
      <c r="AD227" s="89">
        <v>-3.8077168000000001</v>
      </c>
    </row>
    <row r="228" spans="2:30" x14ac:dyDescent="0.25">
      <c r="B228" s="89">
        <v>1965479591.8367</v>
      </c>
      <c r="C228" s="89">
        <v>11.000584999999999</v>
      </c>
      <c r="D228" s="89">
        <v>-4.4227065999999997</v>
      </c>
      <c r="AB228" s="89">
        <v>1965479591.8367</v>
      </c>
      <c r="AC228" s="89">
        <v>19.826279</v>
      </c>
      <c r="AD228" s="89">
        <v>6.1417251000000004</v>
      </c>
    </row>
    <row r="229" spans="2:30" x14ac:dyDescent="0.25">
      <c r="B229" s="89">
        <v>2126795918.3673</v>
      </c>
      <c r="C229" s="89">
        <v>12.041150999999999</v>
      </c>
      <c r="D229" s="89">
        <v>0.39680752000000002</v>
      </c>
      <c r="AB229" s="89">
        <v>2126795918.3673</v>
      </c>
      <c r="AC229" s="89">
        <v>21.634060000000002</v>
      </c>
      <c r="AD229" s="89">
        <v>9.7837323999999999</v>
      </c>
    </row>
    <row r="230" spans="2:30" x14ac:dyDescent="0.25">
      <c r="B230" s="89">
        <v>2288112244.8979998</v>
      </c>
      <c r="C230" s="89">
        <v>14.815576</v>
      </c>
      <c r="D230" s="89">
        <v>7.9842677000000002</v>
      </c>
      <c r="AB230" s="89">
        <v>2288112244.8979998</v>
      </c>
      <c r="AC230" s="89">
        <v>22.431346999999999</v>
      </c>
      <c r="AD230" s="89">
        <v>11.188169</v>
      </c>
    </row>
    <row r="231" spans="2:30" x14ac:dyDescent="0.25">
      <c r="B231" s="89">
        <v>2449428571.4285998</v>
      </c>
      <c r="C231" s="89">
        <v>17.654581</v>
      </c>
      <c r="D231" s="89">
        <v>8.3377867000000006</v>
      </c>
      <c r="AB231" s="89">
        <v>2449428571.4285998</v>
      </c>
      <c r="AC231" s="89">
        <v>21.987690000000001</v>
      </c>
      <c r="AD231" s="89">
        <v>13.829708999999999</v>
      </c>
    </row>
    <row r="232" spans="2:30" x14ac:dyDescent="0.25">
      <c r="B232" s="89">
        <v>2610744897.9591999</v>
      </c>
      <c r="C232" s="89">
        <v>19.176552000000001</v>
      </c>
      <c r="D232" s="89">
        <v>8.6915674000000003</v>
      </c>
      <c r="AB232" s="89">
        <v>2610744897.9591999</v>
      </c>
      <c r="AC232" s="89">
        <v>21.636652000000002</v>
      </c>
      <c r="AD232" s="89">
        <v>12.092893</v>
      </c>
    </row>
    <row r="233" spans="2:30" x14ac:dyDescent="0.25">
      <c r="B233" s="89">
        <v>2772061224.4898</v>
      </c>
      <c r="C233" s="89">
        <v>20.892641000000001</v>
      </c>
      <c r="D233" s="89">
        <v>11.232654</v>
      </c>
      <c r="AB233" s="89">
        <v>2772061224.4898</v>
      </c>
      <c r="AC233" s="89">
        <v>19.950261999999999</v>
      </c>
      <c r="AD233" s="89">
        <v>11.824567999999999</v>
      </c>
    </row>
    <row r="234" spans="2:30" x14ac:dyDescent="0.25">
      <c r="B234" s="89">
        <v>2933377551.0204</v>
      </c>
      <c r="C234" s="89">
        <v>22.980685999999999</v>
      </c>
      <c r="D234" s="89">
        <v>12.991712</v>
      </c>
      <c r="AB234" s="89">
        <v>2933377551.0204</v>
      </c>
      <c r="AC234" s="89">
        <v>18.903926999999999</v>
      </c>
      <c r="AD234" s="89">
        <v>9.5572318999999997</v>
      </c>
    </row>
    <row r="235" spans="2:30" x14ac:dyDescent="0.25">
      <c r="B235" s="89">
        <v>3094693877.5510001</v>
      </c>
      <c r="C235" s="89">
        <v>22.971905</v>
      </c>
      <c r="D235" s="89">
        <v>15.384758</v>
      </c>
      <c r="AB235" s="89">
        <v>3094693877.5510001</v>
      </c>
      <c r="AC235" s="89">
        <v>18.472929000000001</v>
      </c>
      <c r="AD235" s="89">
        <v>9.3663187000000008</v>
      </c>
    </row>
    <row r="236" spans="2:30" x14ac:dyDescent="0.25">
      <c r="B236" s="89">
        <v>3256010204.0816002</v>
      </c>
      <c r="C236" s="89">
        <v>23.229894999999999</v>
      </c>
      <c r="D236" s="89">
        <v>11.597578</v>
      </c>
      <c r="AB236" s="89">
        <v>3256010204.0816002</v>
      </c>
      <c r="AC236" s="89">
        <v>19.187027</v>
      </c>
      <c r="AD236" s="89">
        <v>10.421523000000001</v>
      </c>
    </row>
    <row r="237" spans="2:30" x14ac:dyDescent="0.25">
      <c r="B237" s="89">
        <v>3417326530.6121998</v>
      </c>
      <c r="C237" s="89">
        <v>22.331844</v>
      </c>
      <c r="D237" s="89">
        <v>14.585941</v>
      </c>
      <c r="AB237" s="89">
        <v>3417326530.6121998</v>
      </c>
      <c r="AC237" s="89">
        <v>20.877165000000002</v>
      </c>
      <c r="AD237" s="89">
        <v>11.652462</v>
      </c>
    </row>
    <row r="238" spans="2:30" x14ac:dyDescent="0.25">
      <c r="B238" s="89">
        <v>3578642857.1429</v>
      </c>
      <c r="C238" s="89">
        <v>23.108602999999999</v>
      </c>
      <c r="D238" s="89">
        <v>13.567542</v>
      </c>
      <c r="AB238" s="89">
        <v>3578642857.1429</v>
      </c>
      <c r="AC238" s="89">
        <v>23.082633999999999</v>
      </c>
      <c r="AD238" s="89">
        <v>14.240273999999999</v>
      </c>
    </row>
    <row r="239" spans="2:30" x14ac:dyDescent="0.25">
      <c r="B239" s="89">
        <v>3739959183.6735001</v>
      </c>
      <c r="C239" s="89">
        <v>23.967200999999999</v>
      </c>
      <c r="D239" s="89">
        <v>14.729248999999999</v>
      </c>
      <c r="AB239" s="89">
        <v>3739959183.6735001</v>
      </c>
      <c r="AC239" s="89">
        <v>24.639241999999999</v>
      </c>
      <c r="AD239" s="89">
        <v>16.845559999999999</v>
      </c>
    </row>
    <row r="240" spans="2:30" x14ac:dyDescent="0.25">
      <c r="B240" s="89">
        <v>3901275510.2041001</v>
      </c>
      <c r="C240" s="89">
        <v>25.16968</v>
      </c>
      <c r="D240" s="89">
        <v>17.552091999999998</v>
      </c>
      <c r="AB240" s="89">
        <v>3901275510.2041001</v>
      </c>
      <c r="AC240" s="89">
        <v>25.723471</v>
      </c>
      <c r="AD240" s="89">
        <v>16.276631999999999</v>
      </c>
    </row>
    <row r="241" spans="2:30" x14ac:dyDescent="0.25">
      <c r="B241" s="89">
        <v>4062591836.7347002</v>
      </c>
      <c r="C241" s="89">
        <v>25.795406</v>
      </c>
      <c r="D241" s="89">
        <v>17.698090000000001</v>
      </c>
      <c r="AB241" s="89">
        <v>4062591836.7347002</v>
      </c>
      <c r="AC241" s="89">
        <v>29.012668999999999</v>
      </c>
      <c r="AD241" s="89">
        <v>17.310085000000001</v>
      </c>
    </row>
    <row r="242" spans="2:30" x14ac:dyDescent="0.25">
      <c r="B242" s="89">
        <v>4223908163.2652998</v>
      </c>
      <c r="C242" s="89">
        <v>25.100066999999999</v>
      </c>
      <c r="D242" s="89">
        <v>16.677395000000001</v>
      </c>
      <c r="AB242" s="89">
        <v>4223908163.2652998</v>
      </c>
      <c r="AC242" s="89">
        <v>31.189997000000002</v>
      </c>
      <c r="AD242" s="89">
        <v>26.535582000000002</v>
      </c>
    </row>
    <row r="243" spans="2:30" x14ac:dyDescent="0.25">
      <c r="B243" s="89">
        <v>4385224489.7959003</v>
      </c>
      <c r="C243" s="89">
        <v>23.912835999999999</v>
      </c>
      <c r="D243" s="89">
        <v>15.675632999999999</v>
      </c>
      <c r="AB243" s="89">
        <v>4385224489.7959003</v>
      </c>
      <c r="AC243" s="89">
        <v>31.428540999999999</v>
      </c>
      <c r="AD243" s="89">
        <v>22.397387999999999</v>
      </c>
    </row>
    <row r="244" spans="2:30" x14ac:dyDescent="0.25">
      <c r="B244" s="89">
        <v>4546540816.3264999</v>
      </c>
      <c r="C244" s="89">
        <v>22.779305999999998</v>
      </c>
      <c r="D244" s="89">
        <v>14.364293999999999</v>
      </c>
      <c r="AB244" s="89">
        <v>4546540816.3264999</v>
      </c>
      <c r="AC244" s="89">
        <v>26.625553</v>
      </c>
      <c r="AD244" s="89">
        <v>17.820070000000001</v>
      </c>
    </row>
    <row r="245" spans="2:30" x14ac:dyDescent="0.25">
      <c r="B245" s="89">
        <v>4707857142.8570995</v>
      </c>
      <c r="C245" s="89">
        <v>21.875344999999999</v>
      </c>
      <c r="D245" s="89">
        <v>13.510214</v>
      </c>
      <c r="AB245" s="89">
        <v>4707857142.8570995</v>
      </c>
      <c r="AC245" s="89">
        <v>23.554891999999999</v>
      </c>
      <c r="AD245" s="89">
        <v>11.654593</v>
      </c>
    </row>
    <row r="246" spans="2:30" x14ac:dyDescent="0.25">
      <c r="B246" s="89">
        <v>4869173469.3878002</v>
      </c>
      <c r="C246" s="89">
        <v>22.295694000000001</v>
      </c>
      <c r="D246" s="89">
        <v>13.202070000000001</v>
      </c>
      <c r="AB246" s="89">
        <v>4869173469.3878002</v>
      </c>
      <c r="AC246" s="89">
        <v>23.112570000000002</v>
      </c>
      <c r="AD246" s="89">
        <v>12.737147</v>
      </c>
    </row>
    <row r="247" spans="2:30" x14ac:dyDescent="0.25">
      <c r="B247" s="89">
        <v>5030489795.9183998</v>
      </c>
      <c r="C247" s="89">
        <v>22.682933999999999</v>
      </c>
      <c r="D247" s="89">
        <v>15.407022</v>
      </c>
      <c r="AB247" s="89">
        <v>5030489795.9183998</v>
      </c>
      <c r="AC247" s="89">
        <v>24.783280999999999</v>
      </c>
      <c r="AD247" s="89">
        <v>15.771833000000001</v>
      </c>
    </row>
    <row r="248" spans="2:30" x14ac:dyDescent="0.25">
      <c r="B248" s="89">
        <v>5191806122.4490004</v>
      </c>
      <c r="C248" s="89">
        <v>22.595448000000001</v>
      </c>
      <c r="D248" s="89">
        <v>14.085967</v>
      </c>
      <c r="AB248" s="89">
        <v>5191806122.4490004</v>
      </c>
      <c r="AC248" s="89">
        <v>26.360852999999999</v>
      </c>
      <c r="AD248" s="89">
        <v>16.15502</v>
      </c>
    </row>
    <row r="249" spans="2:30" x14ac:dyDescent="0.25">
      <c r="B249" s="89">
        <v>5353122448.9796</v>
      </c>
      <c r="C249" s="89">
        <v>22.161677999999998</v>
      </c>
      <c r="D249" s="89">
        <v>11.901768000000001</v>
      </c>
      <c r="AB249" s="89">
        <v>5353122448.9796</v>
      </c>
      <c r="AC249" s="89">
        <v>26.79307</v>
      </c>
      <c r="AD249" s="89">
        <v>17.513296</v>
      </c>
    </row>
    <row r="250" spans="2:30" x14ac:dyDescent="0.25">
      <c r="B250" s="89">
        <v>5514438775.5101995</v>
      </c>
      <c r="C250" s="89">
        <v>22.850916000000002</v>
      </c>
      <c r="D250" s="89">
        <v>13.145413</v>
      </c>
      <c r="AB250" s="89">
        <v>5514438775.5101995</v>
      </c>
      <c r="AC250" s="89">
        <v>26.503031</v>
      </c>
      <c r="AD250" s="89">
        <v>17.077013000000001</v>
      </c>
    </row>
    <row r="251" spans="2:30" x14ac:dyDescent="0.25">
      <c r="B251" s="89">
        <v>5675755102.0408001</v>
      </c>
      <c r="C251" s="89">
        <v>23.993202</v>
      </c>
      <c r="D251" s="89">
        <v>15.377183</v>
      </c>
      <c r="AB251" s="89">
        <v>5675755102.0408001</v>
      </c>
      <c r="AC251" s="89">
        <v>25.703071999999999</v>
      </c>
      <c r="AD251" s="89">
        <v>15.371797000000001</v>
      </c>
    </row>
    <row r="252" spans="2:30" x14ac:dyDescent="0.25">
      <c r="B252" s="89">
        <v>5837071428.5713997</v>
      </c>
      <c r="C252" s="89">
        <v>24.105324</v>
      </c>
      <c r="D252" s="89">
        <v>14.288698999999999</v>
      </c>
      <c r="AB252" s="89">
        <v>5837071428.5713997</v>
      </c>
      <c r="AC252" s="89">
        <v>26.180510000000002</v>
      </c>
      <c r="AD252" s="89">
        <v>14.579909000000001</v>
      </c>
    </row>
    <row r="253" spans="2:30" x14ac:dyDescent="0.25">
      <c r="B253" s="89">
        <v>5998387755.1020002</v>
      </c>
      <c r="C253" s="89">
        <v>23.652166000000001</v>
      </c>
      <c r="D253" s="89">
        <v>13.170394999999999</v>
      </c>
      <c r="AB253" s="89">
        <v>5998387755.1020002</v>
      </c>
      <c r="AC253" s="89">
        <v>25.742560999999998</v>
      </c>
      <c r="AD253" s="89">
        <v>18.163727000000002</v>
      </c>
    </row>
    <row r="254" spans="2:30" x14ac:dyDescent="0.25">
      <c r="B254" s="89">
        <v>6159704081.6327</v>
      </c>
      <c r="C254" s="89">
        <v>24.152681000000001</v>
      </c>
      <c r="D254" s="89">
        <v>13.609757</v>
      </c>
      <c r="AB254" s="89">
        <v>6159704081.6327</v>
      </c>
      <c r="AC254" s="89">
        <v>27.787914000000001</v>
      </c>
      <c r="AD254" s="89">
        <v>13.552918999999999</v>
      </c>
    </row>
    <row r="255" spans="2:30" x14ac:dyDescent="0.25">
      <c r="B255" s="89">
        <v>6321020408.1632996</v>
      </c>
      <c r="C255" s="89">
        <v>26.163520999999999</v>
      </c>
      <c r="D255" s="89">
        <v>15.581235</v>
      </c>
      <c r="AB255" s="89">
        <v>6321020408.1632996</v>
      </c>
      <c r="AC255" s="89">
        <v>29.261683999999999</v>
      </c>
      <c r="AD255" s="89">
        <v>20.298424000000001</v>
      </c>
    </row>
    <row r="256" spans="2:30" x14ac:dyDescent="0.25">
      <c r="B256" s="89">
        <v>6482336734.6939001</v>
      </c>
      <c r="C256" s="89">
        <v>26.801791999999999</v>
      </c>
      <c r="D256" s="89">
        <v>18.616375000000001</v>
      </c>
      <c r="AB256" s="89">
        <v>6482336734.6939001</v>
      </c>
      <c r="AC256" s="89">
        <v>31.918098000000001</v>
      </c>
      <c r="AD256" s="89">
        <v>22.977322000000001</v>
      </c>
    </row>
    <row r="257" spans="2:30" x14ac:dyDescent="0.25">
      <c r="B257" s="89">
        <v>6643653061.2244997</v>
      </c>
      <c r="C257" s="89">
        <v>26.690892999999999</v>
      </c>
      <c r="D257" s="89">
        <v>15.748258</v>
      </c>
      <c r="AB257" s="89">
        <v>6643653061.2244997</v>
      </c>
      <c r="AC257" s="89">
        <v>30.888227000000001</v>
      </c>
      <c r="AD257" s="89">
        <v>21.143889999999999</v>
      </c>
    </row>
    <row r="258" spans="2:30" x14ac:dyDescent="0.25">
      <c r="B258" s="89">
        <v>6804969387.7551003</v>
      </c>
      <c r="C258" s="89">
        <v>26.354465000000001</v>
      </c>
      <c r="D258" s="89">
        <v>14.921434</v>
      </c>
      <c r="AB258" s="89">
        <v>6804969387.7551003</v>
      </c>
      <c r="AC258" s="89">
        <v>28.189684</v>
      </c>
      <c r="AD258" s="89">
        <v>16.617041</v>
      </c>
    </row>
    <row r="259" spans="2:30" x14ac:dyDescent="0.25">
      <c r="B259" s="89">
        <v>6966285714.2856998</v>
      </c>
      <c r="C259" s="89">
        <v>24.635344</v>
      </c>
      <c r="D259" s="89">
        <v>17.582577000000001</v>
      </c>
      <c r="AB259" s="89">
        <v>6966285714.2856998</v>
      </c>
      <c r="AC259" s="89">
        <v>25.572877999999999</v>
      </c>
      <c r="AD259" s="89">
        <v>14.100758000000001</v>
      </c>
    </row>
    <row r="260" spans="2:30" x14ac:dyDescent="0.25">
      <c r="B260" s="89">
        <v>7127602040.8163004</v>
      </c>
      <c r="C260" s="89">
        <v>23.19286</v>
      </c>
      <c r="D260" s="89">
        <v>9.8773555999999996</v>
      </c>
      <c r="AB260" s="89">
        <v>7127602040.8163004</v>
      </c>
      <c r="AC260" s="89">
        <v>24.849270000000001</v>
      </c>
      <c r="AD260" s="89">
        <v>12.83483</v>
      </c>
    </row>
    <row r="261" spans="2:30" x14ac:dyDescent="0.25">
      <c r="B261" s="89">
        <v>7288918367.3469</v>
      </c>
      <c r="C261" s="89">
        <v>20.206858</v>
      </c>
      <c r="D261" s="89">
        <v>9.5312824000000003</v>
      </c>
      <c r="AB261" s="89">
        <v>7288918367.3469</v>
      </c>
      <c r="AC261" s="89">
        <v>25.491350000000001</v>
      </c>
      <c r="AD261" s="89">
        <v>13.784967999999999</v>
      </c>
    </row>
    <row r="262" spans="2:30" x14ac:dyDescent="0.25">
      <c r="B262" s="89">
        <v>7450234693.8775997</v>
      </c>
      <c r="C262" s="89">
        <v>19.717697000000001</v>
      </c>
      <c r="D262" s="89">
        <v>7.2924647</v>
      </c>
      <c r="AB262" s="89">
        <v>7450234693.8775997</v>
      </c>
      <c r="AC262" s="89">
        <v>26.880338999999999</v>
      </c>
      <c r="AD262" s="89">
        <v>15.680133</v>
      </c>
    </row>
    <row r="263" spans="2:30" x14ac:dyDescent="0.25">
      <c r="B263" s="89">
        <v>7611551020.4082003</v>
      </c>
      <c r="C263" s="89">
        <v>18.6252</v>
      </c>
      <c r="D263" s="89">
        <v>7.1792178</v>
      </c>
      <c r="AB263" s="89">
        <v>7611551020.4082003</v>
      </c>
      <c r="AC263" s="89">
        <v>27.845133000000001</v>
      </c>
      <c r="AD263" s="89">
        <v>17.272751</v>
      </c>
    </row>
    <row r="264" spans="2:30" x14ac:dyDescent="0.25">
      <c r="B264" s="89">
        <v>7772867346.9387999</v>
      </c>
      <c r="C264" s="89">
        <v>18.368210000000001</v>
      </c>
      <c r="D264" s="89">
        <v>3.8155598999999998</v>
      </c>
      <c r="AB264" s="89">
        <v>7772867346.9387999</v>
      </c>
      <c r="AC264" s="89">
        <v>29.259132000000001</v>
      </c>
      <c r="AD264" s="89">
        <v>16.119049</v>
      </c>
    </row>
    <row r="265" spans="2:30" x14ac:dyDescent="0.25">
      <c r="B265" s="89">
        <v>7934183673.4694004</v>
      </c>
      <c r="C265" s="89">
        <v>15.32291</v>
      </c>
      <c r="D265" s="89">
        <v>4.4341350000000004</v>
      </c>
      <c r="AB265" s="89">
        <v>7934183673.4694004</v>
      </c>
      <c r="AC265" s="89">
        <v>28.602325</v>
      </c>
      <c r="AD265" s="89">
        <v>19.958504000000001</v>
      </c>
    </row>
    <row r="266" spans="2:30" x14ac:dyDescent="0.25">
      <c r="B266" s="89">
        <v>8095500000</v>
      </c>
      <c r="C266" s="89">
        <v>12.709645999999999</v>
      </c>
      <c r="D266" s="89">
        <v>-5.7476171999999996</v>
      </c>
      <c r="AB266" s="89">
        <v>8095500000</v>
      </c>
      <c r="AC266" s="89">
        <v>28.845746999999999</v>
      </c>
      <c r="AD266" s="89">
        <v>14.577548999999999</v>
      </c>
    </row>
    <row r="267" spans="2:30" x14ac:dyDescent="0.25">
      <c r="B267" s="89">
        <v>8256816326.5305996</v>
      </c>
      <c r="C267" s="89">
        <v>10.384622999999999</v>
      </c>
      <c r="D267" s="89">
        <v>-6.7163285999999998</v>
      </c>
      <c r="AB267" s="89">
        <v>8256816326.5305996</v>
      </c>
      <c r="AC267" s="89">
        <v>27.907395999999999</v>
      </c>
      <c r="AD267" s="89">
        <v>16.571370999999999</v>
      </c>
    </row>
    <row r="268" spans="2:30" x14ac:dyDescent="0.25">
      <c r="B268" s="89">
        <v>8418132653.0612001</v>
      </c>
      <c r="C268" s="89">
        <v>8.5965594999999997</v>
      </c>
      <c r="D268" s="89">
        <v>-5.0162287000000001</v>
      </c>
      <c r="AB268" s="89">
        <v>8418132653.0612001</v>
      </c>
      <c r="AC268" s="89">
        <v>29.836637</v>
      </c>
      <c r="AD268" s="89">
        <v>16.162002999999999</v>
      </c>
    </row>
    <row r="269" spans="2:30" x14ac:dyDescent="0.25">
      <c r="B269" s="89">
        <v>8579448979.5917997</v>
      </c>
      <c r="C269" s="89">
        <v>7.7377973000000004</v>
      </c>
      <c r="D269" s="89">
        <v>-15.788902999999999</v>
      </c>
      <c r="AB269" s="89">
        <v>8579448979.5917997</v>
      </c>
      <c r="AC269" s="89">
        <v>30.869344999999999</v>
      </c>
      <c r="AD269" s="89">
        <v>19.124077</v>
      </c>
    </row>
    <row r="270" spans="2:30" x14ac:dyDescent="0.25">
      <c r="B270" s="89">
        <v>8740765306.1224003</v>
      </c>
      <c r="C270" s="89">
        <v>6.6068983000000001</v>
      </c>
      <c r="D270" s="89">
        <v>-10.844118999999999</v>
      </c>
      <c r="AB270" s="89">
        <v>8740765306.1224003</v>
      </c>
      <c r="AC270" s="89">
        <v>31.900120000000001</v>
      </c>
      <c r="AD270" s="89">
        <v>18.91189</v>
      </c>
    </row>
    <row r="271" spans="2:30" x14ac:dyDescent="0.25">
      <c r="B271" s="89">
        <v>8902081632.6530991</v>
      </c>
      <c r="C271" s="89">
        <v>6.7440376000000004</v>
      </c>
      <c r="D271" s="89">
        <v>-10.373023999999999</v>
      </c>
      <c r="AB271" s="89">
        <v>8902081632.6530991</v>
      </c>
      <c r="AC271" s="89">
        <v>30.738233999999999</v>
      </c>
      <c r="AD271" s="89">
        <v>18.624116999999998</v>
      </c>
    </row>
    <row r="272" spans="2:30" x14ac:dyDescent="0.25">
      <c r="B272" s="89">
        <v>9063397959.1837006</v>
      </c>
      <c r="C272" s="89">
        <v>7.7066441000000001</v>
      </c>
      <c r="D272" s="89">
        <v>-14.641263</v>
      </c>
      <c r="AB272" s="89">
        <v>9063397959.1837006</v>
      </c>
      <c r="AC272" s="89">
        <v>31.146103</v>
      </c>
      <c r="AD272" s="89">
        <v>15.890719000000001</v>
      </c>
    </row>
    <row r="273" spans="2:30" x14ac:dyDescent="0.25">
      <c r="B273" s="89">
        <v>9224714285.7143002</v>
      </c>
      <c r="C273" s="89">
        <v>7.1992354000000001</v>
      </c>
      <c r="D273" s="89">
        <v>-5.8298845000000004</v>
      </c>
      <c r="AB273" s="89">
        <v>9224714285.7143002</v>
      </c>
      <c r="AC273" s="89">
        <v>30.078061999999999</v>
      </c>
      <c r="AD273" s="89">
        <v>20.733415999999998</v>
      </c>
    </row>
    <row r="274" spans="2:30" x14ac:dyDescent="0.25">
      <c r="B274" s="89">
        <v>9386030612.2448997</v>
      </c>
      <c r="C274" s="89">
        <v>7.9176044000000001</v>
      </c>
      <c r="D274" s="89">
        <v>-12.755436</v>
      </c>
      <c r="AB274" s="89">
        <v>9386030612.2448997</v>
      </c>
      <c r="AC274" s="89">
        <v>29.535263</v>
      </c>
      <c r="AD274" s="89">
        <v>15.59779</v>
      </c>
    </row>
    <row r="275" spans="2:30" x14ac:dyDescent="0.25">
      <c r="B275" s="89">
        <v>9547346938.7754993</v>
      </c>
      <c r="C275" s="89">
        <v>8.7895947000000003</v>
      </c>
      <c r="D275" s="89">
        <v>-9.8137579000000006</v>
      </c>
      <c r="AB275" s="89">
        <v>9547346938.7754993</v>
      </c>
      <c r="AC275" s="89">
        <v>28.446117000000001</v>
      </c>
      <c r="AD275" s="89">
        <v>15.164472999999999</v>
      </c>
    </row>
    <row r="276" spans="2:30" x14ac:dyDescent="0.25">
      <c r="B276" s="89">
        <v>9708663265.3061008</v>
      </c>
      <c r="C276" s="89">
        <v>9.4186286999999993</v>
      </c>
      <c r="D276" s="89">
        <v>-1.791846</v>
      </c>
      <c r="AB276" s="89">
        <v>9708663265.3061008</v>
      </c>
      <c r="AC276" s="89">
        <v>28.019434</v>
      </c>
      <c r="AD276" s="89">
        <v>18.135521000000001</v>
      </c>
    </row>
    <row r="277" spans="2:30" x14ac:dyDescent="0.25">
      <c r="B277" s="89">
        <v>9869979591.8367004</v>
      </c>
      <c r="C277" s="89">
        <v>10.434894999999999</v>
      </c>
      <c r="D277" s="89">
        <v>-8.4821624999999994</v>
      </c>
      <c r="AB277" s="89">
        <v>9869979591.8367004</v>
      </c>
      <c r="AC277" s="89">
        <v>27.966014999999999</v>
      </c>
      <c r="AD277" s="89">
        <v>15.007455</v>
      </c>
    </row>
    <row r="278" spans="2:30" x14ac:dyDescent="0.25">
      <c r="B278" s="89">
        <v>10031295918.367001</v>
      </c>
      <c r="C278" s="89">
        <v>11.715567</v>
      </c>
      <c r="D278" s="89">
        <v>-4.8924127000000004</v>
      </c>
      <c r="AB278" s="89">
        <v>10031295918.367001</v>
      </c>
      <c r="AC278" s="89">
        <v>27.023993999999998</v>
      </c>
      <c r="AD278" s="89">
        <v>15.415978000000001</v>
      </c>
    </row>
    <row r="279" spans="2:30" x14ac:dyDescent="0.25">
      <c r="B279" s="89">
        <v>10192612244.898001</v>
      </c>
      <c r="C279" s="89">
        <v>12.165478</v>
      </c>
      <c r="D279" s="89">
        <v>3.0205118999999998</v>
      </c>
      <c r="AB279" s="89">
        <v>10192612244.898001</v>
      </c>
      <c r="AC279" s="89">
        <v>26.498017999999998</v>
      </c>
      <c r="AD279" s="89">
        <v>15.374609</v>
      </c>
    </row>
    <row r="280" spans="2:30" x14ac:dyDescent="0.25">
      <c r="B280" s="89">
        <v>10353928571.429001</v>
      </c>
      <c r="C280" s="89">
        <v>15.344742999999999</v>
      </c>
      <c r="D280" s="89">
        <v>-6.9551715999999999</v>
      </c>
      <c r="AB280" s="89">
        <v>10353928571.429001</v>
      </c>
      <c r="AC280" s="89">
        <v>26.474073000000001</v>
      </c>
      <c r="AD280" s="89">
        <v>13.381264</v>
      </c>
    </row>
    <row r="281" spans="2:30" x14ac:dyDescent="0.25">
      <c r="B281" s="89">
        <v>10515244897.959</v>
      </c>
      <c r="C281" s="89">
        <v>15.962951</v>
      </c>
      <c r="D281" s="89">
        <v>6.2740583000000001</v>
      </c>
      <c r="AB281" s="89">
        <v>10515244897.959</v>
      </c>
      <c r="AC281" s="89">
        <v>26.789712999999999</v>
      </c>
      <c r="AD281" s="89">
        <v>15.3523</v>
      </c>
    </row>
    <row r="282" spans="2:30" x14ac:dyDescent="0.25">
      <c r="B282" s="89">
        <v>10676561224.49</v>
      </c>
      <c r="C282" s="89">
        <v>18.737853999999999</v>
      </c>
      <c r="D282" s="89">
        <v>5.0422244000000003</v>
      </c>
      <c r="AB282" s="89">
        <v>10676561224.49</v>
      </c>
      <c r="AC282" s="89">
        <v>28.015830999999999</v>
      </c>
      <c r="AD282" s="89">
        <v>16.709378999999998</v>
      </c>
    </row>
    <row r="283" spans="2:30" x14ac:dyDescent="0.25">
      <c r="B283" s="89">
        <v>10837877551.02</v>
      </c>
      <c r="C283" s="89">
        <v>20.346779000000002</v>
      </c>
      <c r="D283" s="89">
        <v>3.7846828000000001</v>
      </c>
      <c r="AB283" s="89">
        <v>10837877551.02</v>
      </c>
      <c r="AC283" s="89">
        <v>29.014530000000001</v>
      </c>
      <c r="AD283" s="89">
        <v>17.235420000000001</v>
      </c>
    </row>
    <row r="284" spans="2:30" x14ac:dyDescent="0.25">
      <c r="B284" s="89">
        <v>10999193877.551001</v>
      </c>
      <c r="C284" s="89">
        <v>21.862803</v>
      </c>
      <c r="D284" s="89">
        <v>11.648842999999999</v>
      </c>
      <c r="AB284" s="89">
        <v>10999193877.551001</v>
      </c>
      <c r="AC284" s="89">
        <v>29.102377000000001</v>
      </c>
      <c r="AD284" s="89">
        <v>18.359213</v>
      </c>
    </row>
    <row r="285" spans="2:30" x14ac:dyDescent="0.25">
      <c r="B285" s="89">
        <v>11160510204.082001</v>
      </c>
      <c r="C285" s="89">
        <v>24.449010999999999</v>
      </c>
      <c r="D285" s="89">
        <v>11.09132</v>
      </c>
      <c r="AB285" s="89">
        <v>11160510204.082001</v>
      </c>
      <c r="AC285" s="89">
        <v>28.293478</v>
      </c>
      <c r="AD285" s="89">
        <v>17.018747000000001</v>
      </c>
    </row>
    <row r="286" spans="2:30" x14ac:dyDescent="0.25">
      <c r="B286" s="89">
        <v>11321826530.612</v>
      </c>
      <c r="C286" s="89">
        <v>24.154551999999999</v>
      </c>
      <c r="D286" s="89">
        <v>13.107286</v>
      </c>
      <c r="AB286" s="89">
        <v>11321826530.612</v>
      </c>
      <c r="AC286" s="89">
        <v>26.798145000000002</v>
      </c>
      <c r="AD286" s="89">
        <v>15.16112</v>
      </c>
    </row>
    <row r="287" spans="2:30" x14ac:dyDescent="0.25">
      <c r="B287" s="89">
        <v>11483142857.143</v>
      </c>
      <c r="C287" s="89">
        <v>23.744585000000001</v>
      </c>
      <c r="D287" s="89">
        <v>12.018279</v>
      </c>
      <c r="AB287" s="89">
        <v>11483142857.143</v>
      </c>
      <c r="AC287" s="89">
        <v>25.697202999999998</v>
      </c>
      <c r="AD287" s="89">
        <v>14.134155</v>
      </c>
    </row>
    <row r="288" spans="2:30" x14ac:dyDescent="0.25">
      <c r="B288" s="89">
        <v>11644459183.673</v>
      </c>
      <c r="C288" s="89">
        <v>23.214732999999999</v>
      </c>
      <c r="D288" s="89">
        <v>9.8832397000000007</v>
      </c>
      <c r="AB288" s="89">
        <v>11644459183.673</v>
      </c>
      <c r="AC288" s="89">
        <v>24.962814000000002</v>
      </c>
      <c r="AD288" s="89">
        <v>13.795757</v>
      </c>
    </row>
    <row r="289" spans="2:30" x14ac:dyDescent="0.25">
      <c r="B289" s="89">
        <v>11805775510.204</v>
      </c>
      <c r="C289" s="89">
        <v>23.361560999999998</v>
      </c>
      <c r="D289" s="89">
        <v>12.087631</v>
      </c>
      <c r="AB289" s="89">
        <v>11805775510.204</v>
      </c>
      <c r="AC289" s="89">
        <v>23.654516000000001</v>
      </c>
      <c r="AD289" s="89">
        <v>12.535781</v>
      </c>
    </row>
    <row r="290" spans="2:30" x14ac:dyDescent="0.25">
      <c r="B290" s="89">
        <v>11967091836.735001</v>
      </c>
      <c r="C290" s="89">
        <v>23.896045999999998</v>
      </c>
      <c r="D290" s="89">
        <v>11.654168</v>
      </c>
      <c r="AB290" s="89">
        <v>11967091836.735001</v>
      </c>
      <c r="AC290" s="89">
        <v>23.018051</v>
      </c>
      <c r="AD290" s="89">
        <v>9.1568278999999997</v>
      </c>
    </row>
    <row r="291" spans="2:30" x14ac:dyDescent="0.25">
      <c r="B291" s="89">
        <v>12128408163.264999</v>
      </c>
      <c r="C291" s="89">
        <v>24.359945</v>
      </c>
      <c r="D291" s="89">
        <v>10.944820999999999</v>
      </c>
      <c r="AB291" s="89">
        <v>12128408163.264999</v>
      </c>
      <c r="AC291" s="89">
        <v>17.109107999999999</v>
      </c>
      <c r="AD291" s="89">
        <v>8.6846399000000005</v>
      </c>
    </row>
    <row r="292" spans="2:30" x14ac:dyDescent="0.25">
      <c r="B292" s="89">
        <v>12289724489.796</v>
      </c>
      <c r="C292" s="89">
        <v>24.924582999999998</v>
      </c>
      <c r="D292" s="89">
        <v>12.186377999999999</v>
      </c>
      <c r="AB292" s="89">
        <v>12289724489.796</v>
      </c>
      <c r="AC292" s="89">
        <v>10.348860999999999</v>
      </c>
      <c r="AD292" s="89">
        <v>-13.891263</v>
      </c>
    </row>
    <row r="293" spans="2:30" x14ac:dyDescent="0.25">
      <c r="B293" s="89">
        <v>12451040816.327</v>
      </c>
      <c r="C293" s="89">
        <v>25.682905000000002</v>
      </c>
      <c r="D293" s="89">
        <v>11.562306</v>
      </c>
      <c r="AB293" s="89">
        <v>12451040816.327</v>
      </c>
      <c r="AC293" s="89">
        <v>2.3246036000000001</v>
      </c>
      <c r="AD293" s="89">
        <v>-30.677340999999998</v>
      </c>
    </row>
    <row r="294" spans="2:30" x14ac:dyDescent="0.25">
      <c r="B294" s="89">
        <v>12612357142.857</v>
      </c>
      <c r="C294" s="89">
        <v>25.865776</v>
      </c>
      <c r="D294" s="89">
        <v>11.256021</v>
      </c>
      <c r="AB294" s="89">
        <v>12612357142.857</v>
      </c>
      <c r="AC294" s="89">
        <v>1.0090823</v>
      </c>
      <c r="AD294" s="89">
        <v>-45.945304999999998</v>
      </c>
    </row>
    <row r="295" spans="2:30" x14ac:dyDescent="0.25">
      <c r="B295" s="89">
        <v>12773673469.388</v>
      </c>
      <c r="C295" s="89">
        <v>26.496462000000001</v>
      </c>
      <c r="D295" s="89">
        <v>9.8681725999999994</v>
      </c>
      <c r="AB295" s="89">
        <v>12773673469.388</v>
      </c>
      <c r="AC295" s="89">
        <v>3.0243411</v>
      </c>
      <c r="AD295" s="89">
        <v>-54.537360999999997</v>
      </c>
    </row>
    <row r="296" spans="2:30" x14ac:dyDescent="0.25">
      <c r="B296" s="89">
        <v>12934989795.917999</v>
      </c>
      <c r="C296" s="89">
        <v>26.501982000000002</v>
      </c>
      <c r="D296" s="89">
        <v>10.351751</v>
      </c>
      <c r="AB296" s="89">
        <v>12934989795.917999</v>
      </c>
      <c r="AC296" s="89">
        <v>6.4003062000000002</v>
      </c>
      <c r="AD296" s="89">
        <v>-51.667164</v>
      </c>
    </row>
    <row r="297" spans="2:30" x14ac:dyDescent="0.25">
      <c r="B297" s="89">
        <v>13096306122.448999</v>
      </c>
      <c r="C297" s="89">
        <v>27.131648999999999</v>
      </c>
      <c r="D297" s="89">
        <v>7.3161830999999999</v>
      </c>
      <c r="AB297" s="89">
        <v>13096306122.448999</v>
      </c>
      <c r="AC297" s="89">
        <v>8.7886991999999999</v>
      </c>
      <c r="AD297" s="89">
        <v>-50.910172000000003</v>
      </c>
    </row>
    <row r="298" spans="2:30" x14ac:dyDescent="0.25">
      <c r="B298" s="89">
        <v>13257622448.98</v>
      </c>
      <c r="C298" s="89">
        <v>27.30312</v>
      </c>
      <c r="D298" s="89">
        <v>8.6338997000000006</v>
      </c>
      <c r="AB298" s="89">
        <v>13257622448.98</v>
      </c>
      <c r="AC298" s="89">
        <v>9.6880197999999993</v>
      </c>
      <c r="AD298" s="89">
        <v>-52.724434000000002</v>
      </c>
    </row>
    <row r="299" spans="2:30" x14ac:dyDescent="0.25">
      <c r="B299" s="89">
        <v>13418938775.51</v>
      </c>
      <c r="C299" s="89">
        <v>28.319849000000001</v>
      </c>
      <c r="D299" s="89">
        <v>6.8197597999999999</v>
      </c>
      <c r="AB299" s="89">
        <v>13418938775.51</v>
      </c>
      <c r="AC299" s="89">
        <v>9.7757664000000002</v>
      </c>
      <c r="AD299" s="89">
        <v>-54.430526999999998</v>
      </c>
    </row>
    <row r="300" spans="2:30" x14ac:dyDescent="0.25">
      <c r="B300" s="89">
        <v>13580255102.041</v>
      </c>
      <c r="C300" s="89">
        <v>27.905207000000001</v>
      </c>
      <c r="D300" s="89">
        <v>6.3974112999999999</v>
      </c>
      <c r="AB300" s="89">
        <v>13580255102.041</v>
      </c>
      <c r="AC300" s="89">
        <v>8.7979182999999992</v>
      </c>
      <c r="AD300" s="89">
        <v>-57.720511999999999</v>
      </c>
    </row>
    <row r="301" spans="2:30" x14ac:dyDescent="0.25">
      <c r="B301" s="89">
        <v>13741571428.570999</v>
      </c>
      <c r="C301" s="89">
        <v>28.241558000000001</v>
      </c>
      <c r="D301" s="89">
        <v>2.6800777999999998</v>
      </c>
      <c r="AB301" s="89">
        <v>13741571428.570999</v>
      </c>
      <c r="AC301" s="89">
        <v>6.4184932999999997</v>
      </c>
      <c r="AD301" s="89">
        <v>-65.242928000000006</v>
      </c>
    </row>
    <row r="302" spans="2:30" x14ac:dyDescent="0.25">
      <c r="B302" s="89">
        <v>13902887755.101999</v>
      </c>
      <c r="C302" s="89">
        <v>28.053329000000002</v>
      </c>
      <c r="D302" s="89">
        <v>3.1655199999999999</v>
      </c>
      <c r="AB302" s="89">
        <v>13902887755.101999</v>
      </c>
      <c r="AC302" s="89">
        <v>4.7888741000000001</v>
      </c>
      <c r="AD302" s="89">
        <v>-71.484420999999998</v>
      </c>
    </row>
    <row r="303" spans="2:30" x14ac:dyDescent="0.25">
      <c r="B303" s="89">
        <v>14064204081.632999</v>
      </c>
      <c r="C303" s="89">
        <v>27.845351999999998</v>
      </c>
      <c r="D303" s="89">
        <v>1.5223306000000001</v>
      </c>
      <c r="AB303" s="89">
        <v>14064204081.632999</v>
      </c>
      <c r="AC303" s="89">
        <v>5.0224546999999999</v>
      </c>
      <c r="AD303" s="89">
        <v>-67.400138999999996</v>
      </c>
    </row>
    <row r="304" spans="2:30" x14ac:dyDescent="0.25">
      <c r="B304" s="89">
        <v>14225520408.163</v>
      </c>
      <c r="C304" s="89">
        <v>25.774253999999999</v>
      </c>
      <c r="D304" s="89">
        <v>-1.7920974000000001</v>
      </c>
      <c r="AB304" s="89">
        <v>14225520408.163</v>
      </c>
      <c r="AC304" s="89">
        <v>7.1057829999999997</v>
      </c>
      <c r="AD304" s="89">
        <v>-58.369903999999998</v>
      </c>
    </row>
    <row r="305" spans="2:30" x14ac:dyDescent="0.25">
      <c r="B305" s="89">
        <v>14386836734.694</v>
      </c>
      <c r="C305" s="89">
        <v>23.376197999999999</v>
      </c>
      <c r="D305" s="89">
        <v>-8.4108219000000002</v>
      </c>
      <c r="AB305" s="89">
        <v>14386836734.694</v>
      </c>
      <c r="AC305" s="89">
        <v>8.1147118000000003</v>
      </c>
      <c r="AD305" s="89">
        <v>-55.257976999999997</v>
      </c>
    </row>
    <row r="306" spans="2:30" x14ac:dyDescent="0.25">
      <c r="B306" s="89">
        <v>14548153061.224001</v>
      </c>
      <c r="C306" s="89">
        <v>19.261517000000001</v>
      </c>
      <c r="D306" s="89">
        <v>-13.453785</v>
      </c>
      <c r="AB306" s="89">
        <v>14548153061.224001</v>
      </c>
      <c r="AC306" s="89">
        <v>7.8769812999999997</v>
      </c>
      <c r="AD306" s="89">
        <v>-58.054855000000003</v>
      </c>
    </row>
    <row r="307" spans="2:30" x14ac:dyDescent="0.25">
      <c r="B307" s="89">
        <v>14709469387.754999</v>
      </c>
      <c r="C307" s="89">
        <v>16.610706</v>
      </c>
      <c r="D307" s="89">
        <v>-27.520434999999999</v>
      </c>
      <c r="AB307" s="89">
        <v>14709469387.754999</v>
      </c>
      <c r="AC307" s="89">
        <v>7.1170815999999997</v>
      </c>
      <c r="AD307" s="89">
        <v>-61.594676999999997</v>
      </c>
    </row>
    <row r="308" spans="2:30" x14ac:dyDescent="0.25">
      <c r="B308" s="89">
        <v>14870785714.285999</v>
      </c>
      <c r="C308" s="89">
        <v>12.600236000000001</v>
      </c>
      <c r="D308" s="89">
        <v>-28.309882999999999</v>
      </c>
      <c r="AB308" s="89">
        <v>14870785714.285999</v>
      </c>
      <c r="AC308" s="89">
        <v>6.6926370000000004</v>
      </c>
      <c r="AD308" s="89">
        <v>-67.138442999999995</v>
      </c>
    </row>
    <row r="309" spans="2:30" x14ac:dyDescent="0.25">
      <c r="B309" s="89">
        <v>15032102040.816</v>
      </c>
      <c r="C309" s="89">
        <v>10.171036000000001</v>
      </c>
      <c r="D309" s="89">
        <v>-35.084651999999998</v>
      </c>
      <c r="AB309" s="89">
        <v>15032102040.816</v>
      </c>
      <c r="AC309" s="89">
        <v>6.1542710999999999</v>
      </c>
      <c r="AD309" s="89">
        <v>-67.042786000000007</v>
      </c>
    </row>
    <row r="310" spans="2:30" x14ac:dyDescent="0.25">
      <c r="B310" s="89">
        <v>15193418367.347</v>
      </c>
      <c r="C310" s="89">
        <v>8.0936050000000002</v>
      </c>
      <c r="D310" s="89">
        <v>-44.084525999999997</v>
      </c>
      <c r="AB310" s="89">
        <v>15193418367.347</v>
      </c>
      <c r="AC310" s="89">
        <v>6.4457120999999997</v>
      </c>
      <c r="AD310" s="89">
        <v>-62.927517000000002</v>
      </c>
    </row>
    <row r="311" spans="2:30" x14ac:dyDescent="0.25">
      <c r="B311" s="89">
        <v>15354734693.878</v>
      </c>
      <c r="C311" s="89">
        <v>7.8292127000000002</v>
      </c>
      <c r="D311" s="89">
        <v>-50.455199999999998</v>
      </c>
      <c r="AB311" s="89">
        <v>15354734693.878</v>
      </c>
      <c r="AC311" s="89">
        <v>6.8600105999999998</v>
      </c>
      <c r="AD311" s="89">
        <v>-58.027836000000001</v>
      </c>
    </row>
    <row r="312" spans="2:30" x14ac:dyDescent="0.25">
      <c r="B312" s="89">
        <v>15516051020.408001</v>
      </c>
      <c r="C312" s="89">
        <v>8.4676828000000004</v>
      </c>
      <c r="D312" s="89">
        <v>-52.076309000000002</v>
      </c>
      <c r="AB312" s="89">
        <v>15516051020.408001</v>
      </c>
      <c r="AC312" s="89">
        <v>7.9263038999999997</v>
      </c>
      <c r="AD312" s="89">
        <v>-57.560890000000001</v>
      </c>
    </row>
    <row r="313" spans="2:30" x14ac:dyDescent="0.25">
      <c r="B313" s="89">
        <v>15677367346.938999</v>
      </c>
      <c r="C313" s="89">
        <v>8.6600447000000003</v>
      </c>
      <c r="D313" s="89">
        <v>-53.425933999999998</v>
      </c>
      <c r="AB313" s="89">
        <v>15677367346.938999</v>
      </c>
      <c r="AC313" s="89">
        <v>9.3071488999999996</v>
      </c>
      <c r="AD313" s="89">
        <v>-51.595923999999997</v>
      </c>
    </row>
    <row r="314" spans="2:30" x14ac:dyDescent="0.25">
      <c r="B314" s="89">
        <v>15838683673.469</v>
      </c>
      <c r="C314" s="89">
        <v>9.5998449000000008</v>
      </c>
      <c r="D314" s="89">
        <v>-53.642722999999997</v>
      </c>
      <c r="AB314" s="89">
        <v>15838683673.469</v>
      </c>
      <c r="AC314" s="89">
        <v>15.501946999999999</v>
      </c>
      <c r="AD314" s="89">
        <v>-33.55735</v>
      </c>
    </row>
    <row r="315" spans="2:30" x14ac:dyDescent="0.25">
      <c r="B315" s="89">
        <v>16000000000</v>
      </c>
      <c r="C315" s="89">
        <v>10.628173</v>
      </c>
      <c r="D315" s="89">
        <v>-52.403706</v>
      </c>
      <c r="AB315" s="89">
        <v>16000000000</v>
      </c>
      <c r="AC315" s="89">
        <v>21.469812000000001</v>
      </c>
      <c r="AD315" s="89">
        <v>-9.2251682000000006</v>
      </c>
    </row>
    <row r="316" spans="2:30" x14ac:dyDescent="0.25">
      <c r="B316" s="89" t="s">
        <v>21</v>
      </c>
      <c r="AB316" s="89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243"/>
  <sheetViews>
    <sheetView zoomScaleNormal="100" workbookViewId="0">
      <selection activeCell="B8" sqref="B8:C8"/>
    </sheetView>
  </sheetViews>
  <sheetFormatPr defaultRowHeight="15" x14ac:dyDescent="0.25"/>
  <cols>
    <col min="1" max="1" width="16.85546875" style="40" customWidth="1"/>
    <col min="4" max="4" width="3" style="19" customWidth="1"/>
    <col min="5" max="5" width="10.7109375" style="5" customWidth="1"/>
    <col min="6" max="7" width="10.7109375" style="6" customWidth="1"/>
    <col min="8" max="8" width="10.7109375" style="5" customWidth="1"/>
    <col min="9" max="9" width="10.7109375" style="6" customWidth="1"/>
    <col min="10" max="10" width="10.7109375" style="5" customWidth="1"/>
    <col min="11" max="11" width="10.7109375" style="6" customWidth="1"/>
    <col min="12" max="12" width="10.7109375" style="85" customWidth="1"/>
    <col min="13" max="13" width="2.140625" style="19" customWidth="1"/>
    <col min="14" max="18" width="10.7109375" style="6" customWidth="1"/>
    <col min="19" max="19" width="9.42578125" style="6" customWidth="1"/>
    <col min="20" max="20" width="18" style="40" customWidth="1"/>
    <col min="23" max="23" width="2" style="19" customWidth="1"/>
    <col min="24" max="24" width="10.7109375" style="5" customWidth="1"/>
    <col min="25" max="26" width="10.7109375" style="6" customWidth="1"/>
    <col min="27" max="27" width="10.7109375" style="5" customWidth="1"/>
    <col min="28" max="28" width="10.7109375" style="6" customWidth="1"/>
    <col min="29" max="29" width="10.7109375" style="5" customWidth="1"/>
    <col min="30" max="30" width="10.7109375" style="6" customWidth="1"/>
    <col min="31" max="31" width="10.7109375" style="85" customWidth="1"/>
    <col min="32" max="32" width="2.42578125" style="19" customWidth="1"/>
    <col min="33" max="38" width="10.7109375" style="6" customWidth="1"/>
    <col min="39" max="39" width="2" style="19" customWidth="1"/>
    <col min="40" max="16384" width="9.140625" style="3"/>
  </cols>
  <sheetData>
    <row r="1" spans="1:39" x14ac:dyDescent="0.25">
      <c r="B1" t="s">
        <v>95</v>
      </c>
      <c r="E1" s="5" t="s">
        <v>216</v>
      </c>
      <c r="F1" s="104" t="s">
        <v>221</v>
      </c>
      <c r="G1" s="104"/>
      <c r="H1" s="104"/>
      <c r="I1" s="104"/>
      <c r="J1" s="104"/>
      <c r="K1" s="104"/>
      <c r="M1" s="42"/>
      <c r="N1" s="104" t="s">
        <v>222</v>
      </c>
      <c r="O1" s="104"/>
      <c r="P1" s="104"/>
      <c r="Q1" s="104"/>
      <c r="R1" s="104"/>
      <c r="S1" s="104"/>
      <c r="U1" t="s">
        <v>95</v>
      </c>
      <c r="X1" s="5" t="s">
        <v>216</v>
      </c>
      <c r="Y1" s="104" t="s">
        <v>224</v>
      </c>
      <c r="Z1" s="104"/>
      <c r="AA1" s="104"/>
      <c r="AB1" s="104"/>
      <c r="AC1" s="104"/>
      <c r="AD1" s="104"/>
      <c r="AF1" s="42"/>
      <c r="AG1" s="104" t="s">
        <v>223</v>
      </c>
      <c r="AH1" s="104"/>
      <c r="AI1" s="104"/>
      <c r="AJ1" s="104"/>
      <c r="AK1" s="104"/>
      <c r="AL1" s="104"/>
    </row>
    <row r="2" spans="1:39" x14ac:dyDescent="0.25">
      <c r="A2" s="39" t="s">
        <v>106</v>
      </c>
      <c r="B2" t="s">
        <v>96</v>
      </c>
      <c r="C2" t="s">
        <v>97</v>
      </c>
      <c r="F2" s="70" t="s">
        <v>254</v>
      </c>
      <c r="G2" s="70" t="s">
        <v>244</v>
      </c>
      <c r="H2" s="70" t="s">
        <v>232</v>
      </c>
      <c r="I2" s="70" t="s">
        <v>245</v>
      </c>
      <c r="J2" s="70" t="s">
        <v>246</v>
      </c>
      <c r="K2" s="70" t="s">
        <v>247</v>
      </c>
      <c r="L2" s="70" t="s">
        <v>248</v>
      </c>
      <c r="N2" s="70" t="s">
        <v>230</v>
      </c>
      <c r="O2" s="70" t="s">
        <v>218</v>
      </c>
      <c r="P2" s="70" t="s">
        <v>231</v>
      </c>
      <c r="Q2" s="70" t="s">
        <v>213</v>
      </c>
      <c r="R2" s="70" t="s">
        <v>232</v>
      </c>
      <c r="S2" s="70" t="s">
        <v>229</v>
      </c>
      <c r="T2" s="39" t="s">
        <v>107</v>
      </c>
      <c r="U2" t="s">
        <v>96</v>
      </c>
      <c r="V2" t="s">
        <v>97</v>
      </c>
      <c r="Y2" s="70" t="s">
        <v>254</v>
      </c>
      <c r="Z2" s="70" t="s">
        <v>244</v>
      </c>
      <c r="AA2" s="70" t="s">
        <v>232</v>
      </c>
      <c r="AB2" s="70" t="s">
        <v>245</v>
      </c>
      <c r="AC2" s="70" t="s">
        <v>246</v>
      </c>
      <c r="AD2" s="70" t="s">
        <v>247</v>
      </c>
      <c r="AE2" s="70" t="s">
        <v>248</v>
      </c>
      <c r="AG2" s="70" t="s">
        <v>230</v>
      </c>
      <c r="AH2" s="70" t="s">
        <v>218</v>
      </c>
      <c r="AI2" s="70" t="s">
        <v>231</v>
      </c>
      <c r="AJ2" s="70" t="s">
        <v>213</v>
      </c>
      <c r="AK2" s="70" t="s">
        <v>232</v>
      </c>
      <c r="AL2" s="70" t="s">
        <v>229</v>
      </c>
    </row>
    <row r="3" spans="1:39" x14ac:dyDescent="0.25">
      <c r="B3" t="s">
        <v>210</v>
      </c>
      <c r="F3" s="44">
        <f>C8</f>
        <v>0</v>
      </c>
      <c r="G3" s="44">
        <f>C64</f>
        <v>0</v>
      </c>
      <c r="H3" s="44">
        <f>C120</f>
        <v>0</v>
      </c>
      <c r="I3" s="44">
        <f>C176</f>
        <v>0</v>
      </c>
      <c r="J3" s="44">
        <f>C232</f>
        <v>0</v>
      </c>
      <c r="K3" s="44">
        <f>C288</f>
        <v>0</v>
      </c>
      <c r="L3" s="44">
        <f>C344</f>
        <v>0</v>
      </c>
      <c r="N3" s="44">
        <f>C399</f>
        <v>0</v>
      </c>
      <c r="O3" s="44">
        <f>C454</f>
        <v>0</v>
      </c>
      <c r="P3" s="44">
        <f>C509</f>
        <v>0</v>
      </c>
      <c r="Q3" s="44">
        <f>C564</f>
        <v>0</v>
      </c>
      <c r="R3" s="44">
        <f>C619</f>
        <v>0</v>
      </c>
      <c r="S3" s="44">
        <f>C670</f>
        <v>0</v>
      </c>
      <c r="U3" t="s">
        <v>210</v>
      </c>
      <c r="Y3" s="44">
        <f>V8</f>
        <v>0</v>
      </c>
      <c r="Z3" s="44">
        <f>V64</f>
        <v>0</v>
      </c>
      <c r="AA3" s="44">
        <f>V120</f>
        <v>0</v>
      </c>
      <c r="AB3" s="44">
        <f>V176</f>
        <v>0</v>
      </c>
      <c r="AC3" s="44">
        <f>V232</f>
        <v>0</v>
      </c>
      <c r="AD3" s="44">
        <f>V288</f>
        <v>0</v>
      </c>
      <c r="AE3" s="44">
        <f>V344</f>
        <v>0</v>
      </c>
      <c r="AG3" s="44">
        <f>V399</f>
        <v>0</v>
      </c>
      <c r="AH3" s="44">
        <f>V454</f>
        <v>0</v>
      </c>
      <c r="AI3" s="44">
        <f>V509</f>
        <v>0</v>
      </c>
      <c r="AJ3" s="44">
        <f>V564</f>
        <v>0</v>
      </c>
      <c r="AK3" s="44">
        <f>V619</f>
        <v>0</v>
      </c>
      <c r="AL3" s="44">
        <f>V670</f>
        <v>0</v>
      </c>
    </row>
    <row r="4" spans="1:39" x14ac:dyDescent="0.25">
      <c r="B4" t="s">
        <v>215</v>
      </c>
      <c r="C4" t="s">
        <v>253</v>
      </c>
      <c r="H4" s="44"/>
      <c r="I4" s="44"/>
      <c r="J4" s="44"/>
      <c r="K4" s="44"/>
      <c r="L4" s="44"/>
      <c r="N4" s="44"/>
      <c r="O4" s="44"/>
      <c r="P4" s="44"/>
      <c r="Q4" s="44"/>
      <c r="R4" s="44"/>
      <c r="S4" s="44"/>
      <c r="U4" t="s">
        <v>215</v>
      </c>
      <c r="V4" t="s">
        <v>253</v>
      </c>
      <c r="Y4" s="77"/>
      <c r="Z4" s="77"/>
      <c r="AA4" s="44"/>
      <c r="AB4" s="44"/>
      <c r="AC4" s="44"/>
      <c r="AD4" s="44"/>
      <c r="AE4" s="44"/>
      <c r="AG4" s="44"/>
      <c r="AH4" s="44"/>
      <c r="AI4" s="44"/>
      <c r="AJ4" s="44"/>
      <c r="AK4" s="44"/>
      <c r="AL4" s="44"/>
    </row>
    <row r="5" spans="1:39" x14ac:dyDescent="0.25">
      <c r="A5" s="76"/>
      <c r="B5" t="s">
        <v>98</v>
      </c>
      <c r="D5" s="20"/>
      <c r="E5" s="6">
        <f>B9</f>
        <v>0</v>
      </c>
      <c r="F5" s="6">
        <f t="shared" ref="F5" si="0">C9</f>
        <v>0</v>
      </c>
      <c r="G5" s="44">
        <f>C65</f>
        <v>0</v>
      </c>
      <c r="H5" s="44">
        <f>C121</f>
        <v>0</v>
      </c>
      <c r="I5" s="44">
        <f>C177</f>
        <v>0</v>
      </c>
      <c r="J5" s="44">
        <f>C233</f>
        <v>0</v>
      </c>
      <c r="K5" s="44">
        <f>C289</f>
        <v>0</v>
      </c>
      <c r="L5" s="44">
        <f>C345</f>
        <v>0</v>
      </c>
      <c r="M5" s="20"/>
      <c r="N5" s="44">
        <f>C400</f>
        <v>0</v>
      </c>
      <c r="O5" s="44">
        <f>C455</f>
        <v>0</v>
      </c>
      <c r="P5" s="44">
        <f>C510</f>
        <v>0</v>
      </c>
      <c r="Q5" s="44">
        <f>C565</f>
        <v>0</v>
      </c>
      <c r="R5" s="44">
        <f>C620</f>
        <v>0</v>
      </c>
      <c r="S5" s="44">
        <f>C671</f>
        <v>0</v>
      </c>
      <c r="T5" s="76"/>
      <c r="U5" t="s">
        <v>98</v>
      </c>
      <c r="W5" s="20"/>
      <c r="X5" s="6">
        <f>U9</f>
        <v>0</v>
      </c>
      <c r="Y5" s="77">
        <f t="shared" ref="Y5" si="1">V9</f>
        <v>0</v>
      </c>
      <c r="Z5" s="44">
        <f>V65</f>
        <v>0</v>
      </c>
      <c r="AA5" s="44">
        <f>V121</f>
        <v>0</v>
      </c>
      <c r="AB5" s="44">
        <f>V177</f>
        <v>0</v>
      </c>
      <c r="AC5" s="44">
        <f>V233</f>
        <v>0</v>
      </c>
      <c r="AD5" s="44">
        <f>V289</f>
        <v>0</v>
      </c>
      <c r="AE5" s="44">
        <f>V345</f>
        <v>0</v>
      </c>
      <c r="AF5" s="20"/>
      <c r="AG5" s="44">
        <f>V400</f>
        <v>0</v>
      </c>
      <c r="AH5" s="44">
        <f>V455</f>
        <v>0</v>
      </c>
      <c r="AI5" s="44">
        <f>V510</f>
        <v>0</v>
      </c>
      <c r="AJ5" s="44">
        <f>V565</f>
        <v>0</v>
      </c>
      <c r="AK5" s="44">
        <f>V620</f>
        <v>0</v>
      </c>
      <c r="AL5" s="44">
        <f>V671</f>
        <v>0</v>
      </c>
      <c r="AM5" s="20"/>
    </row>
    <row r="6" spans="1:39" x14ac:dyDescent="0.25">
      <c r="D6" s="20"/>
      <c r="E6" s="6">
        <f t="shared" ref="E6:E55" si="2">B10</f>
        <v>0</v>
      </c>
      <c r="F6" s="77">
        <f t="shared" ref="F6:F55" si="3">C10</f>
        <v>0</v>
      </c>
      <c r="G6" s="44">
        <f t="shared" ref="G6:G55" si="4">C66</f>
        <v>0</v>
      </c>
      <c r="H6" s="44">
        <f t="shared" ref="H6:H55" si="5">C122</f>
        <v>0</v>
      </c>
      <c r="I6" s="44">
        <f t="shared" ref="I6:I55" si="6">C178</f>
        <v>0</v>
      </c>
      <c r="J6" s="44">
        <f t="shared" ref="J6:J55" si="7">C234</f>
        <v>0</v>
      </c>
      <c r="K6" s="44">
        <f t="shared" ref="K6:K55" si="8">C290</f>
        <v>0</v>
      </c>
      <c r="L6" s="44">
        <f t="shared" ref="L6:L55" si="9">C346</f>
        <v>0</v>
      </c>
      <c r="M6" s="20"/>
      <c r="N6" s="44">
        <f t="shared" ref="N6:N55" si="10">C401</f>
        <v>0</v>
      </c>
      <c r="O6" s="44">
        <f t="shared" ref="O6:O55" si="11">C456</f>
        <v>0</v>
      </c>
      <c r="P6" s="44">
        <f t="shared" ref="P6:P55" si="12">C511</f>
        <v>0</v>
      </c>
      <c r="Q6" s="44">
        <f t="shared" ref="Q6:Q55" si="13">C566</f>
        <v>0</v>
      </c>
      <c r="R6" s="44">
        <f t="shared" ref="R6:R55" si="14">C621</f>
        <v>0</v>
      </c>
      <c r="S6" s="44">
        <f t="shared" ref="S6:S55" si="15">C672</f>
        <v>0</v>
      </c>
      <c r="W6" s="20"/>
      <c r="X6" s="6">
        <f t="shared" ref="X6:X55" si="16">U10</f>
        <v>0</v>
      </c>
      <c r="Y6" s="77">
        <f t="shared" ref="Y6:Y55" si="17">V10</f>
        <v>0</v>
      </c>
      <c r="Z6" s="44">
        <f t="shared" ref="Z6:Z55" si="18">V66</f>
        <v>0</v>
      </c>
      <c r="AA6" s="44">
        <f t="shared" ref="AA6:AA55" si="19">V122</f>
        <v>0</v>
      </c>
      <c r="AB6" s="44">
        <f t="shared" ref="AB6:AB55" si="20">V178</f>
        <v>0</v>
      </c>
      <c r="AC6" s="44">
        <f t="shared" ref="AC6:AC55" si="21">V234</f>
        <v>0</v>
      </c>
      <c r="AD6" s="44">
        <f t="shared" ref="AD6:AD55" si="22">V290</f>
        <v>0</v>
      </c>
      <c r="AE6" s="44">
        <f t="shared" ref="AE6:AE55" si="23">V346</f>
        <v>0</v>
      </c>
      <c r="AF6" s="20"/>
      <c r="AG6" s="44">
        <f t="shared" ref="AG6:AG55" si="24">V401</f>
        <v>0</v>
      </c>
      <c r="AH6" s="44">
        <f t="shared" ref="AH6:AH55" si="25">V456</f>
        <v>0</v>
      </c>
      <c r="AI6" s="44">
        <f t="shared" ref="AI6:AI55" si="26">V511</f>
        <v>0</v>
      </c>
      <c r="AJ6" s="44">
        <f t="shared" ref="AJ6:AJ55" si="27">V566</f>
        <v>0</v>
      </c>
      <c r="AK6" s="44">
        <f t="shared" ref="AK6:AK55" si="28">V621</f>
        <v>0</v>
      </c>
      <c r="AL6" s="44">
        <f t="shared" ref="AL6:AL55" si="29">V672</f>
        <v>0</v>
      </c>
      <c r="AM6" s="20"/>
    </row>
    <row r="7" spans="1:39" x14ac:dyDescent="0.25">
      <c r="B7" t="s">
        <v>99</v>
      </c>
      <c r="D7" s="20"/>
      <c r="E7" s="6">
        <f t="shared" si="2"/>
        <v>0</v>
      </c>
      <c r="F7" s="77">
        <f t="shared" si="3"/>
        <v>0</v>
      </c>
      <c r="G7" s="44">
        <f t="shared" si="4"/>
        <v>0</v>
      </c>
      <c r="H7" s="44">
        <f t="shared" si="5"/>
        <v>0</v>
      </c>
      <c r="I7" s="44">
        <f t="shared" si="6"/>
        <v>0</v>
      </c>
      <c r="J7" s="44">
        <f t="shared" si="7"/>
        <v>0</v>
      </c>
      <c r="K7" s="44">
        <f t="shared" si="8"/>
        <v>0</v>
      </c>
      <c r="L7" s="44">
        <f t="shared" si="9"/>
        <v>0</v>
      </c>
      <c r="M7" s="20"/>
      <c r="N7" s="44">
        <f t="shared" si="10"/>
        <v>0</v>
      </c>
      <c r="O7" s="44">
        <f t="shared" si="11"/>
        <v>0</v>
      </c>
      <c r="P7" s="44">
        <f t="shared" si="12"/>
        <v>0</v>
      </c>
      <c r="Q7" s="44">
        <f t="shared" si="13"/>
        <v>0</v>
      </c>
      <c r="R7" s="44">
        <f t="shared" si="14"/>
        <v>0</v>
      </c>
      <c r="S7" s="44">
        <f t="shared" si="15"/>
        <v>0</v>
      </c>
      <c r="U7" t="s">
        <v>99</v>
      </c>
      <c r="W7" s="20"/>
      <c r="X7" s="6">
        <f t="shared" si="16"/>
        <v>0</v>
      </c>
      <c r="Y7" s="77">
        <f t="shared" si="17"/>
        <v>0</v>
      </c>
      <c r="Z7" s="44">
        <f t="shared" si="18"/>
        <v>0</v>
      </c>
      <c r="AA7" s="44">
        <f t="shared" si="19"/>
        <v>0</v>
      </c>
      <c r="AB7" s="44">
        <f t="shared" si="20"/>
        <v>0</v>
      </c>
      <c r="AC7" s="44">
        <f t="shared" si="21"/>
        <v>0</v>
      </c>
      <c r="AD7" s="44">
        <f t="shared" si="22"/>
        <v>0</v>
      </c>
      <c r="AE7" s="44">
        <f t="shared" si="23"/>
        <v>0</v>
      </c>
      <c r="AF7" s="20"/>
      <c r="AG7" s="44">
        <f t="shared" si="24"/>
        <v>0</v>
      </c>
      <c r="AH7" s="44">
        <f t="shared" si="25"/>
        <v>0</v>
      </c>
      <c r="AI7" s="44">
        <f t="shared" si="26"/>
        <v>0</v>
      </c>
      <c r="AJ7" s="44">
        <f t="shared" si="27"/>
        <v>0</v>
      </c>
      <c r="AK7" s="44">
        <f t="shared" si="28"/>
        <v>0</v>
      </c>
      <c r="AL7" s="44">
        <f t="shared" si="29"/>
        <v>0</v>
      </c>
      <c r="AM7" s="20"/>
    </row>
    <row r="8" spans="1:39" x14ac:dyDescent="0.25">
      <c r="D8" s="20"/>
      <c r="E8" s="6">
        <f t="shared" si="2"/>
        <v>0</v>
      </c>
      <c r="F8" s="77">
        <f t="shared" si="3"/>
        <v>0</v>
      </c>
      <c r="G8" s="44">
        <f t="shared" si="4"/>
        <v>0</v>
      </c>
      <c r="H8" s="44">
        <f t="shared" si="5"/>
        <v>0</v>
      </c>
      <c r="I8" s="44">
        <f t="shared" si="6"/>
        <v>0</v>
      </c>
      <c r="J8" s="44">
        <f t="shared" si="7"/>
        <v>0</v>
      </c>
      <c r="K8" s="44">
        <f t="shared" si="8"/>
        <v>0</v>
      </c>
      <c r="L8" s="44">
        <f t="shared" si="9"/>
        <v>0</v>
      </c>
      <c r="M8" s="20"/>
      <c r="N8" s="44">
        <f t="shared" si="10"/>
        <v>0</v>
      </c>
      <c r="O8" s="44">
        <f t="shared" si="11"/>
        <v>0</v>
      </c>
      <c r="P8" s="44">
        <f t="shared" si="12"/>
        <v>0</v>
      </c>
      <c r="Q8" s="44">
        <f t="shared" si="13"/>
        <v>0</v>
      </c>
      <c r="R8" s="44">
        <f t="shared" si="14"/>
        <v>0</v>
      </c>
      <c r="S8" s="44">
        <f t="shared" si="15"/>
        <v>0</v>
      </c>
      <c r="W8" s="20"/>
      <c r="X8" s="6">
        <f t="shared" si="16"/>
        <v>0</v>
      </c>
      <c r="Y8" s="77">
        <f t="shared" si="17"/>
        <v>0</v>
      </c>
      <c r="Z8" s="44">
        <f t="shared" si="18"/>
        <v>0</v>
      </c>
      <c r="AA8" s="44">
        <f t="shared" si="19"/>
        <v>0</v>
      </c>
      <c r="AB8" s="44">
        <f t="shared" si="20"/>
        <v>0</v>
      </c>
      <c r="AC8" s="44">
        <f t="shared" si="21"/>
        <v>0</v>
      </c>
      <c r="AD8" s="44">
        <f t="shared" si="22"/>
        <v>0</v>
      </c>
      <c r="AE8" s="44">
        <f t="shared" si="23"/>
        <v>0</v>
      </c>
      <c r="AF8" s="20"/>
      <c r="AG8" s="44">
        <f t="shared" si="24"/>
        <v>0</v>
      </c>
      <c r="AH8" s="44">
        <f t="shared" si="25"/>
        <v>0</v>
      </c>
      <c r="AI8" s="44">
        <f t="shared" si="26"/>
        <v>0</v>
      </c>
      <c r="AJ8" s="44">
        <f t="shared" si="27"/>
        <v>0</v>
      </c>
      <c r="AK8" s="44">
        <f t="shared" si="28"/>
        <v>0</v>
      </c>
      <c r="AL8" s="44">
        <f t="shared" si="29"/>
        <v>0</v>
      </c>
      <c r="AM8" s="20"/>
    </row>
    <row r="9" spans="1:39" x14ac:dyDescent="0.25">
      <c r="D9" s="20"/>
      <c r="E9" s="6">
        <f t="shared" si="2"/>
        <v>0</v>
      </c>
      <c r="F9" s="77">
        <f t="shared" si="3"/>
        <v>0</v>
      </c>
      <c r="G9" s="44">
        <f t="shared" si="4"/>
        <v>0</v>
      </c>
      <c r="H9" s="44">
        <f t="shared" si="5"/>
        <v>0</v>
      </c>
      <c r="I9" s="44">
        <f t="shared" si="6"/>
        <v>0</v>
      </c>
      <c r="J9" s="44">
        <f t="shared" si="7"/>
        <v>0</v>
      </c>
      <c r="K9" s="44">
        <f t="shared" si="8"/>
        <v>0</v>
      </c>
      <c r="L9" s="44">
        <f t="shared" si="9"/>
        <v>0</v>
      </c>
      <c r="M9" s="20"/>
      <c r="N9" s="44">
        <f t="shared" si="10"/>
        <v>0</v>
      </c>
      <c r="O9" s="44">
        <f t="shared" si="11"/>
        <v>0</v>
      </c>
      <c r="P9" s="44">
        <f t="shared" si="12"/>
        <v>0</v>
      </c>
      <c r="Q9" s="44">
        <f t="shared" si="13"/>
        <v>0</v>
      </c>
      <c r="R9" s="44">
        <f t="shared" si="14"/>
        <v>0</v>
      </c>
      <c r="S9" s="44">
        <f t="shared" si="15"/>
        <v>0</v>
      </c>
      <c r="W9" s="20"/>
      <c r="X9" s="6">
        <f t="shared" si="16"/>
        <v>0</v>
      </c>
      <c r="Y9" s="77">
        <f t="shared" si="17"/>
        <v>0</v>
      </c>
      <c r="Z9" s="44">
        <f t="shared" si="18"/>
        <v>0</v>
      </c>
      <c r="AA9" s="44">
        <f t="shared" si="19"/>
        <v>0</v>
      </c>
      <c r="AB9" s="44">
        <f t="shared" si="20"/>
        <v>0</v>
      </c>
      <c r="AC9" s="44">
        <f t="shared" si="21"/>
        <v>0</v>
      </c>
      <c r="AD9" s="44">
        <f t="shared" si="22"/>
        <v>0</v>
      </c>
      <c r="AE9" s="44">
        <f t="shared" si="23"/>
        <v>0</v>
      </c>
      <c r="AF9" s="20"/>
      <c r="AG9" s="44">
        <f t="shared" si="24"/>
        <v>0</v>
      </c>
      <c r="AH9" s="44">
        <f t="shared" si="25"/>
        <v>0</v>
      </c>
      <c r="AI9" s="44">
        <f t="shared" si="26"/>
        <v>0</v>
      </c>
      <c r="AJ9" s="44">
        <f t="shared" si="27"/>
        <v>0</v>
      </c>
      <c r="AK9" s="44">
        <f t="shared" si="28"/>
        <v>0</v>
      </c>
      <c r="AL9" s="44">
        <f t="shared" si="29"/>
        <v>0</v>
      </c>
      <c r="AM9" s="20"/>
    </row>
    <row r="10" spans="1:39" x14ac:dyDescent="0.25">
      <c r="D10" s="20"/>
      <c r="E10" s="6">
        <f t="shared" si="2"/>
        <v>0</v>
      </c>
      <c r="F10" s="77">
        <f t="shared" si="3"/>
        <v>0</v>
      </c>
      <c r="G10" s="44">
        <f t="shared" si="4"/>
        <v>0</v>
      </c>
      <c r="H10" s="44">
        <f t="shared" si="5"/>
        <v>0</v>
      </c>
      <c r="I10" s="44">
        <f t="shared" si="6"/>
        <v>0</v>
      </c>
      <c r="J10" s="44">
        <f t="shared" si="7"/>
        <v>0</v>
      </c>
      <c r="K10" s="44">
        <f t="shared" si="8"/>
        <v>0</v>
      </c>
      <c r="L10" s="44">
        <f t="shared" si="9"/>
        <v>0</v>
      </c>
      <c r="M10" s="20"/>
      <c r="N10" s="44">
        <f t="shared" si="10"/>
        <v>0</v>
      </c>
      <c r="O10" s="44">
        <f t="shared" si="11"/>
        <v>0</v>
      </c>
      <c r="P10" s="44">
        <f t="shared" si="12"/>
        <v>0</v>
      </c>
      <c r="Q10" s="44">
        <f t="shared" si="13"/>
        <v>0</v>
      </c>
      <c r="R10" s="44">
        <f t="shared" si="14"/>
        <v>0</v>
      </c>
      <c r="S10" s="44">
        <f t="shared" si="15"/>
        <v>0</v>
      </c>
      <c r="W10" s="20"/>
      <c r="X10" s="6">
        <f t="shared" si="16"/>
        <v>0</v>
      </c>
      <c r="Y10" s="77">
        <f t="shared" si="17"/>
        <v>0</v>
      </c>
      <c r="Z10" s="44">
        <f t="shared" si="18"/>
        <v>0</v>
      </c>
      <c r="AA10" s="44">
        <f t="shared" si="19"/>
        <v>0</v>
      </c>
      <c r="AB10" s="44">
        <f t="shared" si="20"/>
        <v>0</v>
      </c>
      <c r="AC10" s="44">
        <f t="shared" si="21"/>
        <v>0</v>
      </c>
      <c r="AD10" s="44">
        <f t="shared" si="22"/>
        <v>0</v>
      </c>
      <c r="AE10" s="44">
        <f t="shared" si="23"/>
        <v>0</v>
      </c>
      <c r="AF10" s="20"/>
      <c r="AG10" s="44">
        <f t="shared" si="24"/>
        <v>0</v>
      </c>
      <c r="AH10" s="44">
        <f t="shared" si="25"/>
        <v>0</v>
      </c>
      <c r="AI10" s="44">
        <f t="shared" si="26"/>
        <v>0</v>
      </c>
      <c r="AJ10" s="44">
        <f t="shared" si="27"/>
        <v>0</v>
      </c>
      <c r="AK10" s="44">
        <f t="shared" si="28"/>
        <v>0</v>
      </c>
      <c r="AL10" s="44">
        <f t="shared" si="29"/>
        <v>0</v>
      </c>
      <c r="AM10" s="20"/>
    </row>
    <row r="11" spans="1:39" x14ac:dyDescent="0.25">
      <c r="D11" s="20"/>
      <c r="E11" s="6">
        <f t="shared" si="2"/>
        <v>0</v>
      </c>
      <c r="F11" s="77">
        <f t="shared" si="3"/>
        <v>0</v>
      </c>
      <c r="G11" s="44">
        <f t="shared" si="4"/>
        <v>0</v>
      </c>
      <c r="H11" s="44">
        <f t="shared" si="5"/>
        <v>0</v>
      </c>
      <c r="I11" s="44">
        <f t="shared" si="6"/>
        <v>0</v>
      </c>
      <c r="J11" s="44">
        <f t="shared" si="7"/>
        <v>0</v>
      </c>
      <c r="K11" s="44">
        <f t="shared" si="8"/>
        <v>0</v>
      </c>
      <c r="L11" s="44">
        <f t="shared" si="9"/>
        <v>0</v>
      </c>
      <c r="M11" s="20"/>
      <c r="N11" s="44">
        <f t="shared" si="10"/>
        <v>0</v>
      </c>
      <c r="O11" s="44">
        <f t="shared" si="11"/>
        <v>0</v>
      </c>
      <c r="P11" s="44">
        <f t="shared" si="12"/>
        <v>0</v>
      </c>
      <c r="Q11" s="44">
        <f t="shared" si="13"/>
        <v>0</v>
      </c>
      <c r="R11" s="44">
        <f t="shared" si="14"/>
        <v>0</v>
      </c>
      <c r="S11" s="44">
        <f t="shared" si="15"/>
        <v>0</v>
      </c>
      <c r="W11" s="20"/>
      <c r="X11" s="6">
        <f t="shared" si="16"/>
        <v>0</v>
      </c>
      <c r="Y11" s="77">
        <f t="shared" si="17"/>
        <v>0</v>
      </c>
      <c r="Z11" s="44">
        <f t="shared" si="18"/>
        <v>0</v>
      </c>
      <c r="AA11" s="44">
        <f t="shared" si="19"/>
        <v>0</v>
      </c>
      <c r="AB11" s="44">
        <f t="shared" si="20"/>
        <v>0</v>
      </c>
      <c r="AC11" s="44">
        <f t="shared" si="21"/>
        <v>0</v>
      </c>
      <c r="AD11" s="44">
        <f t="shared" si="22"/>
        <v>0</v>
      </c>
      <c r="AE11" s="44">
        <f t="shared" si="23"/>
        <v>0</v>
      </c>
      <c r="AF11" s="20"/>
      <c r="AG11" s="44">
        <f t="shared" si="24"/>
        <v>0</v>
      </c>
      <c r="AH11" s="44">
        <f t="shared" si="25"/>
        <v>0</v>
      </c>
      <c r="AI11" s="44">
        <f t="shared" si="26"/>
        <v>0</v>
      </c>
      <c r="AJ11" s="44">
        <f t="shared" si="27"/>
        <v>0</v>
      </c>
      <c r="AK11" s="44">
        <f t="shared" si="28"/>
        <v>0</v>
      </c>
      <c r="AL11" s="44">
        <f t="shared" si="29"/>
        <v>0</v>
      </c>
      <c r="AM11" s="20"/>
    </row>
    <row r="12" spans="1:39" x14ac:dyDescent="0.25">
      <c r="D12" s="20"/>
      <c r="E12" s="6">
        <f t="shared" si="2"/>
        <v>0</v>
      </c>
      <c r="F12" s="77">
        <f t="shared" si="3"/>
        <v>0</v>
      </c>
      <c r="G12" s="44">
        <f t="shared" si="4"/>
        <v>0</v>
      </c>
      <c r="H12" s="44">
        <f t="shared" si="5"/>
        <v>0</v>
      </c>
      <c r="I12" s="44">
        <f t="shared" si="6"/>
        <v>0</v>
      </c>
      <c r="J12" s="44">
        <f t="shared" si="7"/>
        <v>0</v>
      </c>
      <c r="K12" s="44">
        <f t="shared" si="8"/>
        <v>0</v>
      </c>
      <c r="L12" s="44">
        <f t="shared" si="9"/>
        <v>0</v>
      </c>
      <c r="M12" s="20"/>
      <c r="N12" s="44">
        <f t="shared" si="10"/>
        <v>0</v>
      </c>
      <c r="O12" s="44">
        <f t="shared" si="11"/>
        <v>0</v>
      </c>
      <c r="P12" s="44">
        <f t="shared" si="12"/>
        <v>0</v>
      </c>
      <c r="Q12" s="44">
        <f t="shared" si="13"/>
        <v>0</v>
      </c>
      <c r="R12" s="44">
        <f t="shared" si="14"/>
        <v>0</v>
      </c>
      <c r="S12" s="44">
        <f t="shared" si="15"/>
        <v>0</v>
      </c>
      <c r="W12" s="20"/>
      <c r="X12" s="6">
        <f t="shared" si="16"/>
        <v>0</v>
      </c>
      <c r="Y12" s="77">
        <f t="shared" si="17"/>
        <v>0</v>
      </c>
      <c r="Z12" s="44">
        <f t="shared" si="18"/>
        <v>0</v>
      </c>
      <c r="AA12" s="44">
        <f t="shared" si="19"/>
        <v>0</v>
      </c>
      <c r="AB12" s="44">
        <f t="shared" si="20"/>
        <v>0</v>
      </c>
      <c r="AC12" s="44">
        <f t="shared" si="21"/>
        <v>0</v>
      </c>
      <c r="AD12" s="44">
        <f t="shared" si="22"/>
        <v>0</v>
      </c>
      <c r="AE12" s="44">
        <f t="shared" si="23"/>
        <v>0</v>
      </c>
      <c r="AF12" s="20"/>
      <c r="AG12" s="44">
        <f t="shared" si="24"/>
        <v>0</v>
      </c>
      <c r="AH12" s="44">
        <f t="shared" si="25"/>
        <v>0</v>
      </c>
      <c r="AI12" s="44">
        <f t="shared" si="26"/>
        <v>0</v>
      </c>
      <c r="AJ12" s="44">
        <f t="shared" si="27"/>
        <v>0</v>
      </c>
      <c r="AK12" s="44">
        <f t="shared" si="28"/>
        <v>0</v>
      </c>
      <c r="AL12" s="44">
        <f t="shared" si="29"/>
        <v>0</v>
      </c>
      <c r="AM12" s="20"/>
    </row>
    <row r="13" spans="1:39" x14ac:dyDescent="0.25">
      <c r="D13" s="20"/>
      <c r="E13" s="6">
        <f t="shared" si="2"/>
        <v>0</v>
      </c>
      <c r="F13" s="77">
        <f t="shared" si="3"/>
        <v>0</v>
      </c>
      <c r="G13" s="44">
        <f t="shared" si="4"/>
        <v>0</v>
      </c>
      <c r="H13" s="44">
        <f t="shared" si="5"/>
        <v>0</v>
      </c>
      <c r="I13" s="44">
        <f t="shared" si="6"/>
        <v>0</v>
      </c>
      <c r="J13" s="44">
        <f t="shared" si="7"/>
        <v>0</v>
      </c>
      <c r="K13" s="44">
        <f t="shared" si="8"/>
        <v>0</v>
      </c>
      <c r="L13" s="44">
        <f t="shared" si="9"/>
        <v>0</v>
      </c>
      <c r="M13" s="20"/>
      <c r="N13" s="44">
        <f t="shared" si="10"/>
        <v>0</v>
      </c>
      <c r="O13" s="44">
        <f t="shared" si="11"/>
        <v>0</v>
      </c>
      <c r="P13" s="44">
        <f t="shared" si="12"/>
        <v>0</v>
      </c>
      <c r="Q13" s="44">
        <f t="shared" si="13"/>
        <v>0</v>
      </c>
      <c r="R13" s="44">
        <f t="shared" si="14"/>
        <v>0</v>
      </c>
      <c r="S13" s="44">
        <f t="shared" si="15"/>
        <v>0</v>
      </c>
      <c r="W13" s="20"/>
      <c r="X13" s="6">
        <f t="shared" si="16"/>
        <v>0</v>
      </c>
      <c r="Y13" s="77">
        <f t="shared" si="17"/>
        <v>0</v>
      </c>
      <c r="Z13" s="44">
        <f t="shared" si="18"/>
        <v>0</v>
      </c>
      <c r="AA13" s="44">
        <f t="shared" si="19"/>
        <v>0</v>
      </c>
      <c r="AB13" s="44">
        <f t="shared" si="20"/>
        <v>0</v>
      </c>
      <c r="AC13" s="44">
        <f t="shared" si="21"/>
        <v>0</v>
      </c>
      <c r="AD13" s="44">
        <f t="shared" si="22"/>
        <v>0</v>
      </c>
      <c r="AE13" s="44">
        <f t="shared" si="23"/>
        <v>0</v>
      </c>
      <c r="AF13" s="20"/>
      <c r="AG13" s="44">
        <f t="shared" si="24"/>
        <v>0</v>
      </c>
      <c r="AH13" s="44">
        <f t="shared" si="25"/>
        <v>0</v>
      </c>
      <c r="AI13" s="44">
        <f t="shared" si="26"/>
        <v>0</v>
      </c>
      <c r="AJ13" s="44">
        <f t="shared" si="27"/>
        <v>0</v>
      </c>
      <c r="AK13" s="44">
        <f t="shared" si="28"/>
        <v>0</v>
      </c>
      <c r="AL13" s="44">
        <f t="shared" si="29"/>
        <v>0</v>
      </c>
      <c r="AM13" s="20"/>
    </row>
    <row r="14" spans="1:39" x14ac:dyDescent="0.25">
      <c r="D14" s="20"/>
      <c r="E14" s="6">
        <f t="shared" si="2"/>
        <v>0</v>
      </c>
      <c r="F14" s="77">
        <f t="shared" si="3"/>
        <v>0</v>
      </c>
      <c r="G14" s="44">
        <f t="shared" si="4"/>
        <v>0</v>
      </c>
      <c r="H14" s="44">
        <f t="shared" si="5"/>
        <v>0</v>
      </c>
      <c r="I14" s="44">
        <f t="shared" si="6"/>
        <v>0</v>
      </c>
      <c r="J14" s="44">
        <f t="shared" si="7"/>
        <v>0</v>
      </c>
      <c r="K14" s="44">
        <f t="shared" si="8"/>
        <v>0</v>
      </c>
      <c r="L14" s="44">
        <f t="shared" si="9"/>
        <v>0</v>
      </c>
      <c r="M14" s="20"/>
      <c r="N14" s="44">
        <f t="shared" si="10"/>
        <v>0</v>
      </c>
      <c r="O14" s="44">
        <f t="shared" si="11"/>
        <v>0</v>
      </c>
      <c r="P14" s="44">
        <f t="shared" si="12"/>
        <v>0</v>
      </c>
      <c r="Q14" s="44">
        <f t="shared" si="13"/>
        <v>0</v>
      </c>
      <c r="R14" s="44">
        <f t="shared" si="14"/>
        <v>0</v>
      </c>
      <c r="S14" s="44">
        <f t="shared" si="15"/>
        <v>0</v>
      </c>
      <c r="W14" s="20"/>
      <c r="X14" s="6">
        <f t="shared" si="16"/>
        <v>0</v>
      </c>
      <c r="Y14" s="77">
        <f t="shared" si="17"/>
        <v>0</v>
      </c>
      <c r="Z14" s="44">
        <f t="shared" si="18"/>
        <v>0</v>
      </c>
      <c r="AA14" s="44">
        <f t="shared" si="19"/>
        <v>0</v>
      </c>
      <c r="AB14" s="44">
        <f t="shared" si="20"/>
        <v>0</v>
      </c>
      <c r="AC14" s="44">
        <f t="shared" si="21"/>
        <v>0</v>
      </c>
      <c r="AD14" s="44">
        <f t="shared" si="22"/>
        <v>0</v>
      </c>
      <c r="AE14" s="44">
        <f t="shared" si="23"/>
        <v>0</v>
      </c>
      <c r="AF14" s="20"/>
      <c r="AG14" s="44">
        <f t="shared" si="24"/>
        <v>0</v>
      </c>
      <c r="AH14" s="44">
        <f t="shared" si="25"/>
        <v>0</v>
      </c>
      <c r="AI14" s="44">
        <f t="shared" si="26"/>
        <v>0</v>
      </c>
      <c r="AJ14" s="44">
        <f t="shared" si="27"/>
        <v>0</v>
      </c>
      <c r="AK14" s="44">
        <f t="shared" si="28"/>
        <v>0</v>
      </c>
      <c r="AL14" s="44">
        <f t="shared" si="29"/>
        <v>0</v>
      </c>
      <c r="AM14" s="20"/>
    </row>
    <row r="15" spans="1:39" x14ac:dyDescent="0.25">
      <c r="D15" s="20"/>
      <c r="E15" s="6">
        <f t="shared" si="2"/>
        <v>0</v>
      </c>
      <c r="F15" s="77">
        <f t="shared" si="3"/>
        <v>0</v>
      </c>
      <c r="G15" s="44">
        <f t="shared" si="4"/>
        <v>0</v>
      </c>
      <c r="H15" s="44">
        <f t="shared" si="5"/>
        <v>0</v>
      </c>
      <c r="I15" s="44">
        <f t="shared" si="6"/>
        <v>0</v>
      </c>
      <c r="J15" s="44">
        <f t="shared" si="7"/>
        <v>0</v>
      </c>
      <c r="K15" s="44">
        <f t="shared" si="8"/>
        <v>0</v>
      </c>
      <c r="L15" s="44">
        <f t="shared" si="9"/>
        <v>0</v>
      </c>
      <c r="M15" s="20"/>
      <c r="N15" s="44">
        <f t="shared" si="10"/>
        <v>0</v>
      </c>
      <c r="O15" s="44">
        <f t="shared" si="11"/>
        <v>0</v>
      </c>
      <c r="P15" s="44">
        <f t="shared" si="12"/>
        <v>0</v>
      </c>
      <c r="Q15" s="44">
        <f t="shared" si="13"/>
        <v>0</v>
      </c>
      <c r="R15" s="44">
        <f t="shared" si="14"/>
        <v>0</v>
      </c>
      <c r="S15" s="44">
        <f t="shared" si="15"/>
        <v>0</v>
      </c>
      <c r="W15" s="20"/>
      <c r="X15" s="6">
        <f t="shared" si="16"/>
        <v>0</v>
      </c>
      <c r="Y15" s="77">
        <f t="shared" si="17"/>
        <v>0</v>
      </c>
      <c r="Z15" s="44">
        <f t="shared" si="18"/>
        <v>0</v>
      </c>
      <c r="AA15" s="44">
        <f t="shared" si="19"/>
        <v>0</v>
      </c>
      <c r="AB15" s="44">
        <f t="shared" si="20"/>
        <v>0</v>
      </c>
      <c r="AC15" s="44">
        <f t="shared" si="21"/>
        <v>0</v>
      </c>
      <c r="AD15" s="44">
        <f t="shared" si="22"/>
        <v>0</v>
      </c>
      <c r="AE15" s="44">
        <f t="shared" si="23"/>
        <v>0</v>
      </c>
      <c r="AF15" s="20"/>
      <c r="AG15" s="44">
        <f t="shared" si="24"/>
        <v>0</v>
      </c>
      <c r="AH15" s="44">
        <f t="shared" si="25"/>
        <v>0</v>
      </c>
      <c r="AI15" s="44">
        <f t="shared" si="26"/>
        <v>0</v>
      </c>
      <c r="AJ15" s="44">
        <f t="shared" si="27"/>
        <v>0</v>
      </c>
      <c r="AK15" s="44">
        <f t="shared" si="28"/>
        <v>0</v>
      </c>
      <c r="AL15" s="44">
        <f t="shared" si="29"/>
        <v>0</v>
      </c>
      <c r="AM15" s="20"/>
    </row>
    <row r="16" spans="1:39" x14ac:dyDescent="0.25">
      <c r="D16" s="20"/>
      <c r="E16" s="6">
        <f t="shared" si="2"/>
        <v>0</v>
      </c>
      <c r="F16" s="77">
        <f t="shared" si="3"/>
        <v>0</v>
      </c>
      <c r="G16" s="44">
        <f t="shared" si="4"/>
        <v>0</v>
      </c>
      <c r="H16" s="44">
        <f t="shared" si="5"/>
        <v>0</v>
      </c>
      <c r="I16" s="44">
        <f t="shared" si="6"/>
        <v>0</v>
      </c>
      <c r="J16" s="44">
        <f t="shared" si="7"/>
        <v>0</v>
      </c>
      <c r="K16" s="44">
        <f t="shared" si="8"/>
        <v>0</v>
      </c>
      <c r="L16" s="44">
        <f t="shared" si="9"/>
        <v>0</v>
      </c>
      <c r="M16" s="20"/>
      <c r="N16" s="44">
        <f t="shared" si="10"/>
        <v>0</v>
      </c>
      <c r="O16" s="44">
        <f t="shared" si="11"/>
        <v>0</v>
      </c>
      <c r="P16" s="44">
        <f t="shared" si="12"/>
        <v>0</v>
      </c>
      <c r="Q16" s="44">
        <f t="shared" si="13"/>
        <v>0</v>
      </c>
      <c r="R16" s="44">
        <f t="shared" si="14"/>
        <v>0</v>
      </c>
      <c r="S16" s="44">
        <f t="shared" si="15"/>
        <v>0</v>
      </c>
      <c r="W16" s="20"/>
      <c r="X16" s="6">
        <f t="shared" si="16"/>
        <v>0</v>
      </c>
      <c r="Y16" s="77">
        <f t="shared" si="17"/>
        <v>0</v>
      </c>
      <c r="Z16" s="44">
        <f t="shared" si="18"/>
        <v>0</v>
      </c>
      <c r="AA16" s="44">
        <f t="shared" si="19"/>
        <v>0</v>
      </c>
      <c r="AB16" s="44">
        <f t="shared" si="20"/>
        <v>0</v>
      </c>
      <c r="AC16" s="44">
        <f t="shared" si="21"/>
        <v>0</v>
      </c>
      <c r="AD16" s="44">
        <f t="shared" si="22"/>
        <v>0</v>
      </c>
      <c r="AE16" s="44">
        <f t="shared" si="23"/>
        <v>0</v>
      </c>
      <c r="AF16" s="20"/>
      <c r="AG16" s="44">
        <f t="shared" si="24"/>
        <v>0</v>
      </c>
      <c r="AH16" s="44">
        <f t="shared" si="25"/>
        <v>0</v>
      </c>
      <c r="AI16" s="44">
        <f t="shared" si="26"/>
        <v>0</v>
      </c>
      <c r="AJ16" s="44">
        <f t="shared" si="27"/>
        <v>0</v>
      </c>
      <c r="AK16" s="44">
        <f t="shared" si="28"/>
        <v>0</v>
      </c>
      <c r="AL16" s="44">
        <f t="shared" si="29"/>
        <v>0</v>
      </c>
      <c r="AM16" s="20"/>
    </row>
    <row r="17" spans="4:39" x14ac:dyDescent="0.25">
      <c r="D17" s="20"/>
      <c r="E17" s="6">
        <f t="shared" si="2"/>
        <v>0</v>
      </c>
      <c r="F17" s="77">
        <f t="shared" si="3"/>
        <v>0</v>
      </c>
      <c r="G17" s="44">
        <f t="shared" si="4"/>
        <v>0</v>
      </c>
      <c r="H17" s="44">
        <f t="shared" si="5"/>
        <v>0</v>
      </c>
      <c r="I17" s="44">
        <f t="shared" si="6"/>
        <v>0</v>
      </c>
      <c r="J17" s="44">
        <f t="shared" si="7"/>
        <v>0</v>
      </c>
      <c r="K17" s="44">
        <f t="shared" si="8"/>
        <v>0</v>
      </c>
      <c r="L17" s="44">
        <f t="shared" si="9"/>
        <v>0</v>
      </c>
      <c r="M17" s="20"/>
      <c r="N17" s="44">
        <f t="shared" si="10"/>
        <v>0</v>
      </c>
      <c r="O17" s="44">
        <f t="shared" si="11"/>
        <v>0</v>
      </c>
      <c r="P17" s="44">
        <f t="shared" si="12"/>
        <v>0</v>
      </c>
      <c r="Q17" s="44">
        <f t="shared" si="13"/>
        <v>0</v>
      </c>
      <c r="R17" s="44">
        <f t="shared" si="14"/>
        <v>0</v>
      </c>
      <c r="S17" s="44">
        <f t="shared" si="15"/>
        <v>0</v>
      </c>
      <c r="W17" s="20"/>
      <c r="X17" s="6">
        <f t="shared" si="16"/>
        <v>0</v>
      </c>
      <c r="Y17" s="77">
        <f t="shared" si="17"/>
        <v>0</v>
      </c>
      <c r="Z17" s="44">
        <f t="shared" si="18"/>
        <v>0</v>
      </c>
      <c r="AA17" s="44">
        <f t="shared" si="19"/>
        <v>0</v>
      </c>
      <c r="AB17" s="44">
        <f t="shared" si="20"/>
        <v>0</v>
      </c>
      <c r="AC17" s="44">
        <f t="shared" si="21"/>
        <v>0</v>
      </c>
      <c r="AD17" s="44">
        <f t="shared" si="22"/>
        <v>0</v>
      </c>
      <c r="AE17" s="44">
        <f t="shared" si="23"/>
        <v>0</v>
      </c>
      <c r="AF17" s="20"/>
      <c r="AG17" s="44">
        <f t="shared" si="24"/>
        <v>0</v>
      </c>
      <c r="AH17" s="44">
        <f t="shared" si="25"/>
        <v>0</v>
      </c>
      <c r="AI17" s="44">
        <f t="shared" si="26"/>
        <v>0</v>
      </c>
      <c r="AJ17" s="44">
        <f t="shared" si="27"/>
        <v>0</v>
      </c>
      <c r="AK17" s="44">
        <f t="shared" si="28"/>
        <v>0</v>
      </c>
      <c r="AL17" s="44">
        <f t="shared" si="29"/>
        <v>0</v>
      </c>
      <c r="AM17" s="20"/>
    </row>
    <row r="18" spans="4:39" x14ac:dyDescent="0.25">
      <c r="D18" s="20"/>
      <c r="E18" s="6">
        <f t="shared" si="2"/>
        <v>0</v>
      </c>
      <c r="F18" s="77">
        <f t="shared" si="3"/>
        <v>0</v>
      </c>
      <c r="G18" s="44">
        <f t="shared" si="4"/>
        <v>0</v>
      </c>
      <c r="H18" s="44">
        <f t="shared" si="5"/>
        <v>0</v>
      </c>
      <c r="I18" s="44">
        <f t="shared" si="6"/>
        <v>0</v>
      </c>
      <c r="J18" s="44">
        <f t="shared" si="7"/>
        <v>0</v>
      </c>
      <c r="K18" s="44">
        <f t="shared" si="8"/>
        <v>0</v>
      </c>
      <c r="L18" s="44">
        <f t="shared" si="9"/>
        <v>0</v>
      </c>
      <c r="M18" s="20"/>
      <c r="N18" s="44">
        <f t="shared" si="10"/>
        <v>0</v>
      </c>
      <c r="O18" s="44">
        <f t="shared" si="11"/>
        <v>0</v>
      </c>
      <c r="P18" s="44">
        <f t="shared" si="12"/>
        <v>0</v>
      </c>
      <c r="Q18" s="44">
        <f t="shared" si="13"/>
        <v>0</v>
      </c>
      <c r="R18" s="44">
        <f t="shared" si="14"/>
        <v>0</v>
      </c>
      <c r="S18" s="44">
        <f t="shared" si="15"/>
        <v>0</v>
      </c>
      <c r="W18" s="20"/>
      <c r="X18" s="6">
        <f t="shared" si="16"/>
        <v>0</v>
      </c>
      <c r="Y18" s="77">
        <f t="shared" si="17"/>
        <v>0</v>
      </c>
      <c r="Z18" s="44">
        <f t="shared" si="18"/>
        <v>0</v>
      </c>
      <c r="AA18" s="44">
        <f t="shared" si="19"/>
        <v>0</v>
      </c>
      <c r="AB18" s="44">
        <f t="shared" si="20"/>
        <v>0</v>
      </c>
      <c r="AC18" s="44">
        <f t="shared" si="21"/>
        <v>0</v>
      </c>
      <c r="AD18" s="44">
        <f t="shared" si="22"/>
        <v>0</v>
      </c>
      <c r="AE18" s="44">
        <f t="shared" si="23"/>
        <v>0</v>
      </c>
      <c r="AF18" s="20"/>
      <c r="AG18" s="44">
        <f t="shared" si="24"/>
        <v>0</v>
      </c>
      <c r="AH18" s="44">
        <f t="shared" si="25"/>
        <v>0</v>
      </c>
      <c r="AI18" s="44">
        <f t="shared" si="26"/>
        <v>0</v>
      </c>
      <c r="AJ18" s="44">
        <f t="shared" si="27"/>
        <v>0</v>
      </c>
      <c r="AK18" s="44">
        <f t="shared" si="28"/>
        <v>0</v>
      </c>
      <c r="AL18" s="44">
        <f t="shared" si="29"/>
        <v>0</v>
      </c>
      <c r="AM18" s="20"/>
    </row>
    <row r="19" spans="4:39" x14ac:dyDescent="0.25">
      <c r="D19" s="20"/>
      <c r="E19" s="6">
        <f t="shared" si="2"/>
        <v>0</v>
      </c>
      <c r="F19" s="77">
        <f t="shared" si="3"/>
        <v>0</v>
      </c>
      <c r="G19" s="44">
        <f t="shared" si="4"/>
        <v>0</v>
      </c>
      <c r="H19" s="44">
        <f t="shared" si="5"/>
        <v>0</v>
      </c>
      <c r="I19" s="44">
        <f t="shared" si="6"/>
        <v>0</v>
      </c>
      <c r="J19" s="44">
        <f t="shared" si="7"/>
        <v>0</v>
      </c>
      <c r="K19" s="44">
        <f t="shared" si="8"/>
        <v>0</v>
      </c>
      <c r="L19" s="44">
        <f t="shared" si="9"/>
        <v>0</v>
      </c>
      <c r="M19" s="20"/>
      <c r="N19" s="44">
        <f t="shared" si="10"/>
        <v>0</v>
      </c>
      <c r="O19" s="44">
        <f t="shared" si="11"/>
        <v>0</v>
      </c>
      <c r="P19" s="44">
        <f t="shared" si="12"/>
        <v>0</v>
      </c>
      <c r="Q19" s="44">
        <f t="shared" si="13"/>
        <v>0</v>
      </c>
      <c r="R19" s="44">
        <f t="shared" si="14"/>
        <v>0</v>
      </c>
      <c r="S19" s="44">
        <f t="shared" si="15"/>
        <v>0</v>
      </c>
      <c r="W19" s="20"/>
      <c r="X19" s="6">
        <f t="shared" si="16"/>
        <v>0</v>
      </c>
      <c r="Y19" s="77">
        <f t="shared" si="17"/>
        <v>0</v>
      </c>
      <c r="Z19" s="44">
        <f t="shared" si="18"/>
        <v>0</v>
      </c>
      <c r="AA19" s="44">
        <f t="shared" si="19"/>
        <v>0</v>
      </c>
      <c r="AB19" s="44">
        <f t="shared" si="20"/>
        <v>0</v>
      </c>
      <c r="AC19" s="44">
        <f t="shared" si="21"/>
        <v>0</v>
      </c>
      <c r="AD19" s="44">
        <f t="shared" si="22"/>
        <v>0</v>
      </c>
      <c r="AE19" s="44">
        <f t="shared" si="23"/>
        <v>0</v>
      </c>
      <c r="AF19" s="20"/>
      <c r="AG19" s="44">
        <f t="shared" si="24"/>
        <v>0</v>
      </c>
      <c r="AH19" s="44">
        <f t="shared" si="25"/>
        <v>0</v>
      </c>
      <c r="AI19" s="44">
        <f t="shared" si="26"/>
        <v>0</v>
      </c>
      <c r="AJ19" s="44">
        <f t="shared" si="27"/>
        <v>0</v>
      </c>
      <c r="AK19" s="44">
        <f t="shared" si="28"/>
        <v>0</v>
      </c>
      <c r="AL19" s="44">
        <f t="shared" si="29"/>
        <v>0</v>
      </c>
      <c r="AM19" s="20"/>
    </row>
    <row r="20" spans="4:39" x14ac:dyDescent="0.25">
      <c r="D20" s="20"/>
      <c r="E20" s="6">
        <f t="shared" si="2"/>
        <v>0</v>
      </c>
      <c r="F20" s="77">
        <f t="shared" si="3"/>
        <v>0</v>
      </c>
      <c r="G20" s="44">
        <f t="shared" si="4"/>
        <v>0</v>
      </c>
      <c r="H20" s="44">
        <f t="shared" si="5"/>
        <v>0</v>
      </c>
      <c r="I20" s="44">
        <f t="shared" si="6"/>
        <v>0</v>
      </c>
      <c r="J20" s="44">
        <f t="shared" si="7"/>
        <v>0</v>
      </c>
      <c r="K20" s="44">
        <f t="shared" si="8"/>
        <v>0</v>
      </c>
      <c r="L20" s="44">
        <f t="shared" si="9"/>
        <v>0</v>
      </c>
      <c r="M20" s="20"/>
      <c r="N20" s="44">
        <f t="shared" si="10"/>
        <v>0</v>
      </c>
      <c r="O20" s="44">
        <f t="shared" si="11"/>
        <v>0</v>
      </c>
      <c r="P20" s="44">
        <f t="shared" si="12"/>
        <v>0</v>
      </c>
      <c r="Q20" s="44">
        <f t="shared" si="13"/>
        <v>0</v>
      </c>
      <c r="R20" s="44">
        <f t="shared" si="14"/>
        <v>0</v>
      </c>
      <c r="S20" s="44">
        <f t="shared" si="15"/>
        <v>0</v>
      </c>
      <c r="W20" s="20"/>
      <c r="X20" s="6">
        <f t="shared" si="16"/>
        <v>0</v>
      </c>
      <c r="Y20" s="77">
        <f t="shared" si="17"/>
        <v>0</v>
      </c>
      <c r="Z20" s="44">
        <f t="shared" si="18"/>
        <v>0</v>
      </c>
      <c r="AA20" s="44">
        <f t="shared" si="19"/>
        <v>0</v>
      </c>
      <c r="AB20" s="44">
        <f t="shared" si="20"/>
        <v>0</v>
      </c>
      <c r="AC20" s="44">
        <f t="shared" si="21"/>
        <v>0</v>
      </c>
      <c r="AD20" s="44">
        <f t="shared" si="22"/>
        <v>0</v>
      </c>
      <c r="AE20" s="44">
        <f t="shared" si="23"/>
        <v>0</v>
      </c>
      <c r="AF20" s="20"/>
      <c r="AG20" s="44">
        <f t="shared" si="24"/>
        <v>0</v>
      </c>
      <c r="AH20" s="44">
        <f t="shared" si="25"/>
        <v>0</v>
      </c>
      <c r="AI20" s="44">
        <f t="shared" si="26"/>
        <v>0</v>
      </c>
      <c r="AJ20" s="44">
        <f t="shared" si="27"/>
        <v>0</v>
      </c>
      <c r="AK20" s="44">
        <f t="shared" si="28"/>
        <v>0</v>
      </c>
      <c r="AL20" s="44">
        <f t="shared" si="29"/>
        <v>0</v>
      </c>
      <c r="AM20" s="20"/>
    </row>
    <row r="21" spans="4:39" x14ac:dyDescent="0.25">
      <c r="D21" s="20"/>
      <c r="E21" s="6">
        <f t="shared" si="2"/>
        <v>0</v>
      </c>
      <c r="F21" s="77">
        <f t="shared" si="3"/>
        <v>0</v>
      </c>
      <c r="G21" s="44">
        <f t="shared" si="4"/>
        <v>0</v>
      </c>
      <c r="H21" s="44">
        <f t="shared" si="5"/>
        <v>0</v>
      </c>
      <c r="I21" s="44">
        <f t="shared" si="6"/>
        <v>0</v>
      </c>
      <c r="J21" s="44">
        <f t="shared" si="7"/>
        <v>0</v>
      </c>
      <c r="K21" s="44">
        <f t="shared" si="8"/>
        <v>0</v>
      </c>
      <c r="L21" s="44">
        <f t="shared" si="9"/>
        <v>0</v>
      </c>
      <c r="M21" s="20"/>
      <c r="N21" s="44">
        <f t="shared" si="10"/>
        <v>0</v>
      </c>
      <c r="O21" s="44">
        <f t="shared" si="11"/>
        <v>0</v>
      </c>
      <c r="P21" s="44">
        <f t="shared" si="12"/>
        <v>0</v>
      </c>
      <c r="Q21" s="44">
        <f t="shared" si="13"/>
        <v>0</v>
      </c>
      <c r="R21" s="44">
        <f t="shared" si="14"/>
        <v>0</v>
      </c>
      <c r="S21" s="44">
        <f t="shared" si="15"/>
        <v>0</v>
      </c>
      <c r="W21" s="20"/>
      <c r="X21" s="6">
        <f t="shared" si="16"/>
        <v>0</v>
      </c>
      <c r="Y21" s="77">
        <f t="shared" si="17"/>
        <v>0</v>
      </c>
      <c r="Z21" s="44">
        <f t="shared" si="18"/>
        <v>0</v>
      </c>
      <c r="AA21" s="44">
        <f t="shared" si="19"/>
        <v>0</v>
      </c>
      <c r="AB21" s="44">
        <f t="shared" si="20"/>
        <v>0</v>
      </c>
      <c r="AC21" s="44">
        <f t="shared" si="21"/>
        <v>0</v>
      </c>
      <c r="AD21" s="44">
        <f t="shared" si="22"/>
        <v>0</v>
      </c>
      <c r="AE21" s="44">
        <f t="shared" si="23"/>
        <v>0</v>
      </c>
      <c r="AF21" s="20"/>
      <c r="AG21" s="44">
        <f t="shared" si="24"/>
        <v>0</v>
      </c>
      <c r="AH21" s="44">
        <f t="shared" si="25"/>
        <v>0</v>
      </c>
      <c r="AI21" s="44">
        <f t="shared" si="26"/>
        <v>0</v>
      </c>
      <c r="AJ21" s="44">
        <f t="shared" si="27"/>
        <v>0</v>
      </c>
      <c r="AK21" s="44">
        <f t="shared" si="28"/>
        <v>0</v>
      </c>
      <c r="AL21" s="44">
        <f t="shared" si="29"/>
        <v>0</v>
      </c>
      <c r="AM21" s="20"/>
    </row>
    <row r="22" spans="4:39" x14ac:dyDescent="0.25">
      <c r="D22" s="20"/>
      <c r="E22" s="6">
        <f t="shared" si="2"/>
        <v>0</v>
      </c>
      <c r="F22" s="77">
        <f t="shared" si="3"/>
        <v>0</v>
      </c>
      <c r="G22" s="44">
        <f t="shared" si="4"/>
        <v>0</v>
      </c>
      <c r="H22" s="44">
        <f t="shared" si="5"/>
        <v>0</v>
      </c>
      <c r="I22" s="44">
        <f t="shared" si="6"/>
        <v>0</v>
      </c>
      <c r="J22" s="44">
        <f t="shared" si="7"/>
        <v>0</v>
      </c>
      <c r="K22" s="44">
        <f t="shared" si="8"/>
        <v>0</v>
      </c>
      <c r="L22" s="44">
        <f t="shared" si="9"/>
        <v>0</v>
      </c>
      <c r="M22" s="20"/>
      <c r="N22" s="44">
        <f t="shared" si="10"/>
        <v>0</v>
      </c>
      <c r="O22" s="44">
        <f t="shared" si="11"/>
        <v>0</v>
      </c>
      <c r="P22" s="44">
        <f t="shared" si="12"/>
        <v>0</v>
      </c>
      <c r="Q22" s="44">
        <f t="shared" si="13"/>
        <v>0</v>
      </c>
      <c r="R22" s="44">
        <f t="shared" si="14"/>
        <v>0</v>
      </c>
      <c r="S22" s="44">
        <f t="shared" si="15"/>
        <v>0</v>
      </c>
      <c r="W22" s="20"/>
      <c r="X22" s="6">
        <f t="shared" si="16"/>
        <v>0</v>
      </c>
      <c r="Y22" s="77">
        <f t="shared" si="17"/>
        <v>0</v>
      </c>
      <c r="Z22" s="44">
        <f t="shared" si="18"/>
        <v>0</v>
      </c>
      <c r="AA22" s="44">
        <f t="shared" si="19"/>
        <v>0</v>
      </c>
      <c r="AB22" s="44">
        <f t="shared" si="20"/>
        <v>0</v>
      </c>
      <c r="AC22" s="44">
        <f t="shared" si="21"/>
        <v>0</v>
      </c>
      <c r="AD22" s="44">
        <f t="shared" si="22"/>
        <v>0</v>
      </c>
      <c r="AE22" s="44">
        <f t="shared" si="23"/>
        <v>0</v>
      </c>
      <c r="AF22" s="20"/>
      <c r="AG22" s="44">
        <f t="shared" si="24"/>
        <v>0</v>
      </c>
      <c r="AH22" s="44">
        <f t="shared" si="25"/>
        <v>0</v>
      </c>
      <c r="AI22" s="44">
        <f t="shared" si="26"/>
        <v>0</v>
      </c>
      <c r="AJ22" s="44">
        <f t="shared" si="27"/>
        <v>0</v>
      </c>
      <c r="AK22" s="44">
        <f t="shared" si="28"/>
        <v>0</v>
      </c>
      <c r="AL22" s="44">
        <f t="shared" si="29"/>
        <v>0</v>
      </c>
      <c r="AM22" s="20"/>
    </row>
    <row r="23" spans="4:39" x14ac:dyDescent="0.25">
      <c r="D23" s="20"/>
      <c r="E23" s="6">
        <f t="shared" si="2"/>
        <v>0</v>
      </c>
      <c r="F23" s="77">
        <f t="shared" si="3"/>
        <v>0</v>
      </c>
      <c r="G23" s="44">
        <f t="shared" si="4"/>
        <v>0</v>
      </c>
      <c r="H23" s="44">
        <f t="shared" si="5"/>
        <v>0</v>
      </c>
      <c r="I23" s="44">
        <f t="shared" si="6"/>
        <v>0</v>
      </c>
      <c r="J23" s="44">
        <f t="shared" si="7"/>
        <v>0</v>
      </c>
      <c r="K23" s="44">
        <f t="shared" si="8"/>
        <v>0</v>
      </c>
      <c r="L23" s="44">
        <f t="shared" si="9"/>
        <v>0</v>
      </c>
      <c r="M23" s="20"/>
      <c r="N23" s="44">
        <f t="shared" si="10"/>
        <v>0</v>
      </c>
      <c r="O23" s="44">
        <f t="shared" si="11"/>
        <v>0</v>
      </c>
      <c r="P23" s="44">
        <f t="shared" si="12"/>
        <v>0</v>
      </c>
      <c r="Q23" s="44">
        <f t="shared" si="13"/>
        <v>0</v>
      </c>
      <c r="R23" s="44">
        <f t="shared" si="14"/>
        <v>0</v>
      </c>
      <c r="S23" s="44">
        <f t="shared" si="15"/>
        <v>0</v>
      </c>
      <c r="W23" s="20"/>
      <c r="X23" s="6">
        <f t="shared" si="16"/>
        <v>0</v>
      </c>
      <c r="Y23" s="77">
        <f t="shared" si="17"/>
        <v>0</v>
      </c>
      <c r="Z23" s="44">
        <f t="shared" si="18"/>
        <v>0</v>
      </c>
      <c r="AA23" s="44">
        <f t="shared" si="19"/>
        <v>0</v>
      </c>
      <c r="AB23" s="44">
        <f t="shared" si="20"/>
        <v>0</v>
      </c>
      <c r="AC23" s="44">
        <f t="shared" si="21"/>
        <v>0</v>
      </c>
      <c r="AD23" s="44">
        <f t="shared" si="22"/>
        <v>0</v>
      </c>
      <c r="AE23" s="44">
        <f t="shared" si="23"/>
        <v>0</v>
      </c>
      <c r="AF23" s="20"/>
      <c r="AG23" s="44">
        <f t="shared" si="24"/>
        <v>0</v>
      </c>
      <c r="AH23" s="44">
        <f t="shared" si="25"/>
        <v>0</v>
      </c>
      <c r="AI23" s="44">
        <f t="shared" si="26"/>
        <v>0</v>
      </c>
      <c r="AJ23" s="44">
        <f t="shared" si="27"/>
        <v>0</v>
      </c>
      <c r="AK23" s="44">
        <f t="shared" si="28"/>
        <v>0</v>
      </c>
      <c r="AL23" s="44">
        <f t="shared" si="29"/>
        <v>0</v>
      </c>
      <c r="AM23" s="20"/>
    </row>
    <row r="24" spans="4:39" x14ac:dyDescent="0.25">
      <c r="D24" s="20"/>
      <c r="E24" s="6">
        <f t="shared" si="2"/>
        <v>0</v>
      </c>
      <c r="F24" s="77">
        <f t="shared" si="3"/>
        <v>0</v>
      </c>
      <c r="G24" s="44">
        <f t="shared" si="4"/>
        <v>0</v>
      </c>
      <c r="H24" s="44">
        <f t="shared" si="5"/>
        <v>0</v>
      </c>
      <c r="I24" s="44">
        <f t="shared" si="6"/>
        <v>0</v>
      </c>
      <c r="J24" s="44">
        <f t="shared" si="7"/>
        <v>0</v>
      </c>
      <c r="K24" s="44">
        <f t="shared" si="8"/>
        <v>0</v>
      </c>
      <c r="L24" s="44">
        <f t="shared" si="9"/>
        <v>0</v>
      </c>
      <c r="M24" s="20"/>
      <c r="N24" s="44">
        <f t="shared" si="10"/>
        <v>0</v>
      </c>
      <c r="O24" s="44">
        <f t="shared" si="11"/>
        <v>0</v>
      </c>
      <c r="P24" s="44">
        <f t="shared" si="12"/>
        <v>0</v>
      </c>
      <c r="Q24" s="44">
        <f t="shared" si="13"/>
        <v>0</v>
      </c>
      <c r="R24" s="44">
        <f t="shared" si="14"/>
        <v>0</v>
      </c>
      <c r="S24" s="44">
        <f t="shared" si="15"/>
        <v>0</v>
      </c>
      <c r="W24" s="20"/>
      <c r="X24" s="6">
        <f t="shared" si="16"/>
        <v>0</v>
      </c>
      <c r="Y24" s="77">
        <f t="shared" si="17"/>
        <v>0</v>
      </c>
      <c r="Z24" s="44">
        <f t="shared" si="18"/>
        <v>0</v>
      </c>
      <c r="AA24" s="44">
        <f t="shared" si="19"/>
        <v>0</v>
      </c>
      <c r="AB24" s="44">
        <f t="shared" si="20"/>
        <v>0</v>
      </c>
      <c r="AC24" s="44">
        <f t="shared" si="21"/>
        <v>0</v>
      </c>
      <c r="AD24" s="44">
        <f t="shared" si="22"/>
        <v>0</v>
      </c>
      <c r="AE24" s="44">
        <f t="shared" si="23"/>
        <v>0</v>
      </c>
      <c r="AF24" s="20"/>
      <c r="AG24" s="44">
        <f t="shared" si="24"/>
        <v>0</v>
      </c>
      <c r="AH24" s="44">
        <f t="shared" si="25"/>
        <v>0</v>
      </c>
      <c r="AI24" s="44">
        <f t="shared" si="26"/>
        <v>0</v>
      </c>
      <c r="AJ24" s="44">
        <f t="shared" si="27"/>
        <v>0</v>
      </c>
      <c r="AK24" s="44">
        <f t="shared" si="28"/>
        <v>0</v>
      </c>
      <c r="AL24" s="44">
        <f t="shared" si="29"/>
        <v>0</v>
      </c>
      <c r="AM24" s="20"/>
    </row>
    <row r="25" spans="4:39" x14ac:dyDescent="0.25">
      <c r="D25" s="20"/>
      <c r="E25" s="6">
        <f t="shared" si="2"/>
        <v>0</v>
      </c>
      <c r="F25" s="77">
        <f t="shared" si="3"/>
        <v>0</v>
      </c>
      <c r="G25" s="44">
        <f t="shared" si="4"/>
        <v>0</v>
      </c>
      <c r="H25" s="44">
        <f t="shared" si="5"/>
        <v>0</v>
      </c>
      <c r="I25" s="44">
        <f t="shared" si="6"/>
        <v>0</v>
      </c>
      <c r="J25" s="44">
        <f t="shared" si="7"/>
        <v>0</v>
      </c>
      <c r="K25" s="44">
        <f t="shared" si="8"/>
        <v>0</v>
      </c>
      <c r="L25" s="44">
        <f t="shared" si="9"/>
        <v>0</v>
      </c>
      <c r="M25" s="20"/>
      <c r="N25" s="44">
        <f t="shared" si="10"/>
        <v>0</v>
      </c>
      <c r="O25" s="44">
        <f t="shared" si="11"/>
        <v>0</v>
      </c>
      <c r="P25" s="44">
        <f t="shared" si="12"/>
        <v>0</v>
      </c>
      <c r="Q25" s="44">
        <f t="shared" si="13"/>
        <v>0</v>
      </c>
      <c r="R25" s="44">
        <f t="shared" si="14"/>
        <v>0</v>
      </c>
      <c r="S25" s="44">
        <f t="shared" si="15"/>
        <v>0</v>
      </c>
      <c r="W25" s="20"/>
      <c r="X25" s="6">
        <f t="shared" si="16"/>
        <v>0</v>
      </c>
      <c r="Y25" s="77">
        <f t="shared" si="17"/>
        <v>0</v>
      </c>
      <c r="Z25" s="44">
        <f t="shared" si="18"/>
        <v>0</v>
      </c>
      <c r="AA25" s="44">
        <f t="shared" si="19"/>
        <v>0</v>
      </c>
      <c r="AB25" s="44">
        <f t="shared" si="20"/>
        <v>0</v>
      </c>
      <c r="AC25" s="44">
        <f t="shared" si="21"/>
        <v>0</v>
      </c>
      <c r="AD25" s="44">
        <f t="shared" si="22"/>
        <v>0</v>
      </c>
      <c r="AE25" s="44">
        <f t="shared" si="23"/>
        <v>0</v>
      </c>
      <c r="AF25" s="20"/>
      <c r="AG25" s="44">
        <f t="shared" si="24"/>
        <v>0</v>
      </c>
      <c r="AH25" s="44">
        <f t="shared" si="25"/>
        <v>0</v>
      </c>
      <c r="AI25" s="44">
        <f t="shared" si="26"/>
        <v>0</v>
      </c>
      <c r="AJ25" s="44">
        <f t="shared" si="27"/>
        <v>0</v>
      </c>
      <c r="AK25" s="44">
        <f t="shared" si="28"/>
        <v>0</v>
      </c>
      <c r="AL25" s="44">
        <f t="shared" si="29"/>
        <v>0</v>
      </c>
      <c r="AM25" s="20"/>
    </row>
    <row r="26" spans="4:39" x14ac:dyDescent="0.25">
      <c r="D26" s="20"/>
      <c r="E26" s="6">
        <f t="shared" si="2"/>
        <v>0</v>
      </c>
      <c r="F26" s="77">
        <f t="shared" si="3"/>
        <v>0</v>
      </c>
      <c r="G26" s="44">
        <f t="shared" si="4"/>
        <v>0</v>
      </c>
      <c r="H26" s="44">
        <f t="shared" si="5"/>
        <v>0</v>
      </c>
      <c r="I26" s="44">
        <f t="shared" si="6"/>
        <v>0</v>
      </c>
      <c r="J26" s="44">
        <f t="shared" si="7"/>
        <v>0</v>
      </c>
      <c r="K26" s="44">
        <f t="shared" si="8"/>
        <v>0</v>
      </c>
      <c r="L26" s="44">
        <f t="shared" si="9"/>
        <v>0</v>
      </c>
      <c r="M26" s="20"/>
      <c r="N26" s="44">
        <f t="shared" si="10"/>
        <v>0</v>
      </c>
      <c r="O26" s="44">
        <f t="shared" si="11"/>
        <v>0</v>
      </c>
      <c r="P26" s="44">
        <f t="shared" si="12"/>
        <v>0</v>
      </c>
      <c r="Q26" s="44">
        <f t="shared" si="13"/>
        <v>0</v>
      </c>
      <c r="R26" s="44">
        <f t="shared" si="14"/>
        <v>0</v>
      </c>
      <c r="S26" s="44">
        <f t="shared" si="15"/>
        <v>0</v>
      </c>
      <c r="W26" s="20"/>
      <c r="X26" s="6">
        <f t="shared" si="16"/>
        <v>0</v>
      </c>
      <c r="Y26" s="77">
        <f t="shared" si="17"/>
        <v>0</v>
      </c>
      <c r="Z26" s="44">
        <f t="shared" si="18"/>
        <v>0</v>
      </c>
      <c r="AA26" s="44">
        <f t="shared" si="19"/>
        <v>0</v>
      </c>
      <c r="AB26" s="44">
        <f t="shared" si="20"/>
        <v>0</v>
      </c>
      <c r="AC26" s="44">
        <f t="shared" si="21"/>
        <v>0</v>
      </c>
      <c r="AD26" s="44">
        <f t="shared" si="22"/>
        <v>0</v>
      </c>
      <c r="AE26" s="44">
        <f t="shared" si="23"/>
        <v>0</v>
      </c>
      <c r="AF26" s="20"/>
      <c r="AG26" s="44">
        <f t="shared" si="24"/>
        <v>0</v>
      </c>
      <c r="AH26" s="44">
        <f t="shared" si="25"/>
        <v>0</v>
      </c>
      <c r="AI26" s="44">
        <f t="shared" si="26"/>
        <v>0</v>
      </c>
      <c r="AJ26" s="44">
        <f t="shared" si="27"/>
        <v>0</v>
      </c>
      <c r="AK26" s="44">
        <f t="shared" si="28"/>
        <v>0</v>
      </c>
      <c r="AL26" s="44">
        <f t="shared" si="29"/>
        <v>0</v>
      </c>
      <c r="AM26" s="20"/>
    </row>
    <row r="27" spans="4:39" x14ac:dyDescent="0.25">
      <c r="D27" s="20"/>
      <c r="E27" s="6">
        <f t="shared" si="2"/>
        <v>0</v>
      </c>
      <c r="F27" s="77">
        <f t="shared" si="3"/>
        <v>0</v>
      </c>
      <c r="G27" s="44">
        <f t="shared" si="4"/>
        <v>0</v>
      </c>
      <c r="H27" s="44">
        <f t="shared" si="5"/>
        <v>0</v>
      </c>
      <c r="I27" s="44">
        <f t="shared" si="6"/>
        <v>0</v>
      </c>
      <c r="J27" s="44">
        <f t="shared" si="7"/>
        <v>0</v>
      </c>
      <c r="K27" s="44">
        <f t="shared" si="8"/>
        <v>0</v>
      </c>
      <c r="L27" s="44">
        <f t="shared" si="9"/>
        <v>0</v>
      </c>
      <c r="M27" s="20"/>
      <c r="N27" s="44">
        <f t="shared" si="10"/>
        <v>0</v>
      </c>
      <c r="O27" s="44">
        <f t="shared" si="11"/>
        <v>0</v>
      </c>
      <c r="P27" s="44">
        <f t="shared" si="12"/>
        <v>0</v>
      </c>
      <c r="Q27" s="44">
        <f t="shared" si="13"/>
        <v>0</v>
      </c>
      <c r="R27" s="44">
        <f t="shared" si="14"/>
        <v>0</v>
      </c>
      <c r="S27" s="44">
        <f t="shared" si="15"/>
        <v>0</v>
      </c>
      <c r="W27" s="20"/>
      <c r="X27" s="6">
        <f t="shared" si="16"/>
        <v>0</v>
      </c>
      <c r="Y27" s="77">
        <f t="shared" si="17"/>
        <v>0</v>
      </c>
      <c r="Z27" s="44">
        <f t="shared" si="18"/>
        <v>0</v>
      </c>
      <c r="AA27" s="44">
        <f t="shared" si="19"/>
        <v>0</v>
      </c>
      <c r="AB27" s="44">
        <f t="shared" si="20"/>
        <v>0</v>
      </c>
      <c r="AC27" s="44">
        <f t="shared" si="21"/>
        <v>0</v>
      </c>
      <c r="AD27" s="44">
        <f t="shared" si="22"/>
        <v>0</v>
      </c>
      <c r="AE27" s="44">
        <f t="shared" si="23"/>
        <v>0</v>
      </c>
      <c r="AF27" s="20"/>
      <c r="AG27" s="44">
        <f t="shared" si="24"/>
        <v>0</v>
      </c>
      <c r="AH27" s="44">
        <f t="shared" si="25"/>
        <v>0</v>
      </c>
      <c r="AI27" s="44">
        <f t="shared" si="26"/>
        <v>0</v>
      </c>
      <c r="AJ27" s="44">
        <f t="shared" si="27"/>
        <v>0</v>
      </c>
      <c r="AK27" s="44">
        <f t="shared" si="28"/>
        <v>0</v>
      </c>
      <c r="AL27" s="44">
        <f t="shared" si="29"/>
        <v>0</v>
      </c>
      <c r="AM27" s="20"/>
    </row>
    <row r="28" spans="4:39" x14ac:dyDescent="0.25">
      <c r="D28" s="20"/>
      <c r="E28" s="6">
        <f t="shared" si="2"/>
        <v>0</v>
      </c>
      <c r="F28" s="77">
        <f t="shared" si="3"/>
        <v>0</v>
      </c>
      <c r="G28" s="44">
        <f t="shared" si="4"/>
        <v>0</v>
      </c>
      <c r="H28" s="44">
        <f t="shared" si="5"/>
        <v>0</v>
      </c>
      <c r="I28" s="44">
        <f t="shared" si="6"/>
        <v>0</v>
      </c>
      <c r="J28" s="44">
        <f t="shared" si="7"/>
        <v>0</v>
      </c>
      <c r="K28" s="44">
        <f t="shared" si="8"/>
        <v>0</v>
      </c>
      <c r="L28" s="44">
        <f t="shared" si="9"/>
        <v>0</v>
      </c>
      <c r="M28" s="20"/>
      <c r="N28" s="44">
        <f t="shared" si="10"/>
        <v>0</v>
      </c>
      <c r="O28" s="44">
        <f t="shared" si="11"/>
        <v>0</v>
      </c>
      <c r="P28" s="44">
        <f t="shared" si="12"/>
        <v>0</v>
      </c>
      <c r="Q28" s="44">
        <f t="shared" si="13"/>
        <v>0</v>
      </c>
      <c r="R28" s="44">
        <f t="shared" si="14"/>
        <v>0</v>
      </c>
      <c r="S28" s="44">
        <f t="shared" si="15"/>
        <v>0</v>
      </c>
      <c r="W28" s="20"/>
      <c r="X28" s="6">
        <f t="shared" si="16"/>
        <v>0</v>
      </c>
      <c r="Y28" s="77">
        <f t="shared" si="17"/>
        <v>0</v>
      </c>
      <c r="Z28" s="44">
        <f t="shared" si="18"/>
        <v>0</v>
      </c>
      <c r="AA28" s="44">
        <f t="shared" si="19"/>
        <v>0</v>
      </c>
      <c r="AB28" s="44">
        <f t="shared" si="20"/>
        <v>0</v>
      </c>
      <c r="AC28" s="44">
        <f t="shared" si="21"/>
        <v>0</v>
      </c>
      <c r="AD28" s="44">
        <f t="shared" si="22"/>
        <v>0</v>
      </c>
      <c r="AE28" s="44">
        <f t="shared" si="23"/>
        <v>0</v>
      </c>
      <c r="AF28" s="20"/>
      <c r="AG28" s="44">
        <f t="shared" si="24"/>
        <v>0</v>
      </c>
      <c r="AH28" s="44">
        <f t="shared" si="25"/>
        <v>0</v>
      </c>
      <c r="AI28" s="44">
        <f t="shared" si="26"/>
        <v>0</v>
      </c>
      <c r="AJ28" s="44">
        <f t="shared" si="27"/>
        <v>0</v>
      </c>
      <c r="AK28" s="44">
        <f t="shared" si="28"/>
        <v>0</v>
      </c>
      <c r="AL28" s="44">
        <f t="shared" si="29"/>
        <v>0</v>
      </c>
      <c r="AM28" s="20"/>
    </row>
    <row r="29" spans="4:39" x14ac:dyDescent="0.25">
      <c r="D29" s="20"/>
      <c r="E29" s="6">
        <f t="shared" si="2"/>
        <v>0</v>
      </c>
      <c r="F29" s="77">
        <f t="shared" si="3"/>
        <v>0</v>
      </c>
      <c r="G29" s="44">
        <f t="shared" si="4"/>
        <v>0</v>
      </c>
      <c r="H29" s="44">
        <f t="shared" si="5"/>
        <v>0</v>
      </c>
      <c r="I29" s="44">
        <f t="shared" si="6"/>
        <v>0</v>
      </c>
      <c r="J29" s="44">
        <f t="shared" si="7"/>
        <v>0</v>
      </c>
      <c r="K29" s="44">
        <f t="shared" si="8"/>
        <v>0</v>
      </c>
      <c r="L29" s="44">
        <f t="shared" si="9"/>
        <v>0</v>
      </c>
      <c r="M29" s="20"/>
      <c r="N29" s="44">
        <f t="shared" si="10"/>
        <v>0</v>
      </c>
      <c r="O29" s="44">
        <f t="shared" si="11"/>
        <v>0</v>
      </c>
      <c r="P29" s="44">
        <f t="shared" si="12"/>
        <v>0</v>
      </c>
      <c r="Q29" s="44">
        <f t="shared" si="13"/>
        <v>0</v>
      </c>
      <c r="R29" s="44">
        <f t="shared" si="14"/>
        <v>0</v>
      </c>
      <c r="S29" s="44">
        <f t="shared" si="15"/>
        <v>0</v>
      </c>
      <c r="W29" s="20"/>
      <c r="X29" s="6">
        <f t="shared" si="16"/>
        <v>0</v>
      </c>
      <c r="Y29" s="77">
        <f t="shared" si="17"/>
        <v>0</v>
      </c>
      <c r="Z29" s="44">
        <f t="shared" si="18"/>
        <v>0</v>
      </c>
      <c r="AA29" s="44">
        <f t="shared" si="19"/>
        <v>0</v>
      </c>
      <c r="AB29" s="44">
        <f t="shared" si="20"/>
        <v>0</v>
      </c>
      <c r="AC29" s="44">
        <f t="shared" si="21"/>
        <v>0</v>
      </c>
      <c r="AD29" s="44">
        <f t="shared" si="22"/>
        <v>0</v>
      </c>
      <c r="AE29" s="44">
        <f t="shared" si="23"/>
        <v>0</v>
      </c>
      <c r="AF29" s="20"/>
      <c r="AG29" s="44">
        <f t="shared" si="24"/>
        <v>0</v>
      </c>
      <c r="AH29" s="44">
        <f t="shared" si="25"/>
        <v>0</v>
      </c>
      <c r="AI29" s="44">
        <f t="shared" si="26"/>
        <v>0</v>
      </c>
      <c r="AJ29" s="44">
        <f t="shared" si="27"/>
        <v>0</v>
      </c>
      <c r="AK29" s="44">
        <f t="shared" si="28"/>
        <v>0</v>
      </c>
      <c r="AL29" s="44">
        <f t="shared" si="29"/>
        <v>0</v>
      </c>
      <c r="AM29" s="20"/>
    </row>
    <row r="30" spans="4:39" x14ac:dyDescent="0.25">
      <c r="D30" s="20"/>
      <c r="E30" s="6">
        <f t="shared" si="2"/>
        <v>0</v>
      </c>
      <c r="F30" s="77">
        <f t="shared" si="3"/>
        <v>0</v>
      </c>
      <c r="G30" s="44">
        <f t="shared" si="4"/>
        <v>0</v>
      </c>
      <c r="H30" s="44">
        <f t="shared" si="5"/>
        <v>0</v>
      </c>
      <c r="I30" s="44">
        <f t="shared" si="6"/>
        <v>0</v>
      </c>
      <c r="J30" s="44">
        <f t="shared" si="7"/>
        <v>0</v>
      </c>
      <c r="K30" s="44">
        <f t="shared" si="8"/>
        <v>0</v>
      </c>
      <c r="L30" s="44">
        <f t="shared" si="9"/>
        <v>0</v>
      </c>
      <c r="M30" s="20"/>
      <c r="N30" s="44">
        <f t="shared" si="10"/>
        <v>0</v>
      </c>
      <c r="O30" s="44">
        <f t="shared" si="11"/>
        <v>0</v>
      </c>
      <c r="P30" s="44">
        <f t="shared" si="12"/>
        <v>0</v>
      </c>
      <c r="Q30" s="44">
        <f t="shared" si="13"/>
        <v>0</v>
      </c>
      <c r="R30" s="44">
        <f t="shared" si="14"/>
        <v>0</v>
      </c>
      <c r="S30" s="44">
        <f t="shared" si="15"/>
        <v>0</v>
      </c>
      <c r="W30" s="20"/>
      <c r="X30" s="6">
        <f t="shared" si="16"/>
        <v>0</v>
      </c>
      <c r="Y30" s="77">
        <f t="shared" si="17"/>
        <v>0</v>
      </c>
      <c r="Z30" s="44">
        <f t="shared" si="18"/>
        <v>0</v>
      </c>
      <c r="AA30" s="44">
        <f t="shared" si="19"/>
        <v>0</v>
      </c>
      <c r="AB30" s="44">
        <f t="shared" si="20"/>
        <v>0</v>
      </c>
      <c r="AC30" s="44">
        <f t="shared" si="21"/>
        <v>0</v>
      </c>
      <c r="AD30" s="44">
        <f t="shared" si="22"/>
        <v>0</v>
      </c>
      <c r="AE30" s="44">
        <f t="shared" si="23"/>
        <v>0</v>
      </c>
      <c r="AF30" s="20"/>
      <c r="AG30" s="44">
        <f t="shared" si="24"/>
        <v>0</v>
      </c>
      <c r="AH30" s="44">
        <f t="shared" si="25"/>
        <v>0</v>
      </c>
      <c r="AI30" s="44">
        <f t="shared" si="26"/>
        <v>0</v>
      </c>
      <c r="AJ30" s="44">
        <f t="shared" si="27"/>
        <v>0</v>
      </c>
      <c r="AK30" s="44">
        <f t="shared" si="28"/>
        <v>0</v>
      </c>
      <c r="AL30" s="44">
        <f t="shared" si="29"/>
        <v>0</v>
      </c>
      <c r="AM30" s="20"/>
    </row>
    <row r="31" spans="4:39" x14ac:dyDescent="0.25">
      <c r="D31" s="20"/>
      <c r="E31" s="6">
        <f t="shared" si="2"/>
        <v>0</v>
      </c>
      <c r="F31" s="77">
        <f t="shared" si="3"/>
        <v>0</v>
      </c>
      <c r="G31" s="44">
        <f t="shared" si="4"/>
        <v>0</v>
      </c>
      <c r="H31" s="44">
        <f t="shared" si="5"/>
        <v>0</v>
      </c>
      <c r="I31" s="44">
        <f t="shared" si="6"/>
        <v>0</v>
      </c>
      <c r="J31" s="44">
        <f t="shared" si="7"/>
        <v>0</v>
      </c>
      <c r="K31" s="44">
        <f t="shared" si="8"/>
        <v>0</v>
      </c>
      <c r="L31" s="44">
        <f t="shared" si="9"/>
        <v>0</v>
      </c>
      <c r="M31" s="20"/>
      <c r="N31" s="44">
        <f t="shared" si="10"/>
        <v>0</v>
      </c>
      <c r="O31" s="44">
        <f t="shared" si="11"/>
        <v>0</v>
      </c>
      <c r="P31" s="44">
        <f t="shared" si="12"/>
        <v>0</v>
      </c>
      <c r="Q31" s="44">
        <f t="shared" si="13"/>
        <v>0</v>
      </c>
      <c r="R31" s="44">
        <f t="shared" si="14"/>
        <v>0</v>
      </c>
      <c r="S31" s="44">
        <f t="shared" si="15"/>
        <v>0</v>
      </c>
      <c r="W31" s="20"/>
      <c r="X31" s="6">
        <f t="shared" si="16"/>
        <v>0</v>
      </c>
      <c r="Y31" s="77">
        <f t="shared" si="17"/>
        <v>0</v>
      </c>
      <c r="Z31" s="44">
        <f t="shared" si="18"/>
        <v>0</v>
      </c>
      <c r="AA31" s="44">
        <f t="shared" si="19"/>
        <v>0</v>
      </c>
      <c r="AB31" s="44">
        <f t="shared" si="20"/>
        <v>0</v>
      </c>
      <c r="AC31" s="44">
        <f t="shared" si="21"/>
        <v>0</v>
      </c>
      <c r="AD31" s="44">
        <f t="shared" si="22"/>
        <v>0</v>
      </c>
      <c r="AE31" s="44">
        <f t="shared" si="23"/>
        <v>0</v>
      </c>
      <c r="AF31" s="20"/>
      <c r="AG31" s="44">
        <f t="shared" si="24"/>
        <v>0</v>
      </c>
      <c r="AH31" s="44">
        <f t="shared" si="25"/>
        <v>0</v>
      </c>
      <c r="AI31" s="44">
        <f t="shared" si="26"/>
        <v>0</v>
      </c>
      <c r="AJ31" s="44">
        <f t="shared" si="27"/>
        <v>0</v>
      </c>
      <c r="AK31" s="44">
        <f t="shared" si="28"/>
        <v>0</v>
      </c>
      <c r="AL31" s="44">
        <f t="shared" si="29"/>
        <v>0</v>
      </c>
      <c r="AM31" s="20"/>
    </row>
    <row r="32" spans="4:39" x14ac:dyDescent="0.25">
      <c r="D32" s="20"/>
      <c r="E32" s="6">
        <f t="shared" si="2"/>
        <v>0</v>
      </c>
      <c r="F32" s="77">
        <f t="shared" si="3"/>
        <v>0</v>
      </c>
      <c r="G32" s="44">
        <f t="shared" si="4"/>
        <v>0</v>
      </c>
      <c r="H32" s="44">
        <f t="shared" si="5"/>
        <v>0</v>
      </c>
      <c r="I32" s="44">
        <f t="shared" si="6"/>
        <v>0</v>
      </c>
      <c r="J32" s="44">
        <f t="shared" si="7"/>
        <v>0</v>
      </c>
      <c r="K32" s="44">
        <f t="shared" si="8"/>
        <v>0</v>
      </c>
      <c r="L32" s="44">
        <f t="shared" si="9"/>
        <v>0</v>
      </c>
      <c r="M32" s="20"/>
      <c r="N32" s="44">
        <f t="shared" si="10"/>
        <v>0</v>
      </c>
      <c r="O32" s="44">
        <f t="shared" si="11"/>
        <v>0</v>
      </c>
      <c r="P32" s="44">
        <f t="shared" si="12"/>
        <v>0</v>
      </c>
      <c r="Q32" s="44">
        <f t="shared" si="13"/>
        <v>0</v>
      </c>
      <c r="R32" s="44">
        <f t="shared" si="14"/>
        <v>0</v>
      </c>
      <c r="S32" s="44">
        <f t="shared" si="15"/>
        <v>0</v>
      </c>
      <c r="W32" s="20"/>
      <c r="X32" s="6">
        <f t="shared" si="16"/>
        <v>0</v>
      </c>
      <c r="Y32" s="77">
        <f t="shared" si="17"/>
        <v>0</v>
      </c>
      <c r="Z32" s="44">
        <f t="shared" si="18"/>
        <v>0</v>
      </c>
      <c r="AA32" s="44">
        <f t="shared" si="19"/>
        <v>0</v>
      </c>
      <c r="AB32" s="44">
        <f t="shared" si="20"/>
        <v>0</v>
      </c>
      <c r="AC32" s="44">
        <f t="shared" si="21"/>
        <v>0</v>
      </c>
      <c r="AD32" s="44">
        <f t="shared" si="22"/>
        <v>0</v>
      </c>
      <c r="AE32" s="44">
        <f t="shared" si="23"/>
        <v>0</v>
      </c>
      <c r="AF32" s="20"/>
      <c r="AG32" s="44">
        <f t="shared" si="24"/>
        <v>0</v>
      </c>
      <c r="AH32" s="44">
        <f t="shared" si="25"/>
        <v>0</v>
      </c>
      <c r="AI32" s="44">
        <f t="shared" si="26"/>
        <v>0</v>
      </c>
      <c r="AJ32" s="44">
        <f t="shared" si="27"/>
        <v>0</v>
      </c>
      <c r="AK32" s="44">
        <f t="shared" si="28"/>
        <v>0</v>
      </c>
      <c r="AL32" s="44">
        <f t="shared" si="29"/>
        <v>0</v>
      </c>
      <c r="AM32" s="20"/>
    </row>
    <row r="33" spans="4:39" x14ac:dyDescent="0.25">
      <c r="D33" s="20"/>
      <c r="E33" s="6">
        <f t="shared" si="2"/>
        <v>0</v>
      </c>
      <c r="F33" s="77">
        <f t="shared" si="3"/>
        <v>0</v>
      </c>
      <c r="G33" s="44">
        <f t="shared" si="4"/>
        <v>0</v>
      </c>
      <c r="H33" s="44">
        <f t="shared" si="5"/>
        <v>0</v>
      </c>
      <c r="I33" s="44">
        <f t="shared" si="6"/>
        <v>0</v>
      </c>
      <c r="J33" s="44">
        <f t="shared" si="7"/>
        <v>0</v>
      </c>
      <c r="K33" s="44">
        <f t="shared" si="8"/>
        <v>0</v>
      </c>
      <c r="L33" s="44">
        <f t="shared" si="9"/>
        <v>0</v>
      </c>
      <c r="M33" s="20"/>
      <c r="N33" s="44">
        <f t="shared" si="10"/>
        <v>0</v>
      </c>
      <c r="O33" s="44">
        <f t="shared" si="11"/>
        <v>0</v>
      </c>
      <c r="P33" s="44">
        <f t="shared" si="12"/>
        <v>0</v>
      </c>
      <c r="Q33" s="44">
        <f t="shared" si="13"/>
        <v>0</v>
      </c>
      <c r="R33" s="44">
        <f t="shared" si="14"/>
        <v>0</v>
      </c>
      <c r="S33" s="44">
        <f t="shared" si="15"/>
        <v>0</v>
      </c>
      <c r="W33" s="20"/>
      <c r="X33" s="6">
        <f t="shared" si="16"/>
        <v>0</v>
      </c>
      <c r="Y33" s="77">
        <f t="shared" si="17"/>
        <v>0</v>
      </c>
      <c r="Z33" s="44">
        <f t="shared" si="18"/>
        <v>0</v>
      </c>
      <c r="AA33" s="44">
        <f t="shared" si="19"/>
        <v>0</v>
      </c>
      <c r="AB33" s="44">
        <f t="shared" si="20"/>
        <v>0</v>
      </c>
      <c r="AC33" s="44">
        <f t="shared" si="21"/>
        <v>0</v>
      </c>
      <c r="AD33" s="44">
        <f t="shared" si="22"/>
        <v>0</v>
      </c>
      <c r="AE33" s="44">
        <f t="shared" si="23"/>
        <v>0</v>
      </c>
      <c r="AF33" s="20"/>
      <c r="AG33" s="44">
        <f t="shared" si="24"/>
        <v>0</v>
      </c>
      <c r="AH33" s="44">
        <f t="shared" si="25"/>
        <v>0</v>
      </c>
      <c r="AI33" s="44">
        <f t="shared" si="26"/>
        <v>0</v>
      </c>
      <c r="AJ33" s="44">
        <f t="shared" si="27"/>
        <v>0</v>
      </c>
      <c r="AK33" s="44">
        <f t="shared" si="28"/>
        <v>0</v>
      </c>
      <c r="AL33" s="44">
        <f t="shared" si="29"/>
        <v>0</v>
      </c>
      <c r="AM33" s="20"/>
    </row>
    <row r="34" spans="4:39" x14ac:dyDescent="0.25">
      <c r="D34" s="20"/>
      <c r="E34" s="6">
        <f t="shared" si="2"/>
        <v>0</v>
      </c>
      <c r="F34" s="77">
        <f t="shared" si="3"/>
        <v>0</v>
      </c>
      <c r="G34" s="44">
        <f t="shared" si="4"/>
        <v>0</v>
      </c>
      <c r="H34" s="44">
        <f t="shared" si="5"/>
        <v>0</v>
      </c>
      <c r="I34" s="44">
        <f t="shared" si="6"/>
        <v>0</v>
      </c>
      <c r="J34" s="44">
        <f t="shared" si="7"/>
        <v>0</v>
      </c>
      <c r="K34" s="44">
        <f t="shared" si="8"/>
        <v>0</v>
      </c>
      <c r="L34" s="44">
        <f t="shared" si="9"/>
        <v>0</v>
      </c>
      <c r="M34" s="20"/>
      <c r="N34" s="44">
        <f t="shared" si="10"/>
        <v>0</v>
      </c>
      <c r="O34" s="44">
        <f t="shared" si="11"/>
        <v>0</v>
      </c>
      <c r="P34" s="44">
        <f t="shared" si="12"/>
        <v>0</v>
      </c>
      <c r="Q34" s="44">
        <f t="shared" si="13"/>
        <v>0</v>
      </c>
      <c r="R34" s="44">
        <f t="shared" si="14"/>
        <v>0</v>
      </c>
      <c r="S34" s="44">
        <f t="shared" si="15"/>
        <v>0</v>
      </c>
      <c r="W34" s="20"/>
      <c r="X34" s="6">
        <f t="shared" si="16"/>
        <v>0</v>
      </c>
      <c r="Y34" s="77">
        <f t="shared" si="17"/>
        <v>0</v>
      </c>
      <c r="Z34" s="44">
        <f t="shared" si="18"/>
        <v>0</v>
      </c>
      <c r="AA34" s="44">
        <f t="shared" si="19"/>
        <v>0</v>
      </c>
      <c r="AB34" s="44">
        <f t="shared" si="20"/>
        <v>0</v>
      </c>
      <c r="AC34" s="44">
        <f t="shared" si="21"/>
        <v>0</v>
      </c>
      <c r="AD34" s="44">
        <f t="shared" si="22"/>
        <v>0</v>
      </c>
      <c r="AE34" s="44">
        <f t="shared" si="23"/>
        <v>0</v>
      </c>
      <c r="AF34" s="20"/>
      <c r="AG34" s="44">
        <f t="shared" si="24"/>
        <v>0</v>
      </c>
      <c r="AH34" s="44">
        <f t="shared" si="25"/>
        <v>0</v>
      </c>
      <c r="AI34" s="44">
        <f t="shared" si="26"/>
        <v>0</v>
      </c>
      <c r="AJ34" s="44">
        <f t="shared" si="27"/>
        <v>0</v>
      </c>
      <c r="AK34" s="44">
        <f t="shared" si="28"/>
        <v>0</v>
      </c>
      <c r="AL34" s="44">
        <f t="shared" si="29"/>
        <v>0</v>
      </c>
      <c r="AM34" s="20"/>
    </row>
    <row r="35" spans="4:39" x14ac:dyDescent="0.25">
      <c r="D35" s="20"/>
      <c r="E35" s="6">
        <f t="shared" si="2"/>
        <v>0</v>
      </c>
      <c r="F35" s="77">
        <f t="shared" si="3"/>
        <v>0</v>
      </c>
      <c r="G35" s="44">
        <f t="shared" si="4"/>
        <v>0</v>
      </c>
      <c r="H35" s="44">
        <f t="shared" si="5"/>
        <v>0</v>
      </c>
      <c r="I35" s="44">
        <f t="shared" si="6"/>
        <v>0</v>
      </c>
      <c r="J35" s="44">
        <f t="shared" si="7"/>
        <v>0</v>
      </c>
      <c r="K35" s="44">
        <f t="shared" si="8"/>
        <v>0</v>
      </c>
      <c r="L35" s="44">
        <f t="shared" si="9"/>
        <v>0</v>
      </c>
      <c r="M35" s="20"/>
      <c r="N35" s="44">
        <f t="shared" si="10"/>
        <v>0</v>
      </c>
      <c r="O35" s="44">
        <f t="shared" si="11"/>
        <v>0</v>
      </c>
      <c r="P35" s="44">
        <f t="shared" si="12"/>
        <v>0</v>
      </c>
      <c r="Q35" s="44">
        <f t="shared" si="13"/>
        <v>0</v>
      </c>
      <c r="R35" s="44">
        <f t="shared" si="14"/>
        <v>0</v>
      </c>
      <c r="S35" s="44">
        <f t="shared" si="15"/>
        <v>0</v>
      </c>
      <c r="W35" s="20"/>
      <c r="X35" s="6">
        <f t="shared" si="16"/>
        <v>0</v>
      </c>
      <c r="Y35" s="77">
        <f t="shared" si="17"/>
        <v>0</v>
      </c>
      <c r="Z35" s="44">
        <f t="shared" si="18"/>
        <v>0</v>
      </c>
      <c r="AA35" s="44">
        <f t="shared" si="19"/>
        <v>0</v>
      </c>
      <c r="AB35" s="44">
        <f t="shared" si="20"/>
        <v>0</v>
      </c>
      <c r="AC35" s="44">
        <f t="shared" si="21"/>
        <v>0</v>
      </c>
      <c r="AD35" s="44">
        <f t="shared" si="22"/>
        <v>0</v>
      </c>
      <c r="AE35" s="44">
        <f t="shared" si="23"/>
        <v>0</v>
      </c>
      <c r="AF35" s="20"/>
      <c r="AG35" s="44">
        <f t="shared" si="24"/>
        <v>0</v>
      </c>
      <c r="AH35" s="44">
        <f t="shared" si="25"/>
        <v>0</v>
      </c>
      <c r="AI35" s="44">
        <f t="shared" si="26"/>
        <v>0</v>
      </c>
      <c r="AJ35" s="44">
        <f t="shared" si="27"/>
        <v>0</v>
      </c>
      <c r="AK35" s="44">
        <f t="shared" si="28"/>
        <v>0</v>
      </c>
      <c r="AL35" s="44">
        <f t="shared" si="29"/>
        <v>0</v>
      </c>
      <c r="AM35" s="20"/>
    </row>
    <row r="36" spans="4:39" x14ac:dyDescent="0.25">
      <c r="D36" s="20"/>
      <c r="E36" s="6">
        <f t="shared" si="2"/>
        <v>0</v>
      </c>
      <c r="F36" s="77">
        <f t="shared" si="3"/>
        <v>0</v>
      </c>
      <c r="G36" s="44">
        <f t="shared" si="4"/>
        <v>0</v>
      </c>
      <c r="H36" s="44">
        <f t="shared" si="5"/>
        <v>0</v>
      </c>
      <c r="I36" s="44">
        <f t="shared" si="6"/>
        <v>0</v>
      </c>
      <c r="J36" s="44">
        <f t="shared" si="7"/>
        <v>0</v>
      </c>
      <c r="K36" s="44">
        <f t="shared" si="8"/>
        <v>0</v>
      </c>
      <c r="L36" s="44">
        <f t="shared" si="9"/>
        <v>0</v>
      </c>
      <c r="M36" s="20"/>
      <c r="N36" s="44">
        <f t="shared" si="10"/>
        <v>0</v>
      </c>
      <c r="O36" s="44">
        <f t="shared" si="11"/>
        <v>0</v>
      </c>
      <c r="P36" s="44">
        <f t="shared" si="12"/>
        <v>0</v>
      </c>
      <c r="Q36" s="44">
        <f t="shared" si="13"/>
        <v>0</v>
      </c>
      <c r="R36" s="44">
        <f t="shared" si="14"/>
        <v>0</v>
      </c>
      <c r="S36" s="44">
        <f t="shared" si="15"/>
        <v>0</v>
      </c>
      <c r="W36" s="20"/>
      <c r="X36" s="6">
        <f t="shared" si="16"/>
        <v>0</v>
      </c>
      <c r="Y36" s="77">
        <f t="shared" si="17"/>
        <v>0</v>
      </c>
      <c r="Z36" s="44">
        <f t="shared" si="18"/>
        <v>0</v>
      </c>
      <c r="AA36" s="44">
        <f t="shared" si="19"/>
        <v>0</v>
      </c>
      <c r="AB36" s="44">
        <f t="shared" si="20"/>
        <v>0</v>
      </c>
      <c r="AC36" s="44">
        <f t="shared" si="21"/>
        <v>0</v>
      </c>
      <c r="AD36" s="44">
        <f t="shared" si="22"/>
        <v>0</v>
      </c>
      <c r="AE36" s="44">
        <f t="shared" si="23"/>
        <v>0</v>
      </c>
      <c r="AF36" s="20"/>
      <c r="AG36" s="44">
        <f t="shared" si="24"/>
        <v>0</v>
      </c>
      <c r="AH36" s="44">
        <f t="shared" si="25"/>
        <v>0</v>
      </c>
      <c r="AI36" s="44">
        <f t="shared" si="26"/>
        <v>0</v>
      </c>
      <c r="AJ36" s="44">
        <f t="shared" si="27"/>
        <v>0</v>
      </c>
      <c r="AK36" s="44">
        <f t="shared" si="28"/>
        <v>0</v>
      </c>
      <c r="AL36" s="44">
        <f t="shared" si="29"/>
        <v>0</v>
      </c>
      <c r="AM36" s="20"/>
    </row>
    <row r="37" spans="4:39" x14ac:dyDescent="0.25">
      <c r="D37" s="20"/>
      <c r="E37" s="6">
        <f t="shared" si="2"/>
        <v>0</v>
      </c>
      <c r="F37" s="77">
        <f t="shared" si="3"/>
        <v>0</v>
      </c>
      <c r="G37" s="44">
        <f t="shared" si="4"/>
        <v>0</v>
      </c>
      <c r="H37" s="44">
        <f t="shared" si="5"/>
        <v>0</v>
      </c>
      <c r="I37" s="44">
        <f t="shared" si="6"/>
        <v>0</v>
      </c>
      <c r="J37" s="44">
        <f t="shared" si="7"/>
        <v>0</v>
      </c>
      <c r="K37" s="44">
        <f t="shared" si="8"/>
        <v>0</v>
      </c>
      <c r="L37" s="44">
        <f t="shared" si="9"/>
        <v>0</v>
      </c>
      <c r="M37" s="20"/>
      <c r="N37" s="44">
        <f t="shared" si="10"/>
        <v>0</v>
      </c>
      <c r="O37" s="44">
        <f t="shared" si="11"/>
        <v>0</v>
      </c>
      <c r="P37" s="44">
        <f t="shared" si="12"/>
        <v>0</v>
      </c>
      <c r="Q37" s="44">
        <f t="shared" si="13"/>
        <v>0</v>
      </c>
      <c r="R37" s="44">
        <f t="shared" si="14"/>
        <v>0</v>
      </c>
      <c r="S37" s="44">
        <f t="shared" si="15"/>
        <v>0</v>
      </c>
      <c r="W37" s="20"/>
      <c r="X37" s="6">
        <f t="shared" si="16"/>
        <v>0</v>
      </c>
      <c r="Y37" s="77">
        <f t="shared" si="17"/>
        <v>0</v>
      </c>
      <c r="Z37" s="44">
        <f t="shared" si="18"/>
        <v>0</v>
      </c>
      <c r="AA37" s="44">
        <f t="shared" si="19"/>
        <v>0</v>
      </c>
      <c r="AB37" s="44">
        <f t="shared" si="20"/>
        <v>0</v>
      </c>
      <c r="AC37" s="44">
        <f t="shared" si="21"/>
        <v>0</v>
      </c>
      <c r="AD37" s="44">
        <f t="shared" si="22"/>
        <v>0</v>
      </c>
      <c r="AE37" s="44">
        <f t="shared" si="23"/>
        <v>0</v>
      </c>
      <c r="AF37" s="20"/>
      <c r="AG37" s="44">
        <f t="shared" si="24"/>
        <v>0</v>
      </c>
      <c r="AH37" s="44">
        <f t="shared" si="25"/>
        <v>0</v>
      </c>
      <c r="AI37" s="44">
        <f t="shared" si="26"/>
        <v>0</v>
      </c>
      <c r="AJ37" s="44">
        <f t="shared" si="27"/>
        <v>0</v>
      </c>
      <c r="AK37" s="44">
        <f t="shared" si="28"/>
        <v>0</v>
      </c>
      <c r="AL37" s="44">
        <f t="shared" si="29"/>
        <v>0</v>
      </c>
      <c r="AM37" s="20"/>
    </row>
    <row r="38" spans="4:39" x14ac:dyDescent="0.25">
      <c r="D38" s="20"/>
      <c r="E38" s="6">
        <f t="shared" si="2"/>
        <v>0</v>
      </c>
      <c r="F38" s="77">
        <f t="shared" si="3"/>
        <v>0</v>
      </c>
      <c r="G38" s="44">
        <f t="shared" si="4"/>
        <v>0</v>
      </c>
      <c r="H38" s="44">
        <f t="shared" si="5"/>
        <v>0</v>
      </c>
      <c r="I38" s="44">
        <f t="shared" si="6"/>
        <v>0</v>
      </c>
      <c r="J38" s="44">
        <f t="shared" si="7"/>
        <v>0</v>
      </c>
      <c r="K38" s="44">
        <f t="shared" si="8"/>
        <v>0</v>
      </c>
      <c r="L38" s="44">
        <f t="shared" si="9"/>
        <v>0</v>
      </c>
      <c r="M38" s="20"/>
      <c r="N38" s="44">
        <f t="shared" si="10"/>
        <v>0</v>
      </c>
      <c r="O38" s="44">
        <f t="shared" si="11"/>
        <v>0</v>
      </c>
      <c r="P38" s="44">
        <f t="shared" si="12"/>
        <v>0</v>
      </c>
      <c r="Q38" s="44">
        <f t="shared" si="13"/>
        <v>0</v>
      </c>
      <c r="R38" s="44">
        <f t="shared" si="14"/>
        <v>0</v>
      </c>
      <c r="S38" s="44">
        <f t="shared" si="15"/>
        <v>0</v>
      </c>
      <c r="W38" s="20"/>
      <c r="X38" s="6">
        <f t="shared" si="16"/>
        <v>0</v>
      </c>
      <c r="Y38" s="77">
        <f t="shared" si="17"/>
        <v>0</v>
      </c>
      <c r="Z38" s="44">
        <f t="shared" si="18"/>
        <v>0</v>
      </c>
      <c r="AA38" s="44">
        <f t="shared" si="19"/>
        <v>0</v>
      </c>
      <c r="AB38" s="44">
        <f t="shared" si="20"/>
        <v>0</v>
      </c>
      <c r="AC38" s="44">
        <f t="shared" si="21"/>
        <v>0</v>
      </c>
      <c r="AD38" s="44">
        <f t="shared" si="22"/>
        <v>0</v>
      </c>
      <c r="AE38" s="44">
        <f t="shared" si="23"/>
        <v>0</v>
      </c>
      <c r="AF38" s="20"/>
      <c r="AG38" s="44">
        <f t="shared" si="24"/>
        <v>0</v>
      </c>
      <c r="AH38" s="44">
        <f t="shared" si="25"/>
        <v>0</v>
      </c>
      <c r="AI38" s="44">
        <f t="shared" si="26"/>
        <v>0</v>
      </c>
      <c r="AJ38" s="44">
        <f t="shared" si="27"/>
        <v>0</v>
      </c>
      <c r="AK38" s="44">
        <f t="shared" si="28"/>
        <v>0</v>
      </c>
      <c r="AL38" s="44">
        <f t="shared" si="29"/>
        <v>0</v>
      </c>
      <c r="AM38" s="20"/>
    </row>
    <row r="39" spans="4:39" x14ac:dyDescent="0.25">
      <c r="D39" s="20"/>
      <c r="E39" s="6">
        <f t="shared" si="2"/>
        <v>0</v>
      </c>
      <c r="F39" s="77">
        <f t="shared" si="3"/>
        <v>0</v>
      </c>
      <c r="G39" s="44">
        <f t="shared" si="4"/>
        <v>0</v>
      </c>
      <c r="H39" s="44">
        <f t="shared" si="5"/>
        <v>0</v>
      </c>
      <c r="I39" s="44">
        <f t="shared" si="6"/>
        <v>0</v>
      </c>
      <c r="J39" s="44">
        <f t="shared" si="7"/>
        <v>0</v>
      </c>
      <c r="K39" s="44">
        <f t="shared" si="8"/>
        <v>0</v>
      </c>
      <c r="L39" s="44">
        <f t="shared" si="9"/>
        <v>0</v>
      </c>
      <c r="M39" s="20"/>
      <c r="N39" s="44">
        <f t="shared" si="10"/>
        <v>0</v>
      </c>
      <c r="O39" s="44">
        <f t="shared" si="11"/>
        <v>0</v>
      </c>
      <c r="P39" s="44">
        <f t="shared" si="12"/>
        <v>0</v>
      </c>
      <c r="Q39" s="44">
        <f t="shared" si="13"/>
        <v>0</v>
      </c>
      <c r="R39" s="44">
        <f t="shared" si="14"/>
        <v>0</v>
      </c>
      <c r="S39" s="44">
        <f t="shared" si="15"/>
        <v>0</v>
      </c>
      <c r="W39" s="20"/>
      <c r="X39" s="6">
        <f t="shared" si="16"/>
        <v>0</v>
      </c>
      <c r="Y39" s="77">
        <f t="shared" si="17"/>
        <v>0</v>
      </c>
      <c r="Z39" s="44">
        <f t="shared" si="18"/>
        <v>0</v>
      </c>
      <c r="AA39" s="44">
        <f t="shared" si="19"/>
        <v>0</v>
      </c>
      <c r="AB39" s="44">
        <f t="shared" si="20"/>
        <v>0</v>
      </c>
      <c r="AC39" s="44">
        <f t="shared" si="21"/>
        <v>0</v>
      </c>
      <c r="AD39" s="44">
        <f t="shared" si="22"/>
        <v>0</v>
      </c>
      <c r="AE39" s="44">
        <f t="shared" si="23"/>
        <v>0</v>
      </c>
      <c r="AF39" s="20"/>
      <c r="AG39" s="44">
        <f t="shared" si="24"/>
        <v>0</v>
      </c>
      <c r="AH39" s="44">
        <f t="shared" si="25"/>
        <v>0</v>
      </c>
      <c r="AI39" s="44">
        <f t="shared" si="26"/>
        <v>0</v>
      </c>
      <c r="AJ39" s="44">
        <f t="shared" si="27"/>
        <v>0</v>
      </c>
      <c r="AK39" s="44">
        <f t="shared" si="28"/>
        <v>0</v>
      </c>
      <c r="AL39" s="44">
        <f t="shared" si="29"/>
        <v>0</v>
      </c>
      <c r="AM39" s="20"/>
    </row>
    <row r="40" spans="4:39" x14ac:dyDescent="0.25">
      <c r="D40" s="20"/>
      <c r="E40" s="6">
        <f t="shared" si="2"/>
        <v>0</v>
      </c>
      <c r="F40" s="77">
        <f t="shared" si="3"/>
        <v>0</v>
      </c>
      <c r="G40" s="44">
        <f t="shared" si="4"/>
        <v>0</v>
      </c>
      <c r="H40" s="44">
        <f t="shared" si="5"/>
        <v>0</v>
      </c>
      <c r="I40" s="44">
        <f t="shared" si="6"/>
        <v>0</v>
      </c>
      <c r="J40" s="44">
        <f t="shared" si="7"/>
        <v>0</v>
      </c>
      <c r="K40" s="44">
        <f t="shared" si="8"/>
        <v>0</v>
      </c>
      <c r="L40" s="44">
        <f t="shared" si="9"/>
        <v>0</v>
      </c>
      <c r="M40" s="20"/>
      <c r="N40" s="44">
        <f t="shared" si="10"/>
        <v>0</v>
      </c>
      <c r="O40" s="44">
        <f t="shared" si="11"/>
        <v>0</v>
      </c>
      <c r="P40" s="44">
        <f t="shared" si="12"/>
        <v>0</v>
      </c>
      <c r="Q40" s="44">
        <f t="shared" si="13"/>
        <v>0</v>
      </c>
      <c r="R40" s="44">
        <f t="shared" si="14"/>
        <v>0</v>
      </c>
      <c r="S40" s="44">
        <f t="shared" si="15"/>
        <v>0</v>
      </c>
      <c r="W40" s="20"/>
      <c r="X40" s="6">
        <f t="shared" si="16"/>
        <v>0</v>
      </c>
      <c r="Y40" s="77">
        <f t="shared" si="17"/>
        <v>0</v>
      </c>
      <c r="Z40" s="44">
        <f t="shared" si="18"/>
        <v>0</v>
      </c>
      <c r="AA40" s="44">
        <f t="shared" si="19"/>
        <v>0</v>
      </c>
      <c r="AB40" s="44">
        <f t="shared" si="20"/>
        <v>0</v>
      </c>
      <c r="AC40" s="44">
        <f t="shared" si="21"/>
        <v>0</v>
      </c>
      <c r="AD40" s="44">
        <f t="shared" si="22"/>
        <v>0</v>
      </c>
      <c r="AE40" s="44">
        <f t="shared" si="23"/>
        <v>0</v>
      </c>
      <c r="AF40" s="20"/>
      <c r="AG40" s="44">
        <f t="shared" si="24"/>
        <v>0</v>
      </c>
      <c r="AH40" s="44">
        <f t="shared" si="25"/>
        <v>0</v>
      </c>
      <c r="AI40" s="44">
        <f t="shared" si="26"/>
        <v>0</v>
      </c>
      <c r="AJ40" s="44">
        <f t="shared" si="27"/>
        <v>0</v>
      </c>
      <c r="AK40" s="44">
        <f t="shared" si="28"/>
        <v>0</v>
      </c>
      <c r="AL40" s="44">
        <f t="shared" si="29"/>
        <v>0</v>
      </c>
      <c r="AM40" s="20"/>
    </row>
    <row r="41" spans="4:39" x14ac:dyDescent="0.25">
      <c r="D41" s="20"/>
      <c r="E41" s="6">
        <f t="shared" si="2"/>
        <v>0</v>
      </c>
      <c r="F41" s="77">
        <f t="shared" si="3"/>
        <v>0</v>
      </c>
      <c r="G41" s="44">
        <f t="shared" si="4"/>
        <v>0</v>
      </c>
      <c r="H41" s="44">
        <f t="shared" si="5"/>
        <v>0</v>
      </c>
      <c r="I41" s="44">
        <f t="shared" si="6"/>
        <v>0</v>
      </c>
      <c r="J41" s="44">
        <f t="shared" si="7"/>
        <v>0</v>
      </c>
      <c r="K41" s="44">
        <f t="shared" si="8"/>
        <v>0</v>
      </c>
      <c r="L41" s="44">
        <f t="shared" si="9"/>
        <v>0</v>
      </c>
      <c r="M41" s="20"/>
      <c r="N41" s="44">
        <f t="shared" si="10"/>
        <v>0</v>
      </c>
      <c r="O41" s="44">
        <f t="shared" si="11"/>
        <v>0</v>
      </c>
      <c r="P41" s="44">
        <f t="shared" si="12"/>
        <v>0</v>
      </c>
      <c r="Q41" s="44">
        <f t="shared" si="13"/>
        <v>0</v>
      </c>
      <c r="R41" s="44">
        <f t="shared" si="14"/>
        <v>0</v>
      </c>
      <c r="S41" s="44">
        <f t="shared" si="15"/>
        <v>0</v>
      </c>
      <c r="W41" s="20"/>
      <c r="X41" s="6">
        <f t="shared" si="16"/>
        <v>0</v>
      </c>
      <c r="Y41" s="77">
        <f t="shared" si="17"/>
        <v>0</v>
      </c>
      <c r="Z41" s="44">
        <f t="shared" si="18"/>
        <v>0</v>
      </c>
      <c r="AA41" s="44">
        <f t="shared" si="19"/>
        <v>0</v>
      </c>
      <c r="AB41" s="44">
        <f t="shared" si="20"/>
        <v>0</v>
      </c>
      <c r="AC41" s="44">
        <f t="shared" si="21"/>
        <v>0</v>
      </c>
      <c r="AD41" s="44">
        <f t="shared" si="22"/>
        <v>0</v>
      </c>
      <c r="AE41" s="44">
        <f t="shared" si="23"/>
        <v>0</v>
      </c>
      <c r="AF41" s="20"/>
      <c r="AG41" s="44">
        <f t="shared" si="24"/>
        <v>0</v>
      </c>
      <c r="AH41" s="44">
        <f t="shared" si="25"/>
        <v>0</v>
      </c>
      <c r="AI41" s="44">
        <f t="shared" si="26"/>
        <v>0</v>
      </c>
      <c r="AJ41" s="44">
        <f t="shared" si="27"/>
        <v>0</v>
      </c>
      <c r="AK41" s="44">
        <f t="shared" si="28"/>
        <v>0</v>
      </c>
      <c r="AL41" s="44">
        <f t="shared" si="29"/>
        <v>0</v>
      </c>
      <c r="AM41" s="20"/>
    </row>
    <row r="42" spans="4:39" x14ac:dyDescent="0.25">
      <c r="D42" s="20"/>
      <c r="E42" s="6">
        <f t="shared" si="2"/>
        <v>0</v>
      </c>
      <c r="F42" s="77">
        <f t="shared" si="3"/>
        <v>0</v>
      </c>
      <c r="G42" s="44">
        <f t="shared" si="4"/>
        <v>0</v>
      </c>
      <c r="H42" s="44">
        <f t="shared" si="5"/>
        <v>0</v>
      </c>
      <c r="I42" s="44">
        <f t="shared" si="6"/>
        <v>0</v>
      </c>
      <c r="J42" s="44">
        <f t="shared" si="7"/>
        <v>0</v>
      </c>
      <c r="K42" s="44">
        <f t="shared" si="8"/>
        <v>0</v>
      </c>
      <c r="L42" s="44">
        <f t="shared" si="9"/>
        <v>0</v>
      </c>
      <c r="M42" s="20"/>
      <c r="N42" s="44">
        <f t="shared" si="10"/>
        <v>0</v>
      </c>
      <c r="O42" s="44">
        <f t="shared" si="11"/>
        <v>0</v>
      </c>
      <c r="P42" s="44">
        <f t="shared" si="12"/>
        <v>0</v>
      </c>
      <c r="Q42" s="44">
        <f t="shared" si="13"/>
        <v>0</v>
      </c>
      <c r="R42" s="44">
        <f t="shared" si="14"/>
        <v>0</v>
      </c>
      <c r="S42" s="44">
        <f t="shared" si="15"/>
        <v>0</v>
      </c>
      <c r="W42" s="20"/>
      <c r="X42" s="6">
        <f t="shared" si="16"/>
        <v>0</v>
      </c>
      <c r="Y42" s="77">
        <f t="shared" si="17"/>
        <v>0</v>
      </c>
      <c r="Z42" s="44">
        <f t="shared" si="18"/>
        <v>0</v>
      </c>
      <c r="AA42" s="44">
        <f t="shared" si="19"/>
        <v>0</v>
      </c>
      <c r="AB42" s="44">
        <f t="shared" si="20"/>
        <v>0</v>
      </c>
      <c r="AC42" s="44">
        <f t="shared" si="21"/>
        <v>0</v>
      </c>
      <c r="AD42" s="44">
        <f t="shared" si="22"/>
        <v>0</v>
      </c>
      <c r="AE42" s="44">
        <f t="shared" si="23"/>
        <v>0</v>
      </c>
      <c r="AF42" s="20"/>
      <c r="AG42" s="44">
        <f t="shared" si="24"/>
        <v>0</v>
      </c>
      <c r="AH42" s="44">
        <f t="shared" si="25"/>
        <v>0</v>
      </c>
      <c r="AI42" s="44">
        <f t="shared" si="26"/>
        <v>0</v>
      </c>
      <c r="AJ42" s="44">
        <f t="shared" si="27"/>
        <v>0</v>
      </c>
      <c r="AK42" s="44">
        <f t="shared" si="28"/>
        <v>0</v>
      </c>
      <c r="AL42" s="44">
        <f t="shared" si="29"/>
        <v>0</v>
      </c>
      <c r="AM42" s="20"/>
    </row>
    <row r="43" spans="4:39" x14ac:dyDescent="0.25">
      <c r="D43" s="20"/>
      <c r="E43" s="6">
        <f t="shared" si="2"/>
        <v>0</v>
      </c>
      <c r="F43" s="77">
        <f t="shared" si="3"/>
        <v>0</v>
      </c>
      <c r="G43" s="44">
        <f t="shared" si="4"/>
        <v>0</v>
      </c>
      <c r="H43" s="44">
        <f t="shared" si="5"/>
        <v>0</v>
      </c>
      <c r="I43" s="44">
        <f t="shared" si="6"/>
        <v>0</v>
      </c>
      <c r="J43" s="44">
        <f t="shared" si="7"/>
        <v>0</v>
      </c>
      <c r="K43" s="44">
        <f t="shared" si="8"/>
        <v>0</v>
      </c>
      <c r="L43" s="44">
        <f t="shared" si="9"/>
        <v>0</v>
      </c>
      <c r="M43" s="20"/>
      <c r="N43" s="44">
        <f t="shared" si="10"/>
        <v>0</v>
      </c>
      <c r="O43" s="44">
        <f t="shared" si="11"/>
        <v>0</v>
      </c>
      <c r="P43" s="44">
        <f t="shared" si="12"/>
        <v>0</v>
      </c>
      <c r="Q43" s="44">
        <f t="shared" si="13"/>
        <v>0</v>
      </c>
      <c r="R43" s="44">
        <f t="shared" si="14"/>
        <v>0</v>
      </c>
      <c r="S43" s="44">
        <f t="shared" si="15"/>
        <v>0</v>
      </c>
      <c r="W43" s="20"/>
      <c r="X43" s="6">
        <f t="shared" si="16"/>
        <v>0</v>
      </c>
      <c r="Y43" s="77">
        <f t="shared" si="17"/>
        <v>0</v>
      </c>
      <c r="Z43" s="44">
        <f t="shared" si="18"/>
        <v>0</v>
      </c>
      <c r="AA43" s="44">
        <f t="shared" si="19"/>
        <v>0</v>
      </c>
      <c r="AB43" s="44">
        <f t="shared" si="20"/>
        <v>0</v>
      </c>
      <c r="AC43" s="44">
        <f t="shared" si="21"/>
        <v>0</v>
      </c>
      <c r="AD43" s="44">
        <f t="shared" si="22"/>
        <v>0</v>
      </c>
      <c r="AE43" s="44">
        <f t="shared" si="23"/>
        <v>0</v>
      </c>
      <c r="AF43" s="20"/>
      <c r="AG43" s="44">
        <f t="shared" si="24"/>
        <v>0</v>
      </c>
      <c r="AH43" s="44">
        <f t="shared" si="25"/>
        <v>0</v>
      </c>
      <c r="AI43" s="44">
        <f t="shared" si="26"/>
        <v>0</v>
      </c>
      <c r="AJ43" s="44">
        <f t="shared" si="27"/>
        <v>0</v>
      </c>
      <c r="AK43" s="44">
        <f t="shared" si="28"/>
        <v>0</v>
      </c>
      <c r="AL43" s="44">
        <f t="shared" si="29"/>
        <v>0</v>
      </c>
      <c r="AM43" s="20"/>
    </row>
    <row r="44" spans="4:39" x14ac:dyDescent="0.25">
      <c r="D44" s="20"/>
      <c r="E44" s="6">
        <f t="shared" si="2"/>
        <v>0</v>
      </c>
      <c r="F44" s="77">
        <f t="shared" si="3"/>
        <v>0</v>
      </c>
      <c r="G44" s="44">
        <f t="shared" si="4"/>
        <v>0</v>
      </c>
      <c r="H44" s="44">
        <f t="shared" si="5"/>
        <v>0</v>
      </c>
      <c r="I44" s="44">
        <f t="shared" si="6"/>
        <v>0</v>
      </c>
      <c r="J44" s="44">
        <f t="shared" si="7"/>
        <v>0</v>
      </c>
      <c r="K44" s="44">
        <f t="shared" si="8"/>
        <v>0</v>
      </c>
      <c r="L44" s="44">
        <f t="shared" si="9"/>
        <v>0</v>
      </c>
      <c r="M44" s="20"/>
      <c r="N44" s="44">
        <f t="shared" si="10"/>
        <v>0</v>
      </c>
      <c r="O44" s="44">
        <f t="shared" si="11"/>
        <v>0</v>
      </c>
      <c r="P44" s="44">
        <f t="shared" si="12"/>
        <v>0</v>
      </c>
      <c r="Q44" s="44">
        <f t="shared" si="13"/>
        <v>0</v>
      </c>
      <c r="R44" s="44">
        <f t="shared" si="14"/>
        <v>0</v>
      </c>
      <c r="S44" s="44">
        <f t="shared" si="15"/>
        <v>0</v>
      </c>
      <c r="W44" s="20"/>
      <c r="X44" s="6">
        <f t="shared" si="16"/>
        <v>0</v>
      </c>
      <c r="Y44" s="77">
        <f t="shared" si="17"/>
        <v>0</v>
      </c>
      <c r="Z44" s="44">
        <f t="shared" si="18"/>
        <v>0</v>
      </c>
      <c r="AA44" s="44">
        <f t="shared" si="19"/>
        <v>0</v>
      </c>
      <c r="AB44" s="44">
        <f t="shared" si="20"/>
        <v>0</v>
      </c>
      <c r="AC44" s="44">
        <f t="shared" si="21"/>
        <v>0</v>
      </c>
      <c r="AD44" s="44">
        <f t="shared" si="22"/>
        <v>0</v>
      </c>
      <c r="AE44" s="44">
        <f t="shared" si="23"/>
        <v>0</v>
      </c>
      <c r="AF44" s="20"/>
      <c r="AG44" s="44">
        <f t="shared" si="24"/>
        <v>0</v>
      </c>
      <c r="AH44" s="44">
        <f t="shared" si="25"/>
        <v>0</v>
      </c>
      <c r="AI44" s="44">
        <f t="shared" si="26"/>
        <v>0</v>
      </c>
      <c r="AJ44" s="44">
        <f t="shared" si="27"/>
        <v>0</v>
      </c>
      <c r="AK44" s="44">
        <f t="shared" si="28"/>
        <v>0</v>
      </c>
      <c r="AL44" s="44">
        <f t="shared" si="29"/>
        <v>0</v>
      </c>
      <c r="AM44" s="20"/>
    </row>
    <row r="45" spans="4:39" x14ac:dyDescent="0.25">
      <c r="D45" s="20"/>
      <c r="E45" s="6">
        <f t="shared" si="2"/>
        <v>0</v>
      </c>
      <c r="F45" s="77">
        <f t="shared" si="3"/>
        <v>0</v>
      </c>
      <c r="G45" s="44">
        <f t="shared" si="4"/>
        <v>0</v>
      </c>
      <c r="H45" s="44">
        <f t="shared" si="5"/>
        <v>0</v>
      </c>
      <c r="I45" s="44">
        <f t="shared" si="6"/>
        <v>0</v>
      </c>
      <c r="J45" s="44">
        <f t="shared" si="7"/>
        <v>0</v>
      </c>
      <c r="K45" s="44">
        <f t="shared" si="8"/>
        <v>0</v>
      </c>
      <c r="L45" s="44">
        <f t="shared" si="9"/>
        <v>0</v>
      </c>
      <c r="M45" s="20"/>
      <c r="N45" s="44">
        <f t="shared" si="10"/>
        <v>0</v>
      </c>
      <c r="O45" s="44">
        <f t="shared" si="11"/>
        <v>0</v>
      </c>
      <c r="P45" s="44">
        <f t="shared" si="12"/>
        <v>0</v>
      </c>
      <c r="Q45" s="44">
        <f t="shared" si="13"/>
        <v>0</v>
      </c>
      <c r="R45" s="44">
        <f t="shared" si="14"/>
        <v>0</v>
      </c>
      <c r="S45" s="44">
        <f t="shared" si="15"/>
        <v>0</v>
      </c>
      <c r="W45" s="20"/>
      <c r="X45" s="6">
        <f t="shared" si="16"/>
        <v>0</v>
      </c>
      <c r="Y45" s="77">
        <f t="shared" si="17"/>
        <v>0</v>
      </c>
      <c r="Z45" s="44">
        <f t="shared" si="18"/>
        <v>0</v>
      </c>
      <c r="AA45" s="44">
        <f t="shared" si="19"/>
        <v>0</v>
      </c>
      <c r="AB45" s="44">
        <f t="shared" si="20"/>
        <v>0</v>
      </c>
      <c r="AC45" s="44">
        <f t="shared" si="21"/>
        <v>0</v>
      </c>
      <c r="AD45" s="44">
        <f t="shared" si="22"/>
        <v>0</v>
      </c>
      <c r="AE45" s="44">
        <f t="shared" si="23"/>
        <v>0</v>
      </c>
      <c r="AF45" s="20"/>
      <c r="AG45" s="44">
        <f t="shared" si="24"/>
        <v>0</v>
      </c>
      <c r="AH45" s="44">
        <f t="shared" si="25"/>
        <v>0</v>
      </c>
      <c r="AI45" s="44">
        <f t="shared" si="26"/>
        <v>0</v>
      </c>
      <c r="AJ45" s="44">
        <f t="shared" si="27"/>
        <v>0</v>
      </c>
      <c r="AK45" s="44">
        <f t="shared" si="28"/>
        <v>0</v>
      </c>
      <c r="AL45" s="44">
        <f t="shared" si="29"/>
        <v>0</v>
      </c>
      <c r="AM45" s="20"/>
    </row>
    <row r="46" spans="4:39" x14ac:dyDescent="0.25">
      <c r="D46" s="20"/>
      <c r="E46" s="6">
        <f t="shared" si="2"/>
        <v>0</v>
      </c>
      <c r="F46" s="77">
        <f t="shared" si="3"/>
        <v>0</v>
      </c>
      <c r="G46" s="44">
        <f t="shared" si="4"/>
        <v>0</v>
      </c>
      <c r="H46" s="44">
        <f t="shared" si="5"/>
        <v>0</v>
      </c>
      <c r="I46" s="44">
        <f t="shared" si="6"/>
        <v>0</v>
      </c>
      <c r="J46" s="44">
        <f t="shared" si="7"/>
        <v>0</v>
      </c>
      <c r="K46" s="44">
        <f t="shared" si="8"/>
        <v>0</v>
      </c>
      <c r="L46" s="44">
        <f t="shared" si="9"/>
        <v>0</v>
      </c>
      <c r="M46" s="20"/>
      <c r="N46" s="44">
        <f t="shared" si="10"/>
        <v>0</v>
      </c>
      <c r="O46" s="44">
        <f t="shared" si="11"/>
        <v>0</v>
      </c>
      <c r="P46" s="44">
        <f t="shared" si="12"/>
        <v>0</v>
      </c>
      <c r="Q46" s="44">
        <f t="shared" si="13"/>
        <v>0</v>
      </c>
      <c r="R46" s="44">
        <f t="shared" si="14"/>
        <v>0</v>
      </c>
      <c r="S46" s="44">
        <f t="shared" si="15"/>
        <v>0</v>
      </c>
      <c r="W46" s="20"/>
      <c r="X46" s="6">
        <f t="shared" si="16"/>
        <v>0</v>
      </c>
      <c r="Y46" s="77">
        <f t="shared" si="17"/>
        <v>0</v>
      </c>
      <c r="Z46" s="44">
        <f t="shared" si="18"/>
        <v>0</v>
      </c>
      <c r="AA46" s="44">
        <f t="shared" si="19"/>
        <v>0</v>
      </c>
      <c r="AB46" s="44">
        <f t="shared" si="20"/>
        <v>0</v>
      </c>
      <c r="AC46" s="44">
        <f t="shared" si="21"/>
        <v>0</v>
      </c>
      <c r="AD46" s="44">
        <f t="shared" si="22"/>
        <v>0</v>
      </c>
      <c r="AE46" s="44">
        <f t="shared" si="23"/>
        <v>0</v>
      </c>
      <c r="AF46" s="20"/>
      <c r="AG46" s="44">
        <f t="shared" si="24"/>
        <v>0</v>
      </c>
      <c r="AH46" s="44">
        <f t="shared" si="25"/>
        <v>0</v>
      </c>
      <c r="AI46" s="44">
        <f t="shared" si="26"/>
        <v>0</v>
      </c>
      <c r="AJ46" s="44">
        <f t="shared" si="27"/>
        <v>0</v>
      </c>
      <c r="AK46" s="44">
        <f t="shared" si="28"/>
        <v>0</v>
      </c>
      <c r="AL46" s="44">
        <f t="shared" si="29"/>
        <v>0</v>
      </c>
      <c r="AM46" s="20"/>
    </row>
    <row r="47" spans="4:39" x14ac:dyDescent="0.25">
      <c r="D47" s="20"/>
      <c r="E47" s="6">
        <f t="shared" si="2"/>
        <v>0</v>
      </c>
      <c r="F47" s="77">
        <f t="shared" si="3"/>
        <v>0</v>
      </c>
      <c r="G47" s="44">
        <f t="shared" si="4"/>
        <v>0</v>
      </c>
      <c r="H47" s="44">
        <f t="shared" si="5"/>
        <v>0</v>
      </c>
      <c r="I47" s="44">
        <f t="shared" si="6"/>
        <v>0</v>
      </c>
      <c r="J47" s="44">
        <f t="shared" si="7"/>
        <v>0</v>
      </c>
      <c r="K47" s="44">
        <f t="shared" si="8"/>
        <v>0</v>
      </c>
      <c r="L47" s="44">
        <f t="shared" si="9"/>
        <v>0</v>
      </c>
      <c r="M47" s="20"/>
      <c r="N47" s="44">
        <f t="shared" si="10"/>
        <v>0</v>
      </c>
      <c r="O47" s="44">
        <f t="shared" si="11"/>
        <v>0</v>
      </c>
      <c r="P47" s="44">
        <f t="shared" si="12"/>
        <v>0</v>
      </c>
      <c r="Q47" s="44">
        <f t="shared" si="13"/>
        <v>0</v>
      </c>
      <c r="R47" s="44">
        <f t="shared" si="14"/>
        <v>0</v>
      </c>
      <c r="S47" s="44">
        <f t="shared" si="15"/>
        <v>0</v>
      </c>
      <c r="W47" s="20"/>
      <c r="X47" s="6">
        <f t="shared" si="16"/>
        <v>0</v>
      </c>
      <c r="Y47" s="77">
        <f t="shared" si="17"/>
        <v>0</v>
      </c>
      <c r="Z47" s="44">
        <f t="shared" si="18"/>
        <v>0</v>
      </c>
      <c r="AA47" s="44">
        <f t="shared" si="19"/>
        <v>0</v>
      </c>
      <c r="AB47" s="44">
        <f t="shared" si="20"/>
        <v>0</v>
      </c>
      <c r="AC47" s="44">
        <f t="shared" si="21"/>
        <v>0</v>
      </c>
      <c r="AD47" s="44">
        <f t="shared" si="22"/>
        <v>0</v>
      </c>
      <c r="AE47" s="44">
        <f t="shared" si="23"/>
        <v>0</v>
      </c>
      <c r="AF47" s="20"/>
      <c r="AG47" s="44">
        <f t="shared" si="24"/>
        <v>0</v>
      </c>
      <c r="AH47" s="44">
        <f t="shared" si="25"/>
        <v>0</v>
      </c>
      <c r="AI47" s="44">
        <f t="shared" si="26"/>
        <v>0</v>
      </c>
      <c r="AJ47" s="44">
        <f t="shared" si="27"/>
        <v>0</v>
      </c>
      <c r="AK47" s="44">
        <f t="shared" si="28"/>
        <v>0</v>
      </c>
      <c r="AL47" s="44">
        <f t="shared" si="29"/>
        <v>0</v>
      </c>
      <c r="AM47" s="20"/>
    </row>
    <row r="48" spans="4:39" x14ac:dyDescent="0.25">
      <c r="D48" s="20"/>
      <c r="E48" s="6">
        <f t="shared" si="2"/>
        <v>0</v>
      </c>
      <c r="F48" s="77">
        <f t="shared" si="3"/>
        <v>0</v>
      </c>
      <c r="G48" s="44">
        <f t="shared" si="4"/>
        <v>0</v>
      </c>
      <c r="H48" s="44">
        <f t="shared" si="5"/>
        <v>0</v>
      </c>
      <c r="I48" s="44">
        <f t="shared" si="6"/>
        <v>0</v>
      </c>
      <c r="J48" s="44">
        <f t="shared" si="7"/>
        <v>0</v>
      </c>
      <c r="K48" s="44">
        <f t="shared" si="8"/>
        <v>0</v>
      </c>
      <c r="L48" s="44">
        <f t="shared" si="9"/>
        <v>0</v>
      </c>
      <c r="M48" s="20"/>
      <c r="N48" s="44">
        <f t="shared" si="10"/>
        <v>0</v>
      </c>
      <c r="O48" s="44">
        <f t="shared" si="11"/>
        <v>0</v>
      </c>
      <c r="P48" s="44">
        <f t="shared" si="12"/>
        <v>0</v>
      </c>
      <c r="Q48" s="44">
        <f t="shared" si="13"/>
        <v>0</v>
      </c>
      <c r="R48" s="44">
        <f t="shared" si="14"/>
        <v>0</v>
      </c>
      <c r="S48" s="44">
        <f t="shared" si="15"/>
        <v>0</v>
      </c>
      <c r="W48" s="20"/>
      <c r="X48" s="6">
        <f t="shared" si="16"/>
        <v>0</v>
      </c>
      <c r="Y48" s="77">
        <f t="shared" si="17"/>
        <v>0</v>
      </c>
      <c r="Z48" s="44">
        <f t="shared" si="18"/>
        <v>0</v>
      </c>
      <c r="AA48" s="44">
        <f t="shared" si="19"/>
        <v>0</v>
      </c>
      <c r="AB48" s="44">
        <f t="shared" si="20"/>
        <v>0</v>
      </c>
      <c r="AC48" s="44">
        <f t="shared" si="21"/>
        <v>0</v>
      </c>
      <c r="AD48" s="44">
        <f t="shared" si="22"/>
        <v>0</v>
      </c>
      <c r="AE48" s="44">
        <f t="shared" si="23"/>
        <v>0</v>
      </c>
      <c r="AF48" s="20"/>
      <c r="AG48" s="44">
        <f t="shared" si="24"/>
        <v>0</v>
      </c>
      <c r="AH48" s="44">
        <f t="shared" si="25"/>
        <v>0</v>
      </c>
      <c r="AI48" s="44">
        <f t="shared" si="26"/>
        <v>0</v>
      </c>
      <c r="AJ48" s="44">
        <f t="shared" si="27"/>
        <v>0</v>
      </c>
      <c r="AK48" s="44">
        <f t="shared" si="28"/>
        <v>0</v>
      </c>
      <c r="AL48" s="44">
        <f t="shared" si="29"/>
        <v>0</v>
      </c>
      <c r="AM48" s="20"/>
    </row>
    <row r="49" spans="4:39" x14ac:dyDescent="0.25">
      <c r="D49" s="20"/>
      <c r="E49" s="6">
        <f t="shared" si="2"/>
        <v>0</v>
      </c>
      <c r="F49" s="77">
        <f t="shared" si="3"/>
        <v>0</v>
      </c>
      <c r="G49" s="44">
        <f t="shared" si="4"/>
        <v>0</v>
      </c>
      <c r="H49" s="44">
        <f t="shared" si="5"/>
        <v>0</v>
      </c>
      <c r="I49" s="44">
        <f t="shared" si="6"/>
        <v>0</v>
      </c>
      <c r="J49" s="44">
        <f t="shared" si="7"/>
        <v>0</v>
      </c>
      <c r="K49" s="44">
        <f t="shared" si="8"/>
        <v>0</v>
      </c>
      <c r="L49" s="44">
        <f t="shared" si="9"/>
        <v>0</v>
      </c>
      <c r="M49" s="20"/>
      <c r="N49" s="44">
        <f t="shared" si="10"/>
        <v>0</v>
      </c>
      <c r="O49" s="44">
        <f t="shared" si="11"/>
        <v>0</v>
      </c>
      <c r="P49" s="44">
        <f t="shared" si="12"/>
        <v>0</v>
      </c>
      <c r="Q49" s="44">
        <f t="shared" si="13"/>
        <v>0</v>
      </c>
      <c r="R49" s="44">
        <f t="shared" si="14"/>
        <v>0</v>
      </c>
      <c r="S49" s="44">
        <f t="shared" si="15"/>
        <v>0</v>
      </c>
      <c r="W49" s="20"/>
      <c r="X49" s="6">
        <f t="shared" si="16"/>
        <v>0</v>
      </c>
      <c r="Y49" s="77">
        <f t="shared" si="17"/>
        <v>0</v>
      </c>
      <c r="Z49" s="44">
        <f t="shared" si="18"/>
        <v>0</v>
      </c>
      <c r="AA49" s="44">
        <f t="shared" si="19"/>
        <v>0</v>
      </c>
      <c r="AB49" s="44">
        <f t="shared" si="20"/>
        <v>0</v>
      </c>
      <c r="AC49" s="44">
        <f t="shared" si="21"/>
        <v>0</v>
      </c>
      <c r="AD49" s="44">
        <f t="shared" si="22"/>
        <v>0</v>
      </c>
      <c r="AE49" s="44">
        <f t="shared" si="23"/>
        <v>0</v>
      </c>
      <c r="AF49" s="20"/>
      <c r="AG49" s="44">
        <f t="shared" si="24"/>
        <v>0</v>
      </c>
      <c r="AH49" s="44">
        <f t="shared" si="25"/>
        <v>0</v>
      </c>
      <c r="AI49" s="44">
        <f t="shared" si="26"/>
        <v>0</v>
      </c>
      <c r="AJ49" s="44">
        <f t="shared" si="27"/>
        <v>0</v>
      </c>
      <c r="AK49" s="44">
        <f t="shared" si="28"/>
        <v>0</v>
      </c>
      <c r="AL49" s="44">
        <f t="shared" si="29"/>
        <v>0</v>
      </c>
      <c r="AM49" s="20"/>
    </row>
    <row r="50" spans="4:39" x14ac:dyDescent="0.25">
      <c r="D50" s="20"/>
      <c r="E50" s="6">
        <f t="shared" si="2"/>
        <v>0</v>
      </c>
      <c r="F50" s="77">
        <f t="shared" si="3"/>
        <v>0</v>
      </c>
      <c r="G50" s="44">
        <f t="shared" si="4"/>
        <v>0</v>
      </c>
      <c r="H50" s="44">
        <f t="shared" si="5"/>
        <v>0</v>
      </c>
      <c r="I50" s="44">
        <f t="shared" si="6"/>
        <v>0</v>
      </c>
      <c r="J50" s="44">
        <f t="shared" si="7"/>
        <v>0</v>
      </c>
      <c r="K50" s="44">
        <f t="shared" si="8"/>
        <v>0</v>
      </c>
      <c r="L50" s="44">
        <f t="shared" si="9"/>
        <v>0</v>
      </c>
      <c r="M50" s="20"/>
      <c r="N50" s="44">
        <f t="shared" si="10"/>
        <v>0</v>
      </c>
      <c r="O50" s="44">
        <f t="shared" si="11"/>
        <v>0</v>
      </c>
      <c r="P50" s="44">
        <f t="shared" si="12"/>
        <v>0</v>
      </c>
      <c r="Q50" s="44">
        <f t="shared" si="13"/>
        <v>0</v>
      </c>
      <c r="R50" s="44">
        <f t="shared" si="14"/>
        <v>0</v>
      </c>
      <c r="S50" s="44">
        <f t="shared" si="15"/>
        <v>0</v>
      </c>
      <c r="W50" s="20"/>
      <c r="X50" s="6">
        <f t="shared" si="16"/>
        <v>0</v>
      </c>
      <c r="Y50" s="77">
        <f t="shared" si="17"/>
        <v>0</v>
      </c>
      <c r="Z50" s="44">
        <f t="shared" si="18"/>
        <v>0</v>
      </c>
      <c r="AA50" s="44">
        <f t="shared" si="19"/>
        <v>0</v>
      </c>
      <c r="AB50" s="44">
        <f t="shared" si="20"/>
        <v>0</v>
      </c>
      <c r="AC50" s="44">
        <f t="shared" si="21"/>
        <v>0</v>
      </c>
      <c r="AD50" s="44">
        <f t="shared" si="22"/>
        <v>0</v>
      </c>
      <c r="AE50" s="44">
        <f t="shared" si="23"/>
        <v>0</v>
      </c>
      <c r="AF50" s="20"/>
      <c r="AG50" s="44">
        <f t="shared" si="24"/>
        <v>0</v>
      </c>
      <c r="AH50" s="44">
        <f t="shared" si="25"/>
        <v>0</v>
      </c>
      <c r="AI50" s="44">
        <f t="shared" si="26"/>
        <v>0</v>
      </c>
      <c r="AJ50" s="44">
        <f t="shared" si="27"/>
        <v>0</v>
      </c>
      <c r="AK50" s="44">
        <f t="shared" si="28"/>
        <v>0</v>
      </c>
      <c r="AL50" s="44">
        <f t="shared" si="29"/>
        <v>0</v>
      </c>
      <c r="AM50" s="20"/>
    </row>
    <row r="51" spans="4:39" x14ac:dyDescent="0.25">
      <c r="D51" s="20"/>
      <c r="E51" s="6">
        <f t="shared" si="2"/>
        <v>0</v>
      </c>
      <c r="F51" s="77">
        <f t="shared" si="3"/>
        <v>0</v>
      </c>
      <c r="G51" s="44">
        <f t="shared" si="4"/>
        <v>0</v>
      </c>
      <c r="H51" s="44">
        <f t="shared" si="5"/>
        <v>0</v>
      </c>
      <c r="I51" s="44">
        <f t="shared" si="6"/>
        <v>0</v>
      </c>
      <c r="J51" s="44">
        <f t="shared" si="7"/>
        <v>0</v>
      </c>
      <c r="K51" s="44">
        <f t="shared" si="8"/>
        <v>0</v>
      </c>
      <c r="L51" s="44">
        <f t="shared" si="9"/>
        <v>0</v>
      </c>
      <c r="M51" s="20"/>
      <c r="N51" s="44">
        <f t="shared" si="10"/>
        <v>0</v>
      </c>
      <c r="O51" s="44">
        <f t="shared" si="11"/>
        <v>0</v>
      </c>
      <c r="P51" s="44">
        <f t="shared" si="12"/>
        <v>0</v>
      </c>
      <c r="Q51" s="44">
        <f t="shared" si="13"/>
        <v>0</v>
      </c>
      <c r="R51" s="44">
        <f t="shared" si="14"/>
        <v>0</v>
      </c>
      <c r="S51" s="44">
        <f t="shared" si="15"/>
        <v>0</v>
      </c>
      <c r="W51" s="20"/>
      <c r="X51" s="6">
        <f t="shared" si="16"/>
        <v>0</v>
      </c>
      <c r="Y51" s="77">
        <f t="shared" si="17"/>
        <v>0</v>
      </c>
      <c r="Z51" s="44">
        <f t="shared" si="18"/>
        <v>0</v>
      </c>
      <c r="AA51" s="44">
        <f t="shared" si="19"/>
        <v>0</v>
      </c>
      <c r="AB51" s="44">
        <f t="shared" si="20"/>
        <v>0</v>
      </c>
      <c r="AC51" s="44">
        <f t="shared" si="21"/>
        <v>0</v>
      </c>
      <c r="AD51" s="44">
        <f t="shared" si="22"/>
        <v>0</v>
      </c>
      <c r="AE51" s="44">
        <f t="shared" si="23"/>
        <v>0</v>
      </c>
      <c r="AF51" s="20"/>
      <c r="AG51" s="44">
        <f t="shared" si="24"/>
        <v>0</v>
      </c>
      <c r="AH51" s="44">
        <f t="shared" si="25"/>
        <v>0</v>
      </c>
      <c r="AI51" s="44">
        <f t="shared" si="26"/>
        <v>0</v>
      </c>
      <c r="AJ51" s="44">
        <f t="shared" si="27"/>
        <v>0</v>
      </c>
      <c r="AK51" s="44">
        <f t="shared" si="28"/>
        <v>0</v>
      </c>
      <c r="AL51" s="44">
        <f t="shared" si="29"/>
        <v>0</v>
      </c>
      <c r="AM51" s="20"/>
    </row>
    <row r="52" spans="4:39" x14ac:dyDescent="0.25">
      <c r="D52" s="20"/>
      <c r="E52" s="6">
        <f t="shared" si="2"/>
        <v>0</v>
      </c>
      <c r="F52" s="77">
        <f t="shared" si="3"/>
        <v>0</v>
      </c>
      <c r="G52" s="44">
        <f t="shared" si="4"/>
        <v>0</v>
      </c>
      <c r="H52" s="44">
        <f t="shared" si="5"/>
        <v>0</v>
      </c>
      <c r="I52" s="44">
        <f t="shared" si="6"/>
        <v>0</v>
      </c>
      <c r="J52" s="44">
        <f t="shared" si="7"/>
        <v>0</v>
      </c>
      <c r="K52" s="44">
        <f t="shared" si="8"/>
        <v>0</v>
      </c>
      <c r="L52" s="44">
        <f t="shared" si="9"/>
        <v>0</v>
      </c>
      <c r="M52" s="20"/>
      <c r="N52" s="44">
        <f t="shared" si="10"/>
        <v>0</v>
      </c>
      <c r="O52" s="44">
        <f t="shared" si="11"/>
        <v>0</v>
      </c>
      <c r="P52" s="44">
        <f t="shared" si="12"/>
        <v>0</v>
      </c>
      <c r="Q52" s="44">
        <f t="shared" si="13"/>
        <v>0</v>
      </c>
      <c r="R52" s="44">
        <f t="shared" si="14"/>
        <v>0</v>
      </c>
      <c r="S52" s="44">
        <f t="shared" si="15"/>
        <v>0</v>
      </c>
      <c r="W52" s="20"/>
      <c r="X52" s="6">
        <f t="shared" si="16"/>
        <v>0</v>
      </c>
      <c r="Y52" s="77">
        <f t="shared" si="17"/>
        <v>0</v>
      </c>
      <c r="Z52" s="44">
        <f t="shared" si="18"/>
        <v>0</v>
      </c>
      <c r="AA52" s="44">
        <f t="shared" si="19"/>
        <v>0</v>
      </c>
      <c r="AB52" s="44">
        <f t="shared" si="20"/>
        <v>0</v>
      </c>
      <c r="AC52" s="44">
        <f t="shared" si="21"/>
        <v>0</v>
      </c>
      <c r="AD52" s="44">
        <f t="shared" si="22"/>
        <v>0</v>
      </c>
      <c r="AE52" s="44">
        <f t="shared" si="23"/>
        <v>0</v>
      </c>
      <c r="AF52" s="20"/>
      <c r="AG52" s="44">
        <f t="shared" si="24"/>
        <v>0</v>
      </c>
      <c r="AH52" s="44">
        <f t="shared" si="25"/>
        <v>0</v>
      </c>
      <c r="AI52" s="44">
        <f t="shared" si="26"/>
        <v>0</v>
      </c>
      <c r="AJ52" s="44">
        <f t="shared" si="27"/>
        <v>0</v>
      </c>
      <c r="AK52" s="44">
        <f t="shared" si="28"/>
        <v>0</v>
      </c>
      <c r="AL52" s="44">
        <f t="shared" si="29"/>
        <v>0</v>
      </c>
      <c r="AM52" s="20"/>
    </row>
    <row r="53" spans="4:39" x14ac:dyDescent="0.25">
      <c r="D53" s="20"/>
      <c r="E53" s="6">
        <f t="shared" si="2"/>
        <v>0</v>
      </c>
      <c r="F53" s="77">
        <f t="shared" si="3"/>
        <v>0</v>
      </c>
      <c r="G53" s="44">
        <f t="shared" si="4"/>
        <v>0</v>
      </c>
      <c r="H53" s="44">
        <f t="shared" si="5"/>
        <v>0</v>
      </c>
      <c r="I53" s="44">
        <f t="shared" si="6"/>
        <v>0</v>
      </c>
      <c r="J53" s="44">
        <f t="shared" si="7"/>
        <v>0</v>
      </c>
      <c r="K53" s="44">
        <f t="shared" si="8"/>
        <v>0</v>
      </c>
      <c r="L53" s="44">
        <f t="shared" si="9"/>
        <v>0</v>
      </c>
      <c r="M53" s="20"/>
      <c r="N53" s="44">
        <f t="shared" si="10"/>
        <v>0</v>
      </c>
      <c r="O53" s="44">
        <f t="shared" si="11"/>
        <v>0</v>
      </c>
      <c r="P53" s="44">
        <f t="shared" si="12"/>
        <v>0</v>
      </c>
      <c r="Q53" s="44">
        <f t="shared" si="13"/>
        <v>0</v>
      </c>
      <c r="R53" s="44">
        <f t="shared" si="14"/>
        <v>0</v>
      </c>
      <c r="S53" s="44">
        <f t="shared" si="15"/>
        <v>0</v>
      </c>
      <c r="W53" s="20"/>
      <c r="X53" s="6">
        <f t="shared" si="16"/>
        <v>0</v>
      </c>
      <c r="Y53" s="77">
        <f t="shared" si="17"/>
        <v>0</v>
      </c>
      <c r="Z53" s="44">
        <f t="shared" si="18"/>
        <v>0</v>
      </c>
      <c r="AA53" s="44">
        <f t="shared" si="19"/>
        <v>0</v>
      </c>
      <c r="AB53" s="44">
        <f t="shared" si="20"/>
        <v>0</v>
      </c>
      <c r="AC53" s="44">
        <f t="shared" si="21"/>
        <v>0</v>
      </c>
      <c r="AD53" s="44">
        <f t="shared" si="22"/>
        <v>0</v>
      </c>
      <c r="AE53" s="44">
        <f t="shared" si="23"/>
        <v>0</v>
      </c>
      <c r="AF53" s="20"/>
      <c r="AG53" s="44">
        <f t="shared" si="24"/>
        <v>0</v>
      </c>
      <c r="AH53" s="44">
        <f t="shared" si="25"/>
        <v>0</v>
      </c>
      <c r="AI53" s="44">
        <f t="shared" si="26"/>
        <v>0</v>
      </c>
      <c r="AJ53" s="44">
        <f t="shared" si="27"/>
        <v>0</v>
      </c>
      <c r="AK53" s="44">
        <f t="shared" si="28"/>
        <v>0</v>
      </c>
      <c r="AL53" s="44">
        <f t="shared" si="29"/>
        <v>0</v>
      </c>
      <c r="AM53" s="20"/>
    </row>
    <row r="54" spans="4:39" x14ac:dyDescent="0.25">
      <c r="D54" s="20"/>
      <c r="E54" s="6">
        <f t="shared" si="2"/>
        <v>0</v>
      </c>
      <c r="F54" s="77">
        <f t="shared" si="3"/>
        <v>0</v>
      </c>
      <c r="G54" s="44">
        <f t="shared" si="4"/>
        <v>0</v>
      </c>
      <c r="H54" s="44">
        <f t="shared" si="5"/>
        <v>0</v>
      </c>
      <c r="I54" s="44">
        <f t="shared" si="6"/>
        <v>0</v>
      </c>
      <c r="J54" s="44">
        <f t="shared" si="7"/>
        <v>0</v>
      </c>
      <c r="K54" s="44">
        <f t="shared" si="8"/>
        <v>0</v>
      </c>
      <c r="L54" s="44">
        <f t="shared" si="9"/>
        <v>0</v>
      </c>
      <c r="M54" s="20"/>
      <c r="N54" s="44">
        <f t="shared" si="10"/>
        <v>0</v>
      </c>
      <c r="O54" s="44">
        <f t="shared" si="11"/>
        <v>0</v>
      </c>
      <c r="P54" s="44">
        <f t="shared" si="12"/>
        <v>0</v>
      </c>
      <c r="Q54" s="44">
        <f t="shared" si="13"/>
        <v>0</v>
      </c>
      <c r="R54" s="44">
        <f t="shared" si="14"/>
        <v>0</v>
      </c>
      <c r="S54" s="44">
        <f t="shared" si="15"/>
        <v>0</v>
      </c>
      <c r="W54" s="20"/>
      <c r="X54" s="6">
        <f t="shared" si="16"/>
        <v>0</v>
      </c>
      <c r="Y54" s="77">
        <f t="shared" si="17"/>
        <v>0</v>
      </c>
      <c r="Z54" s="44">
        <f t="shared" si="18"/>
        <v>0</v>
      </c>
      <c r="AA54" s="44">
        <f t="shared" si="19"/>
        <v>0</v>
      </c>
      <c r="AB54" s="44">
        <f t="shared" si="20"/>
        <v>0</v>
      </c>
      <c r="AC54" s="44">
        <f t="shared" si="21"/>
        <v>0</v>
      </c>
      <c r="AD54" s="44">
        <f t="shared" si="22"/>
        <v>0</v>
      </c>
      <c r="AE54" s="44">
        <f t="shared" si="23"/>
        <v>0</v>
      </c>
      <c r="AF54" s="20"/>
      <c r="AG54" s="44">
        <f t="shared" si="24"/>
        <v>0</v>
      </c>
      <c r="AH54" s="44">
        <f t="shared" si="25"/>
        <v>0</v>
      </c>
      <c r="AI54" s="44">
        <f t="shared" si="26"/>
        <v>0</v>
      </c>
      <c r="AJ54" s="44">
        <f t="shared" si="27"/>
        <v>0</v>
      </c>
      <c r="AK54" s="44">
        <f t="shared" si="28"/>
        <v>0</v>
      </c>
      <c r="AL54" s="44">
        <f t="shared" si="29"/>
        <v>0</v>
      </c>
      <c r="AM54" s="20"/>
    </row>
    <row r="55" spans="4:39" x14ac:dyDescent="0.25">
      <c r="D55" s="20"/>
      <c r="E55" s="6">
        <f t="shared" si="2"/>
        <v>0</v>
      </c>
      <c r="F55" s="77">
        <f t="shared" si="3"/>
        <v>0</v>
      </c>
      <c r="G55" s="44">
        <f t="shared" si="4"/>
        <v>0</v>
      </c>
      <c r="H55" s="44">
        <f t="shared" si="5"/>
        <v>0</v>
      </c>
      <c r="I55" s="44">
        <f t="shared" si="6"/>
        <v>0</v>
      </c>
      <c r="J55" s="44">
        <f t="shared" si="7"/>
        <v>0</v>
      </c>
      <c r="K55" s="44">
        <f t="shared" si="8"/>
        <v>0</v>
      </c>
      <c r="L55" s="44">
        <f t="shared" si="9"/>
        <v>0</v>
      </c>
      <c r="M55" s="20"/>
      <c r="N55" s="44">
        <f t="shared" si="10"/>
        <v>0</v>
      </c>
      <c r="O55" s="44">
        <f t="shared" si="11"/>
        <v>0</v>
      </c>
      <c r="P55" s="44">
        <f t="shared" si="12"/>
        <v>0</v>
      </c>
      <c r="Q55" s="44">
        <f t="shared" si="13"/>
        <v>0</v>
      </c>
      <c r="R55" s="44">
        <f t="shared" si="14"/>
        <v>0</v>
      </c>
      <c r="S55" s="44">
        <f t="shared" si="15"/>
        <v>0</v>
      </c>
      <c r="W55" s="20"/>
      <c r="X55" s="6">
        <f t="shared" si="16"/>
        <v>0</v>
      </c>
      <c r="Y55" s="77">
        <f t="shared" si="17"/>
        <v>0</v>
      </c>
      <c r="Z55" s="44">
        <f t="shared" si="18"/>
        <v>0</v>
      </c>
      <c r="AA55" s="44">
        <f t="shared" si="19"/>
        <v>0</v>
      </c>
      <c r="AB55" s="44">
        <f t="shared" si="20"/>
        <v>0</v>
      </c>
      <c r="AC55" s="44">
        <f t="shared" si="21"/>
        <v>0</v>
      </c>
      <c r="AD55" s="44">
        <f t="shared" si="22"/>
        <v>0</v>
      </c>
      <c r="AE55" s="44">
        <f t="shared" si="23"/>
        <v>0</v>
      </c>
      <c r="AF55" s="20"/>
      <c r="AG55" s="44">
        <f t="shared" si="24"/>
        <v>0</v>
      </c>
      <c r="AH55" s="44">
        <f t="shared" si="25"/>
        <v>0</v>
      </c>
      <c r="AI55" s="44">
        <f t="shared" si="26"/>
        <v>0</v>
      </c>
      <c r="AJ55" s="44">
        <f t="shared" si="27"/>
        <v>0</v>
      </c>
      <c r="AK55" s="44">
        <f t="shared" si="28"/>
        <v>0</v>
      </c>
      <c r="AL55" s="44">
        <f t="shared" si="29"/>
        <v>0</v>
      </c>
      <c r="AM55" s="20"/>
    </row>
    <row r="56" spans="4:39" x14ac:dyDescent="0.25">
      <c r="E56" s="6"/>
      <c r="F56" s="77"/>
      <c r="G56" s="44"/>
      <c r="H56" s="44"/>
      <c r="I56" s="44"/>
      <c r="J56" s="44"/>
      <c r="K56" s="44"/>
      <c r="L56" s="44"/>
      <c r="N56" s="44"/>
      <c r="O56" s="44"/>
      <c r="P56" s="44"/>
      <c r="Q56" s="44"/>
      <c r="R56" s="44"/>
      <c r="S56" s="44"/>
      <c r="X56" s="6"/>
      <c r="Y56" s="77"/>
      <c r="Z56" s="44"/>
      <c r="AA56" s="44"/>
      <c r="AB56" s="44"/>
      <c r="AC56" s="44"/>
      <c r="AD56" s="44"/>
      <c r="AE56" s="44"/>
      <c r="AG56" s="44"/>
      <c r="AH56" s="44"/>
      <c r="AI56" s="44"/>
      <c r="AJ56" s="44"/>
      <c r="AK56" s="44"/>
      <c r="AL56" s="44"/>
    </row>
    <row r="57" spans="4:39" x14ac:dyDescent="0.25">
      <c r="E57" s="6"/>
      <c r="F57" s="77"/>
      <c r="G57" s="44"/>
      <c r="H57" s="44"/>
      <c r="I57" s="44"/>
      <c r="J57" s="44"/>
      <c r="K57" s="44"/>
      <c r="L57" s="44"/>
      <c r="N57" s="44"/>
      <c r="O57" s="44"/>
      <c r="P57" s="44"/>
      <c r="Q57" s="44"/>
      <c r="R57" s="44"/>
      <c r="S57" s="44"/>
      <c r="X57" s="6"/>
      <c r="Y57" s="77"/>
      <c r="Z57" s="44"/>
      <c r="AA57" s="44"/>
      <c r="AB57" s="44"/>
      <c r="AC57" s="44"/>
      <c r="AD57" s="44"/>
      <c r="AE57" s="44"/>
      <c r="AG57" s="44"/>
      <c r="AH57" s="44"/>
      <c r="AI57" s="44"/>
      <c r="AJ57" s="44"/>
      <c r="AK57" s="44"/>
      <c r="AL57" s="44"/>
    </row>
    <row r="58" spans="4:39" x14ac:dyDescent="0.25">
      <c r="E58" s="6"/>
      <c r="F58" s="77"/>
      <c r="G58" s="44"/>
      <c r="H58" s="44"/>
      <c r="I58" s="44"/>
      <c r="J58" s="44"/>
      <c r="K58" s="44"/>
      <c r="L58" s="44"/>
      <c r="N58" s="44"/>
      <c r="O58" s="44"/>
      <c r="P58" s="44"/>
      <c r="Q58" s="44"/>
      <c r="R58" s="44"/>
      <c r="S58" s="44"/>
      <c r="X58" s="6"/>
      <c r="Y58" s="77"/>
      <c r="Z58" s="44"/>
      <c r="AA58" s="44"/>
      <c r="AB58" s="44"/>
      <c r="AC58" s="44"/>
      <c r="AD58" s="44"/>
      <c r="AE58" s="44"/>
      <c r="AG58" s="44"/>
      <c r="AH58" s="44"/>
      <c r="AI58" s="44"/>
      <c r="AJ58" s="44"/>
      <c r="AK58" s="44"/>
      <c r="AL58" s="44"/>
    </row>
    <row r="59" spans="4:39" x14ac:dyDescent="0.25">
      <c r="E59" s="6"/>
      <c r="F59" s="77"/>
      <c r="G59" s="44"/>
      <c r="H59" s="44"/>
      <c r="I59" s="44"/>
      <c r="J59" s="44"/>
      <c r="K59" s="44"/>
      <c r="L59" s="44"/>
      <c r="N59" s="44"/>
      <c r="O59" s="44"/>
      <c r="P59" s="44"/>
      <c r="Q59" s="44"/>
      <c r="R59" s="44"/>
      <c r="S59" s="44"/>
      <c r="X59" s="6"/>
      <c r="Y59" s="77"/>
      <c r="Z59" s="44"/>
      <c r="AA59" s="44"/>
      <c r="AB59" s="44"/>
      <c r="AC59" s="44"/>
      <c r="AD59" s="44"/>
      <c r="AE59" s="44"/>
      <c r="AG59" s="44"/>
      <c r="AH59" s="44"/>
      <c r="AI59" s="44"/>
      <c r="AJ59" s="44"/>
      <c r="AK59" s="44"/>
      <c r="AL59" s="44"/>
    </row>
    <row r="60" spans="4:39" x14ac:dyDescent="0.25">
      <c r="E60" s="6"/>
      <c r="F60" s="77"/>
      <c r="G60" s="44"/>
      <c r="H60" s="44"/>
      <c r="I60" s="44"/>
      <c r="J60" s="44"/>
      <c r="K60" s="44"/>
      <c r="L60" s="44"/>
      <c r="N60" s="44"/>
      <c r="O60" s="44"/>
      <c r="P60" s="44"/>
      <c r="Q60" s="44"/>
      <c r="R60" s="44"/>
      <c r="S60" s="44"/>
      <c r="X60" s="6"/>
      <c r="Y60" s="77"/>
      <c r="Z60" s="44"/>
      <c r="AA60" s="44"/>
      <c r="AB60" s="44"/>
      <c r="AC60" s="44"/>
      <c r="AD60" s="44"/>
      <c r="AE60" s="44"/>
      <c r="AG60" s="44"/>
      <c r="AH60" s="44"/>
      <c r="AI60" s="44"/>
      <c r="AJ60" s="44"/>
      <c r="AK60" s="44"/>
      <c r="AL60" s="44"/>
    </row>
    <row r="61" spans="4:39" x14ac:dyDescent="0.25">
      <c r="E61" s="6"/>
      <c r="F61" s="77"/>
      <c r="G61" s="44"/>
      <c r="H61" s="44"/>
      <c r="I61" s="44"/>
      <c r="J61" s="44"/>
      <c r="K61" s="44"/>
      <c r="L61" s="44"/>
      <c r="N61" s="44"/>
      <c r="O61" s="44"/>
      <c r="P61" s="44"/>
      <c r="Q61" s="44"/>
      <c r="R61" s="44"/>
      <c r="S61" s="44"/>
      <c r="X61" s="6"/>
      <c r="Y61" s="77"/>
      <c r="Z61" s="44"/>
      <c r="AA61" s="44"/>
      <c r="AB61" s="44"/>
      <c r="AC61" s="44"/>
      <c r="AD61" s="44"/>
      <c r="AE61" s="44"/>
      <c r="AG61" s="44"/>
      <c r="AH61" s="44"/>
      <c r="AI61" s="44"/>
      <c r="AJ61" s="44"/>
      <c r="AK61" s="44"/>
      <c r="AL61" s="44"/>
    </row>
    <row r="62" spans="4:39" x14ac:dyDescent="0.25">
      <c r="E62" s="6"/>
      <c r="F62" s="77"/>
      <c r="G62" s="44"/>
      <c r="H62" s="44"/>
      <c r="I62" s="44"/>
      <c r="J62" s="44"/>
      <c r="K62" s="44"/>
      <c r="L62" s="44"/>
      <c r="N62" s="44"/>
      <c r="O62" s="44"/>
      <c r="P62" s="44"/>
      <c r="Q62" s="44"/>
      <c r="R62" s="44"/>
      <c r="S62" s="44"/>
      <c r="X62" s="6"/>
      <c r="Y62" s="77"/>
      <c r="Z62" s="44"/>
      <c r="AA62" s="44"/>
      <c r="AB62" s="44"/>
      <c r="AC62" s="44"/>
      <c r="AD62" s="44"/>
      <c r="AE62" s="44"/>
      <c r="AG62" s="44"/>
      <c r="AH62" s="44"/>
      <c r="AI62" s="44"/>
      <c r="AJ62" s="44"/>
      <c r="AK62" s="44"/>
      <c r="AL62" s="44"/>
    </row>
    <row r="63" spans="4:39" x14ac:dyDescent="0.25">
      <c r="E63" s="6"/>
      <c r="F63" s="77"/>
      <c r="G63" s="44"/>
      <c r="H63" s="44"/>
      <c r="I63" s="44"/>
      <c r="J63" s="44"/>
      <c r="K63" s="44"/>
      <c r="L63" s="44"/>
      <c r="N63" s="44"/>
      <c r="O63" s="44"/>
      <c r="P63" s="44"/>
      <c r="Q63" s="44"/>
      <c r="R63" s="44"/>
      <c r="S63" s="44"/>
      <c r="X63" s="6"/>
      <c r="Y63" s="77"/>
      <c r="Z63" s="44"/>
      <c r="AA63" s="44"/>
      <c r="AB63" s="44"/>
      <c r="AC63" s="44"/>
      <c r="AD63" s="44"/>
      <c r="AE63" s="44"/>
      <c r="AG63" s="44"/>
      <c r="AH63" s="44"/>
      <c r="AI63" s="44"/>
      <c r="AJ63" s="44"/>
      <c r="AK63" s="44"/>
      <c r="AL63" s="44"/>
    </row>
    <row r="64" spans="4:39" x14ac:dyDescent="0.25">
      <c r="E64" s="6"/>
      <c r="F64" s="77"/>
      <c r="G64" s="44"/>
      <c r="H64" s="44"/>
      <c r="I64" s="44"/>
      <c r="J64" s="44"/>
      <c r="K64" s="44"/>
      <c r="L64" s="44"/>
      <c r="N64" s="44"/>
      <c r="O64" s="44"/>
      <c r="P64" s="44"/>
      <c r="Q64" s="44"/>
      <c r="R64" s="44"/>
      <c r="S64" s="44"/>
      <c r="X64" s="6"/>
      <c r="Y64" s="77"/>
      <c r="Z64" s="44"/>
      <c r="AA64" s="44"/>
      <c r="AB64" s="44"/>
      <c r="AC64" s="44"/>
      <c r="AD64" s="44"/>
      <c r="AE64" s="44"/>
      <c r="AG64" s="44"/>
      <c r="AH64" s="44"/>
      <c r="AI64" s="44"/>
      <c r="AJ64" s="44"/>
      <c r="AK64" s="44"/>
      <c r="AL64" s="44"/>
    </row>
    <row r="65" spans="5:38" x14ac:dyDescent="0.25">
      <c r="E65" s="6"/>
      <c r="F65" s="77"/>
      <c r="G65" s="44"/>
      <c r="H65" s="44"/>
      <c r="I65" s="44"/>
      <c r="J65" s="44"/>
      <c r="K65" s="44"/>
      <c r="L65" s="44"/>
      <c r="N65" s="44"/>
      <c r="O65" s="44"/>
      <c r="P65" s="44"/>
      <c r="Q65" s="44"/>
      <c r="R65" s="44"/>
      <c r="S65" s="44"/>
      <c r="X65" s="6"/>
      <c r="Y65" s="77"/>
      <c r="Z65" s="44"/>
      <c r="AA65" s="44"/>
      <c r="AB65" s="44"/>
      <c r="AC65" s="44"/>
      <c r="AD65" s="44"/>
      <c r="AE65" s="44"/>
      <c r="AG65" s="44"/>
      <c r="AH65" s="44"/>
      <c r="AI65" s="44"/>
      <c r="AJ65" s="44"/>
      <c r="AK65" s="44"/>
      <c r="AL65" s="44"/>
    </row>
    <row r="66" spans="5:38" x14ac:dyDescent="0.25">
      <c r="E66" s="6"/>
      <c r="F66" s="77"/>
      <c r="G66" s="44"/>
      <c r="H66" s="44"/>
      <c r="I66" s="44"/>
      <c r="J66" s="44"/>
      <c r="K66" s="44"/>
      <c r="L66" s="44"/>
      <c r="N66" s="44"/>
      <c r="O66" s="44"/>
      <c r="P66" s="44"/>
      <c r="Q66" s="44"/>
      <c r="R66" s="44"/>
      <c r="S66" s="44"/>
      <c r="X66" s="6"/>
      <c r="Y66" s="77"/>
      <c r="Z66" s="44"/>
      <c r="AA66" s="44"/>
      <c r="AB66" s="44"/>
      <c r="AC66" s="44"/>
      <c r="AD66" s="44"/>
      <c r="AE66" s="44"/>
      <c r="AG66" s="44"/>
      <c r="AH66" s="44"/>
      <c r="AI66" s="44"/>
      <c r="AJ66" s="44"/>
      <c r="AK66" s="44"/>
      <c r="AL66" s="44"/>
    </row>
    <row r="67" spans="5:38" x14ac:dyDescent="0.25">
      <c r="E67" s="6"/>
      <c r="F67" s="77"/>
      <c r="G67" s="44"/>
      <c r="H67" s="44"/>
      <c r="I67" s="44"/>
      <c r="J67" s="44"/>
      <c r="K67" s="44"/>
      <c r="L67" s="44"/>
      <c r="N67" s="44"/>
      <c r="O67" s="44"/>
      <c r="P67" s="44"/>
      <c r="Q67" s="44"/>
      <c r="R67" s="44"/>
      <c r="S67" s="44"/>
      <c r="X67" s="6"/>
      <c r="Y67" s="77"/>
      <c r="Z67" s="44"/>
      <c r="AA67" s="44"/>
      <c r="AB67" s="44"/>
      <c r="AC67" s="44"/>
      <c r="AD67" s="44"/>
      <c r="AE67" s="44"/>
      <c r="AG67" s="44"/>
      <c r="AH67" s="44"/>
      <c r="AI67" s="44"/>
      <c r="AJ67" s="44"/>
      <c r="AK67" s="44"/>
      <c r="AL67" s="44"/>
    </row>
    <row r="68" spans="5:38" x14ac:dyDescent="0.25">
      <c r="E68" s="6"/>
      <c r="F68" s="77"/>
      <c r="G68" s="44"/>
      <c r="H68" s="44"/>
      <c r="I68" s="44"/>
      <c r="J68" s="44"/>
      <c r="K68" s="44"/>
      <c r="L68" s="44"/>
      <c r="N68" s="44"/>
      <c r="O68" s="44"/>
      <c r="P68" s="44"/>
      <c r="Q68" s="44"/>
      <c r="R68" s="44"/>
      <c r="S68" s="44"/>
      <c r="X68" s="6"/>
      <c r="Y68" s="77"/>
      <c r="Z68" s="44"/>
      <c r="AA68" s="44"/>
      <c r="AB68" s="44"/>
      <c r="AC68" s="44"/>
      <c r="AD68" s="44"/>
      <c r="AE68" s="44"/>
      <c r="AG68" s="44"/>
      <c r="AH68" s="44"/>
      <c r="AI68" s="44"/>
      <c r="AJ68" s="44"/>
      <c r="AK68" s="44"/>
      <c r="AL68" s="44"/>
    </row>
    <row r="69" spans="5:38" x14ac:dyDescent="0.25">
      <c r="E69" s="6"/>
      <c r="F69" s="77"/>
      <c r="G69" s="44"/>
      <c r="H69" s="44"/>
      <c r="I69" s="44"/>
      <c r="J69" s="44"/>
      <c r="K69" s="44"/>
      <c r="L69" s="44"/>
      <c r="N69" s="44"/>
      <c r="O69" s="44"/>
      <c r="P69" s="44"/>
      <c r="Q69" s="44"/>
      <c r="R69" s="44"/>
      <c r="S69" s="44"/>
      <c r="X69" s="6"/>
      <c r="Y69" s="77"/>
      <c r="Z69" s="44"/>
      <c r="AA69" s="44"/>
      <c r="AB69" s="44"/>
      <c r="AC69" s="44"/>
      <c r="AD69" s="44"/>
      <c r="AE69" s="44"/>
      <c r="AG69" s="44"/>
      <c r="AH69" s="44"/>
      <c r="AI69" s="44"/>
      <c r="AJ69" s="44"/>
      <c r="AK69" s="44"/>
      <c r="AL69" s="44"/>
    </row>
    <row r="70" spans="5:38" x14ac:dyDescent="0.25">
      <c r="E70" s="6"/>
      <c r="F70" s="77"/>
      <c r="G70" s="44"/>
      <c r="H70" s="44"/>
      <c r="I70" s="44"/>
      <c r="J70" s="44"/>
      <c r="K70" s="44"/>
      <c r="L70" s="44"/>
      <c r="N70" s="44"/>
      <c r="O70" s="44"/>
      <c r="P70" s="44"/>
      <c r="Q70" s="44"/>
      <c r="R70" s="44"/>
      <c r="S70" s="44"/>
      <c r="X70" s="6"/>
      <c r="Y70" s="77"/>
      <c r="Z70" s="44"/>
      <c r="AA70" s="44"/>
      <c r="AB70" s="44"/>
      <c r="AC70" s="44"/>
      <c r="AD70" s="44"/>
      <c r="AE70" s="44"/>
      <c r="AG70" s="44"/>
      <c r="AH70" s="44"/>
      <c r="AI70" s="44"/>
      <c r="AJ70" s="44"/>
      <c r="AK70" s="44"/>
      <c r="AL70" s="44"/>
    </row>
    <row r="71" spans="5:38" x14ac:dyDescent="0.25">
      <c r="E71" s="6"/>
      <c r="F71" s="77"/>
      <c r="G71" s="44"/>
      <c r="H71" s="44"/>
      <c r="I71" s="44"/>
      <c r="J71" s="44"/>
      <c r="K71" s="44"/>
      <c r="L71" s="44"/>
      <c r="N71" s="44"/>
      <c r="O71" s="44"/>
      <c r="P71" s="44"/>
      <c r="Q71" s="44"/>
      <c r="R71" s="44"/>
      <c r="S71" s="44"/>
      <c r="X71" s="6"/>
      <c r="Y71" s="77"/>
      <c r="Z71" s="44"/>
      <c r="AA71" s="44"/>
      <c r="AB71" s="44"/>
      <c r="AC71" s="44"/>
      <c r="AD71" s="44"/>
      <c r="AE71" s="44"/>
      <c r="AG71" s="44"/>
      <c r="AH71" s="44"/>
      <c r="AI71" s="44"/>
      <c r="AJ71" s="44"/>
      <c r="AK71" s="44"/>
      <c r="AL71" s="44"/>
    </row>
    <row r="72" spans="5:38" x14ac:dyDescent="0.25">
      <c r="E72" s="6"/>
      <c r="F72" s="77"/>
      <c r="G72" s="44"/>
      <c r="H72" s="44"/>
      <c r="I72" s="44"/>
      <c r="J72" s="44"/>
      <c r="K72" s="44"/>
      <c r="L72" s="44"/>
      <c r="N72" s="44"/>
      <c r="O72" s="44"/>
      <c r="P72" s="44"/>
      <c r="Q72" s="44"/>
      <c r="R72" s="44"/>
      <c r="S72" s="44"/>
      <c r="X72" s="6"/>
      <c r="Y72" s="77"/>
      <c r="Z72" s="44"/>
      <c r="AA72" s="44"/>
      <c r="AB72" s="44"/>
      <c r="AC72" s="44"/>
      <c r="AD72" s="44"/>
      <c r="AE72" s="44"/>
      <c r="AG72" s="44"/>
      <c r="AH72" s="44"/>
      <c r="AI72" s="44"/>
      <c r="AJ72" s="44"/>
      <c r="AK72" s="44"/>
      <c r="AL72" s="44"/>
    </row>
    <row r="73" spans="5:38" x14ac:dyDescent="0.25">
      <c r="E73" s="6"/>
      <c r="F73" s="77"/>
      <c r="G73" s="44"/>
      <c r="H73" s="44"/>
      <c r="I73" s="44"/>
      <c r="J73" s="44"/>
      <c r="K73" s="44"/>
      <c r="L73" s="44"/>
      <c r="N73" s="44"/>
      <c r="O73" s="44"/>
      <c r="P73" s="44"/>
      <c r="Q73" s="44"/>
      <c r="R73" s="44"/>
      <c r="S73" s="44"/>
      <c r="X73" s="6"/>
      <c r="Y73" s="77"/>
      <c r="Z73" s="44"/>
      <c r="AA73" s="44"/>
      <c r="AB73" s="44"/>
      <c r="AC73" s="44"/>
      <c r="AD73" s="44"/>
      <c r="AE73" s="44"/>
      <c r="AG73" s="44"/>
      <c r="AH73" s="44"/>
      <c r="AI73" s="44"/>
      <c r="AJ73" s="44"/>
      <c r="AK73" s="44"/>
      <c r="AL73" s="44"/>
    </row>
    <row r="74" spans="5:38" x14ac:dyDescent="0.25">
      <c r="E74" s="6"/>
      <c r="F74" s="77"/>
      <c r="G74" s="44"/>
      <c r="H74" s="44"/>
      <c r="I74" s="44"/>
      <c r="J74" s="44"/>
      <c r="K74" s="44"/>
      <c r="L74" s="44"/>
      <c r="N74" s="44"/>
      <c r="O74" s="44"/>
      <c r="P74" s="44"/>
      <c r="Q74" s="44"/>
      <c r="R74" s="44"/>
      <c r="S74" s="44"/>
      <c r="X74" s="6"/>
      <c r="Y74" s="77"/>
      <c r="Z74" s="44"/>
      <c r="AA74" s="44"/>
      <c r="AB74" s="44"/>
      <c r="AC74" s="44"/>
      <c r="AD74" s="44"/>
      <c r="AE74" s="44"/>
      <c r="AG74" s="44"/>
      <c r="AH74" s="44"/>
      <c r="AI74" s="44"/>
      <c r="AJ74" s="44"/>
      <c r="AK74" s="44"/>
      <c r="AL74" s="44"/>
    </row>
    <row r="75" spans="5:38" x14ac:dyDescent="0.25">
      <c r="E75" s="6"/>
      <c r="F75" s="77"/>
      <c r="G75" s="44"/>
      <c r="H75" s="44"/>
      <c r="I75" s="44"/>
      <c r="J75" s="44"/>
      <c r="K75" s="44"/>
      <c r="L75" s="44"/>
      <c r="N75" s="44"/>
      <c r="O75" s="44"/>
      <c r="P75" s="44"/>
      <c r="Q75" s="44"/>
      <c r="R75" s="44"/>
      <c r="S75" s="44"/>
      <c r="X75" s="6"/>
      <c r="Y75" s="77"/>
      <c r="Z75" s="44"/>
      <c r="AA75" s="44"/>
      <c r="AB75" s="44"/>
      <c r="AC75" s="44"/>
      <c r="AD75" s="44"/>
      <c r="AE75" s="44"/>
      <c r="AG75" s="44"/>
      <c r="AH75" s="44"/>
      <c r="AI75" s="44"/>
      <c r="AJ75" s="44"/>
      <c r="AK75" s="44"/>
      <c r="AL75" s="44"/>
    </row>
    <row r="76" spans="5:38" x14ac:dyDescent="0.25">
      <c r="E76" s="6"/>
      <c r="F76" s="77"/>
      <c r="G76" s="44"/>
      <c r="H76" s="44"/>
      <c r="I76" s="44"/>
      <c r="J76" s="44"/>
      <c r="K76" s="44"/>
      <c r="L76" s="44"/>
      <c r="N76" s="44"/>
      <c r="O76" s="44"/>
      <c r="P76" s="44"/>
      <c r="Q76" s="44"/>
      <c r="R76" s="44"/>
      <c r="S76" s="44"/>
      <c r="X76" s="6"/>
      <c r="Y76" s="77"/>
      <c r="Z76" s="44"/>
      <c r="AA76" s="44"/>
      <c r="AB76" s="44"/>
      <c r="AC76" s="44"/>
      <c r="AD76" s="44"/>
      <c r="AE76" s="44"/>
      <c r="AG76" s="44"/>
      <c r="AH76" s="44"/>
      <c r="AI76" s="44"/>
      <c r="AJ76" s="44"/>
      <c r="AK76" s="44"/>
      <c r="AL76" s="44"/>
    </row>
    <row r="77" spans="5:38" x14ac:dyDescent="0.25">
      <c r="E77" s="6"/>
      <c r="F77" s="77"/>
      <c r="G77" s="44"/>
      <c r="H77" s="44"/>
      <c r="I77" s="44"/>
      <c r="J77" s="44"/>
      <c r="K77" s="44"/>
      <c r="L77" s="44"/>
      <c r="N77" s="44"/>
      <c r="O77" s="44"/>
      <c r="P77" s="44"/>
      <c r="Q77" s="44"/>
      <c r="R77" s="44"/>
      <c r="S77" s="44"/>
      <c r="X77" s="6"/>
      <c r="Y77" s="77"/>
      <c r="Z77" s="44"/>
      <c r="AA77" s="44"/>
      <c r="AB77" s="44"/>
      <c r="AC77" s="44"/>
      <c r="AD77" s="44"/>
      <c r="AE77" s="44"/>
      <c r="AG77" s="44"/>
      <c r="AH77" s="44"/>
      <c r="AI77" s="44"/>
      <c r="AJ77" s="44"/>
      <c r="AK77" s="44"/>
      <c r="AL77" s="44"/>
    </row>
    <row r="78" spans="5:38" x14ac:dyDescent="0.25">
      <c r="E78" s="6"/>
      <c r="F78" s="77"/>
      <c r="G78" s="44"/>
      <c r="H78" s="44"/>
      <c r="I78" s="44"/>
      <c r="J78" s="44"/>
      <c r="K78" s="44"/>
      <c r="L78" s="44"/>
      <c r="N78" s="44"/>
      <c r="O78" s="44"/>
      <c r="P78" s="44"/>
      <c r="Q78" s="44"/>
      <c r="R78" s="44"/>
      <c r="S78" s="44"/>
      <c r="X78" s="6"/>
      <c r="Y78" s="77"/>
      <c r="Z78" s="44"/>
      <c r="AA78" s="44"/>
      <c r="AB78" s="44"/>
      <c r="AC78" s="44"/>
      <c r="AD78" s="44"/>
      <c r="AE78" s="44"/>
      <c r="AG78" s="44"/>
      <c r="AH78" s="44"/>
      <c r="AI78" s="44"/>
      <c r="AJ78" s="44"/>
      <c r="AK78" s="44"/>
      <c r="AL78" s="44"/>
    </row>
    <row r="79" spans="5:38" x14ac:dyDescent="0.25">
      <c r="E79" s="6"/>
      <c r="F79" s="77"/>
      <c r="G79" s="44"/>
      <c r="H79" s="44"/>
      <c r="I79" s="44"/>
      <c r="J79" s="44"/>
      <c r="K79" s="44"/>
      <c r="L79" s="44"/>
      <c r="N79" s="44"/>
      <c r="O79" s="44"/>
      <c r="P79" s="44"/>
      <c r="Q79" s="44"/>
      <c r="R79" s="44"/>
      <c r="S79" s="44"/>
      <c r="X79" s="6"/>
      <c r="Y79" s="77"/>
      <c r="Z79" s="44"/>
      <c r="AA79" s="44"/>
      <c r="AB79" s="44"/>
      <c r="AC79" s="44"/>
      <c r="AD79" s="44"/>
      <c r="AE79" s="44"/>
      <c r="AG79" s="44"/>
      <c r="AH79" s="44"/>
      <c r="AI79" s="44"/>
      <c r="AJ79" s="44"/>
      <c r="AK79" s="44"/>
      <c r="AL79" s="44"/>
    </row>
    <row r="80" spans="5:38" x14ac:dyDescent="0.25">
      <c r="E80" s="6"/>
      <c r="F80" s="77"/>
      <c r="G80" s="44"/>
      <c r="H80" s="44"/>
      <c r="I80" s="44"/>
      <c r="J80" s="44"/>
      <c r="K80" s="44"/>
      <c r="L80" s="44"/>
      <c r="N80" s="44"/>
      <c r="O80" s="44"/>
      <c r="P80" s="44"/>
      <c r="Q80" s="44"/>
      <c r="R80" s="44"/>
      <c r="S80" s="44"/>
      <c r="X80" s="6"/>
      <c r="Y80" s="77"/>
      <c r="Z80" s="44"/>
      <c r="AA80" s="44"/>
      <c r="AB80" s="44"/>
      <c r="AC80" s="44"/>
      <c r="AD80" s="44"/>
      <c r="AE80" s="44"/>
      <c r="AG80" s="44"/>
      <c r="AH80" s="44"/>
      <c r="AI80" s="44"/>
      <c r="AJ80" s="44"/>
      <c r="AK80" s="44"/>
      <c r="AL80" s="44"/>
    </row>
    <row r="81" spans="5:38" x14ac:dyDescent="0.25">
      <c r="E81" s="6"/>
      <c r="F81" s="77"/>
      <c r="G81" s="44"/>
      <c r="H81" s="44"/>
      <c r="I81" s="44"/>
      <c r="J81" s="44"/>
      <c r="K81" s="44"/>
      <c r="L81" s="44"/>
      <c r="N81" s="44"/>
      <c r="O81" s="44"/>
      <c r="P81" s="44"/>
      <c r="Q81" s="44"/>
      <c r="R81" s="44"/>
      <c r="S81" s="44"/>
      <c r="X81" s="6"/>
      <c r="Y81" s="77"/>
      <c r="Z81" s="44"/>
      <c r="AA81" s="44"/>
      <c r="AB81" s="44"/>
      <c r="AC81" s="44"/>
      <c r="AD81" s="44"/>
      <c r="AE81" s="44"/>
      <c r="AG81" s="44"/>
      <c r="AH81" s="44"/>
      <c r="AI81" s="44"/>
      <c r="AJ81" s="44"/>
      <c r="AK81" s="44"/>
      <c r="AL81" s="44"/>
    </row>
    <row r="82" spans="5:38" x14ac:dyDescent="0.25">
      <c r="E82" s="6"/>
      <c r="F82" s="77"/>
      <c r="G82" s="44"/>
      <c r="H82" s="44"/>
      <c r="I82" s="44"/>
      <c r="J82" s="44"/>
      <c r="K82" s="44"/>
      <c r="L82" s="44"/>
      <c r="N82" s="44"/>
      <c r="O82" s="44"/>
      <c r="P82" s="44"/>
      <c r="Q82" s="44"/>
      <c r="R82" s="44"/>
      <c r="S82" s="44"/>
      <c r="X82" s="6"/>
      <c r="Y82" s="77"/>
      <c r="Z82" s="44"/>
      <c r="AA82" s="44"/>
      <c r="AB82" s="44"/>
      <c r="AC82" s="44"/>
      <c r="AD82" s="44"/>
      <c r="AE82" s="44"/>
      <c r="AG82" s="44"/>
      <c r="AH82" s="44"/>
      <c r="AI82" s="44"/>
      <c r="AJ82" s="44"/>
      <c r="AK82" s="44"/>
      <c r="AL82" s="44"/>
    </row>
    <row r="83" spans="5:38" x14ac:dyDescent="0.25">
      <c r="E83" s="6"/>
      <c r="F83" s="77"/>
      <c r="G83" s="44"/>
      <c r="H83" s="44"/>
      <c r="I83" s="44"/>
      <c r="J83" s="44"/>
      <c r="K83" s="44"/>
      <c r="L83" s="44"/>
      <c r="N83" s="44"/>
      <c r="O83" s="44"/>
      <c r="P83" s="44"/>
      <c r="Q83" s="44"/>
      <c r="R83" s="44"/>
      <c r="S83" s="44"/>
      <c r="X83" s="6"/>
      <c r="Y83" s="77"/>
      <c r="Z83" s="44"/>
      <c r="AA83" s="44"/>
      <c r="AB83" s="44"/>
      <c r="AC83" s="44"/>
      <c r="AD83" s="44"/>
      <c r="AE83" s="44"/>
      <c r="AG83" s="44"/>
      <c r="AH83" s="44"/>
      <c r="AI83" s="44"/>
      <c r="AJ83" s="44"/>
      <c r="AK83" s="44"/>
      <c r="AL83" s="44"/>
    </row>
    <row r="84" spans="5:38" x14ac:dyDescent="0.25">
      <c r="E84" s="6"/>
      <c r="F84" s="77"/>
      <c r="G84" s="44"/>
      <c r="H84" s="44"/>
      <c r="I84" s="44"/>
      <c r="J84" s="44"/>
      <c r="K84" s="44"/>
      <c r="L84" s="44"/>
      <c r="N84" s="44"/>
      <c r="O84" s="44"/>
      <c r="P84" s="44"/>
      <c r="Q84" s="44"/>
      <c r="R84" s="44"/>
      <c r="S84" s="44"/>
      <c r="X84" s="6"/>
      <c r="Y84" s="77"/>
      <c r="Z84" s="44"/>
      <c r="AA84" s="44"/>
      <c r="AB84" s="44"/>
      <c r="AC84" s="44"/>
      <c r="AD84" s="44"/>
      <c r="AE84" s="44"/>
      <c r="AG84" s="44"/>
      <c r="AH84" s="44"/>
      <c r="AI84" s="44"/>
      <c r="AJ84" s="44"/>
      <c r="AK84" s="44"/>
      <c r="AL84" s="44"/>
    </row>
    <row r="85" spans="5:38" x14ac:dyDescent="0.25">
      <c r="E85" s="6"/>
      <c r="F85" s="77"/>
      <c r="G85" s="44"/>
      <c r="H85" s="44"/>
      <c r="I85" s="44"/>
      <c r="J85" s="44"/>
      <c r="K85" s="44"/>
      <c r="L85" s="44"/>
      <c r="N85" s="44"/>
      <c r="O85" s="44"/>
      <c r="P85" s="44"/>
      <c r="Q85" s="44"/>
      <c r="R85" s="44"/>
      <c r="S85" s="44"/>
      <c r="X85" s="6"/>
      <c r="Y85" s="77"/>
      <c r="Z85" s="44"/>
      <c r="AA85" s="44"/>
      <c r="AB85" s="44"/>
      <c r="AC85" s="44"/>
      <c r="AD85" s="44"/>
      <c r="AE85" s="44"/>
      <c r="AG85" s="44"/>
      <c r="AH85" s="44"/>
      <c r="AI85" s="44"/>
      <c r="AJ85" s="44"/>
      <c r="AK85" s="44"/>
      <c r="AL85" s="44"/>
    </row>
    <row r="86" spans="5:38" x14ac:dyDescent="0.25">
      <c r="E86" s="6"/>
      <c r="F86" s="77"/>
      <c r="G86" s="44"/>
      <c r="H86" s="44"/>
      <c r="I86" s="44"/>
      <c r="J86" s="44"/>
      <c r="K86" s="44"/>
      <c r="L86" s="44"/>
      <c r="N86" s="44"/>
      <c r="O86" s="44"/>
      <c r="P86" s="44"/>
      <c r="Q86" s="44"/>
      <c r="R86" s="44"/>
      <c r="S86" s="44"/>
      <c r="X86" s="6"/>
      <c r="Y86" s="77"/>
      <c r="Z86" s="44"/>
      <c r="AA86" s="44"/>
      <c r="AB86" s="44"/>
      <c r="AC86" s="44"/>
      <c r="AD86" s="44"/>
      <c r="AE86" s="44"/>
      <c r="AG86" s="44"/>
      <c r="AH86" s="44"/>
      <c r="AI86" s="44"/>
      <c r="AJ86" s="44"/>
      <c r="AK86" s="44"/>
      <c r="AL86" s="44"/>
    </row>
    <row r="87" spans="5:38" x14ac:dyDescent="0.25">
      <c r="E87" s="6"/>
      <c r="F87" s="77"/>
      <c r="G87" s="44"/>
      <c r="H87" s="44"/>
      <c r="I87" s="44"/>
      <c r="J87" s="44"/>
      <c r="K87" s="44"/>
      <c r="L87" s="44"/>
      <c r="N87" s="44"/>
      <c r="O87" s="44"/>
      <c r="P87" s="44"/>
      <c r="Q87" s="44"/>
      <c r="R87" s="44"/>
      <c r="S87" s="44"/>
      <c r="X87" s="6"/>
      <c r="Y87" s="77"/>
      <c r="Z87" s="44"/>
      <c r="AA87" s="44"/>
      <c r="AB87" s="44"/>
      <c r="AC87" s="44"/>
      <c r="AD87" s="44"/>
      <c r="AE87" s="44"/>
      <c r="AG87" s="44"/>
      <c r="AH87" s="44"/>
      <c r="AI87" s="44"/>
      <c r="AJ87" s="44"/>
      <c r="AK87" s="44"/>
      <c r="AL87" s="44"/>
    </row>
    <row r="88" spans="5:38" x14ac:dyDescent="0.25">
      <c r="E88" s="6"/>
      <c r="F88" s="77"/>
      <c r="G88" s="44"/>
      <c r="H88" s="44"/>
      <c r="I88" s="44"/>
      <c r="J88" s="44"/>
      <c r="K88" s="44"/>
      <c r="L88" s="44"/>
      <c r="N88" s="44"/>
      <c r="O88" s="44"/>
      <c r="P88" s="44"/>
      <c r="Q88" s="44"/>
      <c r="R88" s="44"/>
      <c r="S88" s="44"/>
      <c r="X88" s="6"/>
      <c r="Y88" s="77"/>
      <c r="Z88" s="44"/>
      <c r="AA88" s="44"/>
      <c r="AB88" s="44"/>
      <c r="AC88" s="44"/>
      <c r="AD88" s="44"/>
      <c r="AE88" s="44"/>
      <c r="AG88" s="44"/>
      <c r="AH88" s="44"/>
      <c r="AI88" s="44"/>
      <c r="AJ88" s="44"/>
      <c r="AK88" s="44"/>
      <c r="AL88" s="44"/>
    </row>
    <row r="89" spans="5:38" x14ac:dyDescent="0.25">
      <c r="E89" s="6"/>
      <c r="F89" s="77"/>
      <c r="G89" s="44"/>
      <c r="H89" s="44"/>
      <c r="I89" s="44"/>
      <c r="J89" s="44"/>
      <c r="K89" s="44"/>
      <c r="L89" s="44"/>
      <c r="N89" s="44"/>
      <c r="O89" s="44"/>
      <c r="P89" s="44"/>
      <c r="Q89" s="44"/>
      <c r="R89" s="44"/>
      <c r="S89" s="44"/>
      <c r="X89" s="6"/>
      <c r="Y89" s="77"/>
      <c r="Z89" s="44"/>
      <c r="AA89" s="44"/>
      <c r="AB89" s="44"/>
      <c r="AC89" s="44"/>
      <c r="AD89" s="44"/>
      <c r="AE89" s="44"/>
      <c r="AG89" s="44"/>
      <c r="AH89" s="44"/>
      <c r="AI89" s="44"/>
      <c r="AJ89" s="44"/>
      <c r="AK89" s="44"/>
      <c r="AL89" s="44"/>
    </row>
    <row r="90" spans="5:38" x14ac:dyDescent="0.25">
      <c r="E90" s="6"/>
      <c r="F90" s="77"/>
      <c r="G90" s="44"/>
      <c r="H90" s="44"/>
      <c r="I90" s="44"/>
      <c r="J90" s="44"/>
      <c r="K90" s="44"/>
      <c r="L90" s="44"/>
      <c r="N90" s="44"/>
      <c r="O90" s="44"/>
      <c r="P90" s="44"/>
      <c r="Q90" s="44"/>
      <c r="R90" s="44"/>
      <c r="S90" s="44"/>
      <c r="X90" s="6"/>
      <c r="Y90" s="77"/>
      <c r="Z90" s="44"/>
      <c r="AA90" s="44"/>
      <c r="AB90" s="44"/>
      <c r="AC90" s="44"/>
      <c r="AD90" s="44"/>
      <c r="AE90" s="44"/>
      <c r="AG90" s="44"/>
      <c r="AH90" s="44"/>
      <c r="AI90" s="44"/>
      <c r="AJ90" s="44"/>
      <c r="AK90" s="44"/>
      <c r="AL90" s="44"/>
    </row>
    <row r="91" spans="5:38" x14ac:dyDescent="0.25">
      <c r="E91" s="6"/>
      <c r="F91" s="77"/>
      <c r="G91" s="44"/>
      <c r="H91" s="44"/>
      <c r="I91" s="44"/>
      <c r="J91" s="44"/>
      <c r="K91" s="44"/>
      <c r="L91" s="44"/>
      <c r="N91" s="44"/>
      <c r="O91" s="44"/>
      <c r="P91" s="44"/>
      <c r="Q91" s="44"/>
      <c r="R91" s="44"/>
      <c r="S91" s="44"/>
      <c r="X91" s="6"/>
      <c r="Y91" s="77"/>
      <c r="Z91" s="44"/>
      <c r="AA91" s="44"/>
      <c r="AB91" s="44"/>
      <c r="AC91" s="44"/>
      <c r="AD91" s="44"/>
      <c r="AE91" s="44"/>
      <c r="AG91" s="44"/>
      <c r="AH91" s="44"/>
      <c r="AI91" s="44"/>
      <c r="AJ91" s="44"/>
      <c r="AK91" s="44"/>
      <c r="AL91" s="44"/>
    </row>
    <row r="92" spans="5:38" x14ac:dyDescent="0.25">
      <c r="E92" s="6"/>
      <c r="F92" s="77"/>
      <c r="G92" s="44"/>
      <c r="H92" s="44"/>
      <c r="I92" s="44"/>
      <c r="J92" s="44"/>
      <c r="K92" s="44"/>
      <c r="L92" s="44"/>
      <c r="N92" s="44"/>
      <c r="O92" s="44"/>
      <c r="P92" s="44"/>
      <c r="Q92" s="44"/>
      <c r="R92" s="44"/>
      <c r="S92" s="44"/>
      <c r="X92" s="6"/>
      <c r="Y92" s="77"/>
      <c r="Z92" s="44"/>
      <c r="AA92" s="44"/>
      <c r="AB92" s="44"/>
      <c r="AC92" s="44"/>
      <c r="AD92" s="44"/>
      <c r="AE92" s="44"/>
      <c r="AG92" s="44"/>
      <c r="AH92" s="44"/>
      <c r="AI92" s="44"/>
      <c r="AJ92" s="44"/>
      <c r="AK92" s="44"/>
      <c r="AL92" s="44"/>
    </row>
    <row r="93" spans="5:38" x14ac:dyDescent="0.25">
      <c r="E93" s="6"/>
      <c r="F93" s="77"/>
      <c r="G93" s="44"/>
      <c r="H93" s="44"/>
      <c r="I93" s="44"/>
      <c r="J93" s="44"/>
      <c r="K93" s="44"/>
      <c r="L93" s="44"/>
      <c r="N93" s="44"/>
      <c r="O93" s="44"/>
      <c r="P93" s="44"/>
      <c r="Q93" s="44"/>
      <c r="R93" s="44"/>
      <c r="S93" s="44"/>
      <c r="X93" s="6"/>
      <c r="Y93" s="77"/>
      <c r="Z93" s="44"/>
      <c r="AA93" s="44"/>
      <c r="AB93" s="44"/>
      <c r="AC93" s="44"/>
      <c r="AD93" s="44"/>
      <c r="AE93" s="44"/>
      <c r="AG93" s="44"/>
      <c r="AH93" s="44"/>
      <c r="AI93" s="44"/>
      <c r="AJ93" s="44"/>
      <c r="AK93" s="44"/>
      <c r="AL93" s="44"/>
    </row>
    <row r="94" spans="5:38" x14ac:dyDescent="0.25">
      <c r="E94" s="6"/>
      <c r="F94" s="77"/>
      <c r="G94" s="44"/>
      <c r="H94" s="44"/>
      <c r="I94" s="44"/>
      <c r="J94" s="44"/>
      <c r="K94" s="44"/>
      <c r="L94" s="44"/>
      <c r="N94" s="44"/>
      <c r="O94" s="44"/>
      <c r="P94" s="44"/>
      <c r="Q94" s="44"/>
      <c r="R94" s="44"/>
      <c r="S94" s="44"/>
      <c r="X94" s="6"/>
      <c r="Y94" s="77"/>
      <c r="Z94" s="44"/>
      <c r="AA94" s="44"/>
      <c r="AB94" s="44"/>
      <c r="AC94" s="44"/>
      <c r="AD94" s="44"/>
      <c r="AE94" s="44"/>
      <c r="AG94" s="44"/>
      <c r="AH94" s="44"/>
      <c r="AI94" s="44"/>
      <c r="AJ94" s="44"/>
      <c r="AK94" s="44"/>
      <c r="AL94" s="44"/>
    </row>
    <row r="95" spans="5:38" x14ac:dyDescent="0.25">
      <c r="E95" s="6"/>
      <c r="F95" s="77"/>
      <c r="G95" s="44"/>
      <c r="H95" s="44"/>
      <c r="I95" s="44"/>
      <c r="J95" s="44"/>
      <c r="K95" s="44"/>
      <c r="L95" s="44"/>
      <c r="N95" s="44"/>
      <c r="O95" s="44"/>
      <c r="P95" s="44"/>
      <c r="Q95" s="44"/>
      <c r="R95" s="44"/>
      <c r="S95" s="44"/>
      <c r="X95" s="6"/>
      <c r="Y95" s="77"/>
      <c r="Z95" s="44"/>
      <c r="AA95" s="44"/>
      <c r="AB95" s="44"/>
      <c r="AC95" s="44"/>
      <c r="AD95" s="44"/>
      <c r="AE95" s="44"/>
      <c r="AG95" s="44"/>
      <c r="AH95" s="44"/>
      <c r="AI95" s="44"/>
      <c r="AJ95" s="44"/>
      <c r="AK95" s="44"/>
      <c r="AL95" s="44"/>
    </row>
    <row r="96" spans="5:38" x14ac:dyDescent="0.25">
      <c r="E96" s="6"/>
      <c r="F96" s="77"/>
      <c r="G96" s="44"/>
      <c r="H96" s="44"/>
      <c r="I96" s="44"/>
      <c r="J96" s="44"/>
      <c r="K96" s="44"/>
      <c r="L96" s="44"/>
      <c r="N96" s="44"/>
      <c r="O96" s="44"/>
      <c r="P96" s="44"/>
      <c r="Q96" s="44"/>
      <c r="R96" s="44"/>
      <c r="S96" s="44"/>
      <c r="X96" s="6"/>
      <c r="Y96" s="77"/>
      <c r="Z96" s="44"/>
      <c r="AA96" s="44"/>
      <c r="AB96" s="44"/>
      <c r="AC96" s="44"/>
      <c r="AD96" s="44"/>
      <c r="AE96" s="44"/>
      <c r="AG96" s="44"/>
      <c r="AH96" s="44"/>
      <c r="AI96" s="44"/>
      <c r="AJ96" s="44"/>
      <c r="AK96" s="44"/>
      <c r="AL96" s="44"/>
    </row>
    <row r="97" spans="5:38" x14ac:dyDescent="0.25">
      <c r="E97" s="6"/>
      <c r="F97" s="77"/>
      <c r="G97" s="44"/>
      <c r="H97" s="44"/>
      <c r="I97" s="44"/>
      <c r="J97" s="44"/>
      <c r="K97" s="44"/>
      <c r="L97" s="44"/>
      <c r="N97" s="44"/>
      <c r="O97" s="44"/>
      <c r="P97" s="44"/>
      <c r="Q97" s="44"/>
      <c r="R97" s="44"/>
      <c r="S97" s="44"/>
      <c r="X97" s="6"/>
      <c r="Y97" s="77"/>
      <c r="Z97" s="44"/>
      <c r="AA97" s="44"/>
      <c r="AB97" s="44"/>
      <c r="AC97" s="44"/>
      <c r="AD97" s="44"/>
      <c r="AE97" s="44"/>
      <c r="AG97" s="44"/>
      <c r="AH97" s="44"/>
      <c r="AI97" s="44"/>
      <c r="AJ97" s="44"/>
      <c r="AK97" s="44"/>
      <c r="AL97" s="44"/>
    </row>
    <row r="98" spans="5:38" x14ac:dyDescent="0.25">
      <c r="E98" s="6"/>
      <c r="F98" s="77"/>
      <c r="G98" s="44"/>
      <c r="H98" s="44"/>
      <c r="I98" s="44"/>
      <c r="J98" s="44"/>
      <c r="K98" s="44"/>
      <c r="L98" s="44"/>
      <c r="N98" s="44"/>
      <c r="O98" s="44"/>
      <c r="P98" s="44"/>
      <c r="Q98" s="44"/>
      <c r="R98" s="44"/>
      <c r="S98" s="44"/>
      <c r="X98" s="6"/>
      <c r="Y98" s="77"/>
      <c r="Z98" s="44"/>
      <c r="AA98" s="44"/>
      <c r="AB98" s="44"/>
      <c r="AC98" s="44"/>
      <c r="AD98" s="44"/>
      <c r="AE98" s="44"/>
      <c r="AG98" s="44"/>
      <c r="AH98" s="44"/>
      <c r="AI98" s="44"/>
      <c r="AJ98" s="44"/>
      <c r="AK98" s="44"/>
      <c r="AL98" s="44"/>
    </row>
    <row r="99" spans="5:38" x14ac:dyDescent="0.25">
      <c r="E99" s="6"/>
      <c r="F99" s="77"/>
      <c r="G99" s="44"/>
      <c r="H99" s="44"/>
      <c r="I99" s="44"/>
      <c r="J99" s="44"/>
      <c r="K99" s="44"/>
      <c r="L99" s="44"/>
      <c r="N99" s="44"/>
      <c r="O99" s="44"/>
      <c r="P99" s="44"/>
      <c r="Q99" s="44"/>
      <c r="R99" s="44"/>
      <c r="S99" s="44"/>
      <c r="X99" s="6"/>
      <c r="Y99" s="77"/>
      <c r="Z99" s="44"/>
      <c r="AA99" s="44"/>
      <c r="AB99" s="44"/>
      <c r="AC99" s="44"/>
      <c r="AD99" s="44"/>
      <c r="AE99" s="44"/>
      <c r="AG99" s="44"/>
      <c r="AH99" s="44"/>
      <c r="AI99" s="44"/>
      <c r="AJ99" s="44"/>
      <c r="AK99" s="44"/>
      <c r="AL99" s="44"/>
    </row>
    <row r="100" spans="5:38" x14ac:dyDescent="0.25">
      <c r="E100" s="6"/>
      <c r="F100" s="77"/>
      <c r="G100" s="44"/>
      <c r="H100" s="44"/>
      <c r="I100" s="44"/>
      <c r="J100" s="44"/>
      <c r="K100" s="44"/>
      <c r="L100" s="44"/>
      <c r="N100" s="44"/>
      <c r="O100" s="44"/>
      <c r="P100" s="44"/>
      <c r="Q100" s="44"/>
      <c r="R100" s="44"/>
      <c r="S100" s="44"/>
      <c r="X100" s="6"/>
      <c r="Y100" s="77"/>
      <c r="Z100" s="44"/>
      <c r="AA100" s="44"/>
      <c r="AB100" s="44"/>
      <c r="AC100" s="44"/>
      <c r="AD100" s="44"/>
      <c r="AE100" s="44"/>
      <c r="AG100" s="44"/>
      <c r="AH100" s="44"/>
      <c r="AI100" s="44"/>
      <c r="AJ100" s="44"/>
      <c r="AK100" s="44"/>
      <c r="AL100" s="44"/>
    </row>
    <row r="101" spans="5:38" x14ac:dyDescent="0.25">
      <c r="E101" s="6"/>
      <c r="F101" s="77"/>
      <c r="G101" s="44"/>
      <c r="H101" s="44"/>
      <c r="I101" s="44"/>
      <c r="J101" s="44"/>
      <c r="K101" s="44"/>
      <c r="L101" s="44"/>
      <c r="N101" s="44"/>
      <c r="O101" s="44"/>
      <c r="P101" s="44"/>
      <c r="Q101" s="44"/>
      <c r="R101" s="44"/>
      <c r="S101" s="44"/>
      <c r="X101" s="6"/>
      <c r="Y101" s="77"/>
      <c r="Z101" s="44"/>
      <c r="AA101" s="44"/>
      <c r="AB101" s="44"/>
      <c r="AC101" s="44"/>
      <c r="AD101" s="44"/>
      <c r="AE101" s="44"/>
      <c r="AG101" s="44"/>
      <c r="AH101" s="44"/>
      <c r="AI101" s="44"/>
      <c r="AJ101" s="44"/>
      <c r="AK101" s="44"/>
      <c r="AL101" s="44"/>
    </row>
    <row r="102" spans="5:38" x14ac:dyDescent="0.25">
      <c r="E102" s="6"/>
      <c r="F102" s="77"/>
      <c r="G102" s="44"/>
      <c r="H102" s="44"/>
      <c r="I102" s="44"/>
      <c r="J102" s="44"/>
      <c r="K102" s="44"/>
      <c r="L102" s="44"/>
      <c r="N102" s="44"/>
      <c r="O102" s="44"/>
      <c r="P102" s="44"/>
      <c r="Q102" s="44"/>
      <c r="R102" s="44"/>
      <c r="S102" s="44"/>
      <c r="X102" s="6"/>
      <c r="Y102" s="77"/>
      <c r="Z102" s="44"/>
      <c r="AA102" s="44"/>
      <c r="AB102" s="44"/>
      <c r="AC102" s="44"/>
      <c r="AD102" s="44"/>
      <c r="AE102" s="44"/>
      <c r="AG102" s="44"/>
      <c r="AH102" s="44"/>
      <c r="AI102" s="44"/>
      <c r="AJ102" s="44"/>
      <c r="AK102" s="44"/>
      <c r="AL102" s="44"/>
    </row>
    <row r="103" spans="5:38" x14ac:dyDescent="0.25">
      <c r="E103" s="6"/>
      <c r="F103" s="77"/>
      <c r="G103" s="44"/>
      <c r="H103" s="44"/>
      <c r="I103" s="44"/>
      <c r="J103" s="44"/>
      <c r="K103" s="44"/>
      <c r="L103" s="44"/>
      <c r="N103" s="44"/>
      <c r="O103" s="44"/>
      <c r="P103" s="44"/>
      <c r="Q103" s="44"/>
      <c r="R103" s="44"/>
      <c r="S103" s="44"/>
      <c r="X103" s="6"/>
      <c r="Y103" s="77"/>
      <c r="Z103" s="44"/>
      <c r="AA103" s="44"/>
      <c r="AB103" s="44"/>
      <c r="AC103" s="44"/>
      <c r="AD103" s="44"/>
      <c r="AE103" s="44"/>
      <c r="AG103" s="44"/>
      <c r="AH103" s="44"/>
      <c r="AI103" s="44"/>
      <c r="AJ103" s="44"/>
      <c r="AK103" s="44"/>
      <c r="AL103" s="44"/>
    </row>
    <row r="104" spans="5:38" x14ac:dyDescent="0.25">
      <c r="E104" s="6"/>
      <c r="F104" s="77"/>
      <c r="G104" s="44"/>
      <c r="H104" s="44"/>
      <c r="I104" s="44"/>
      <c r="J104" s="44"/>
      <c r="K104" s="44"/>
      <c r="L104" s="44"/>
      <c r="N104" s="44"/>
      <c r="O104" s="44"/>
      <c r="P104" s="44"/>
      <c r="Q104" s="44"/>
      <c r="R104" s="44"/>
      <c r="S104" s="44"/>
      <c r="X104" s="6"/>
      <c r="Y104" s="77"/>
      <c r="Z104" s="44"/>
      <c r="AA104" s="44"/>
      <c r="AB104" s="44"/>
      <c r="AC104" s="44"/>
      <c r="AD104" s="44"/>
      <c r="AE104" s="44"/>
      <c r="AG104" s="44"/>
      <c r="AH104" s="44"/>
      <c r="AI104" s="44"/>
      <c r="AJ104" s="44"/>
      <c r="AK104" s="44"/>
      <c r="AL104" s="44"/>
    </row>
    <row r="105" spans="5:38" x14ac:dyDescent="0.25">
      <c r="E105" s="6"/>
      <c r="F105" s="77"/>
      <c r="G105" s="44"/>
      <c r="H105" s="44"/>
      <c r="I105" s="44"/>
      <c r="J105" s="44"/>
      <c r="K105" s="44"/>
      <c r="L105" s="44"/>
      <c r="N105" s="44"/>
      <c r="O105" s="44"/>
      <c r="P105" s="44"/>
      <c r="Q105" s="44"/>
      <c r="R105" s="44"/>
      <c r="S105" s="44"/>
      <c r="X105" s="6"/>
      <c r="Y105" s="77"/>
      <c r="Z105" s="44"/>
      <c r="AA105" s="44"/>
      <c r="AB105" s="44"/>
      <c r="AC105" s="44"/>
      <c r="AD105" s="44"/>
      <c r="AE105" s="44"/>
      <c r="AG105" s="44"/>
      <c r="AH105" s="44"/>
      <c r="AI105" s="44"/>
      <c r="AJ105" s="44"/>
      <c r="AK105" s="44"/>
      <c r="AL105" s="44"/>
    </row>
    <row r="106" spans="5:38" x14ac:dyDescent="0.25">
      <c r="E106" s="6"/>
      <c r="F106" s="77"/>
      <c r="G106" s="44"/>
      <c r="H106" s="44"/>
      <c r="I106" s="44"/>
      <c r="J106" s="44"/>
      <c r="K106" s="44"/>
      <c r="L106" s="44"/>
      <c r="N106" s="44"/>
      <c r="O106" s="44"/>
      <c r="P106" s="44"/>
      <c r="Q106" s="44"/>
      <c r="R106" s="44"/>
      <c r="S106" s="44"/>
      <c r="X106" s="6"/>
      <c r="Y106" s="77"/>
      <c r="Z106" s="44"/>
      <c r="AA106" s="44"/>
      <c r="AB106" s="44"/>
      <c r="AC106" s="44"/>
      <c r="AD106" s="44"/>
      <c r="AE106" s="44"/>
      <c r="AG106" s="44"/>
      <c r="AH106" s="44"/>
      <c r="AI106" s="44"/>
      <c r="AJ106" s="44"/>
      <c r="AK106" s="44"/>
      <c r="AL106" s="44"/>
    </row>
    <row r="107" spans="5:38" x14ac:dyDescent="0.25">
      <c r="E107" s="6"/>
      <c r="F107" s="77"/>
      <c r="G107" s="44"/>
      <c r="H107" s="44"/>
      <c r="I107" s="44"/>
      <c r="J107" s="44"/>
      <c r="K107" s="44"/>
      <c r="L107" s="44"/>
      <c r="N107" s="44"/>
      <c r="O107" s="44"/>
      <c r="P107" s="44"/>
      <c r="Q107" s="44"/>
      <c r="R107" s="44"/>
      <c r="S107" s="44"/>
      <c r="X107" s="6"/>
      <c r="Y107" s="77"/>
      <c r="Z107" s="44"/>
      <c r="AA107" s="44"/>
      <c r="AB107" s="44"/>
      <c r="AC107" s="44"/>
      <c r="AD107" s="44"/>
      <c r="AE107" s="44"/>
      <c r="AG107" s="44"/>
      <c r="AH107" s="44"/>
      <c r="AI107" s="44"/>
      <c r="AJ107" s="44"/>
      <c r="AK107" s="44"/>
      <c r="AL107" s="44"/>
    </row>
    <row r="108" spans="5:38" x14ac:dyDescent="0.25">
      <c r="E108" s="6"/>
      <c r="F108" s="77"/>
      <c r="G108" s="44"/>
      <c r="H108" s="44"/>
      <c r="I108" s="44"/>
      <c r="J108" s="44"/>
      <c r="K108" s="44"/>
      <c r="L108" s="44"/>
      <c r="N108" s="44"/>
      <c r="O108" s="44"/>
      <c r="P108" s="44"/>
      <c r="Q108" s="44"/>
      <c r="R108" s="44"/>
      <c r="S108" s="44"/>
      <c r="X108" s="6"/>
      <c r="Y108" s="77"/>
      <c r="Z108" s="44"/>
      <c r="AA108" s="44"/>
      <c r="AB108" s="44"/>
      <c r="AC108" s="44"/>
      <c r="AD108" s="44"/>
      <c r="AE108" s="44"/>
      <c r="AG108" s="44"/>
      <c r="AH108" s="44"/>
      <c r="AI108" s="44"/>
      <c r="AJ108" s="44"/>
      <c r="AK108" s="44"/>
      <c r="AL108" s="44"/>
    </row>
    <row r="109" spans="5:38" x14ac:dyDescent="0.25">
      <c r="E109" s="6"/>
      <c r="F109" s="77"/>
      <c r="G109" s="44"/>
      <c r="H109" s="44"/>
      <c r="I109" s="44"/>
      <c r="J109" s="44"/>
      <c r="K109" s="44"/>
      <c r="L109" s="44"/>
      <c r="N109" s="44"/>
      <c r="O109" s="44"/>
      <c r="P109" s="44"/>
      <c r="Q109" s="44"/>
      <c r="R109" s="44"/>
      <c r="S109" s="44"/>
      <c r="X109" s="6"/>
      <c r="Y109" s="77"/>
      <c r="Z109" s="44"/>
      <c r="AA109" s="44"/>
      <c r="AB109" s="44"/>
      <c r="AC109" s="44"/>
      <c r="AD109" s="44"/>
      <c r="AE109" s="44"/>
      <c r="AG109" s="44"/>
      <c r="AH109" s="44"/>
      <c r="AI109" s="44"/>
      <c r="AJ109" s="44"/>
      <c r="AK109" s="44"/>
      <c r="AL109" s="44"/>
    </row>
    <row r="110" spans="5:38" x14ac:dyDescent="0.25">
      <c r="E110" s="6"/>
      <c r="F110" s="77"/>
      <c r="G110" s="44"/>
      <c r="H110" s="44"/>
      <c r="I110" s="44"/>
      <c r="J110" s="44"/>
      <c r="K110" s="44"/>
      <c r="L110" s="44"/>
      <c r="N110" s="44"/>
      <c r="O110" s="44"/>
      <c r="P110" s="44"/>
      <c r="Q110" s="44"/>
      <c r="R110" s="44"/>
      <c r="S110" s="44"/>
      <c r="X110" s="6"/>
      <c r="Y110" s="77"/>
      <c r="Z110" s="44"/>
      <c r="AA110" s="44"/>
      <c r="AB110" s="44"/>
      <c r="AC110" s="44"/>
      <c r="AD110" s="44"/>
      <c r="AE110" s="44"/>
      <c r="AG110" s="44"/>
      <c r="AH110" s="44"/>
      <c r="AI110" s="44"/>
      <c r="AJ110" s="44"/>
      <c r="AK110" s="44"/>
      <c r="AL110" s="44"/>
    </row>
    <row r="111" spans="5:38" x14ac:dyDescent="0.25">
      <c r="E111" s="6"/>
      <c r="F111" s="77"/>
      <c r="G111" s="44"/>
      <c r="H111" s="44"/>
      <c r="I111" s="44"/>
      <c r="J111" s="44"/>
      <c r="K111" s="44"/>
      <c r="L111" s="44"/>
      <c r="N111" s="44"/>
      <c r="O111" s="44"/>
      <c r="P111" s="44"/>
      <c r="Q111" s="44"/>
      <c r="R111" s="44"/>
      <c r="S111" s="44"/>
      <c r="X111" s="6"/>
      <c r="Y111" s="77"/>
      <c r="Z111" s="44"/>
      <c r="AA111" s="44"/>
      <c r="AB111" s="44"/>
      <c r="AC111" s="44"/>
      <c r="AD111" s="44"/>
      <c r="AE111" s="44"/>
      <c r="AG111" s="44"/>
      <c r="AH111" s="44"/>
      <c r="AI111" s="44"/>
      <c r="AJ111" s="44"/>
      <c r="AK111" s="44"/>
      <c r="AL111" s="44"/>
    </row>
    <row r="112" spans="5:38" x14ac:dyDescent="0.25">
      <c r="E112" s="6"/>
      <c r="F112" s="77"/>
      <c r="G112" s="44"/>
      <c r="H112" s="44"/>
      <c r="I112" s="44"/>
      <c r="J112" s="44"/>
      <c r="K112" s="44"/>
      <c r="L112" s="44"/>
      <c r="N112" s="44"/>
      <c r="O112" s="44"/>
      <c r="P112" s="44"/>
      <c r="Q112" s="44"/>
      <c r="R112" s="44"/>
      <c r="S112" s="44"/>
      <c r="X112" s="6"/>
      <c r="Y112" s="77"/>
      <c r="Z112" s="44"/>
      <c r="AA112" s="44"/>
      <c r="AB112" s="44"/>
      <c r="AC112" s="44"/>
      <c r="AD112" s="44"/>
      <c r="AE112" s="44"/>
      <c r="AG112" s="44"/>
      <c r="AH112" s="44"/>
      <c r="AI112" s="44"/>
      <c r="AJ112" s="44"/>
      <c r="AK112" s="44"/>
      <c r="AL112" s="44"/>
    </row>
    <row r="113" spans="5:38" x14ac:dyDescent="0.25">
      <c r="E113" s="6"/>
      <c r="F113" s="77"/>
      <c r="G113" s="44"/>
      <c r="H113" s="44"/>
      <c r="I113" s="44"/>
      <c r="J113" s="44"/>
      <c r="K113" s="44"/>
      <c r="L113" s="44"/>
      <c r="N113" s="44"/>
      <c r="O113" s="44"/>
      <c r="P113" s="44"/>
      <c r="Q113" s="44"/>
      <c r="R113" s="44"/>
      <c r="S113" s="44"/>
      <c r="X113" s="6"/>
      <c r="Y113" s="77"/>
      <c r="Z113" s="44"/>
      <c r="AA113" s="44"/>
      <c r="AB113" s="44"/>
      <c r="AC113" s="44"/>
      <c r="AD113" s="44"/>
      <c r="AE113" s="44"/>
      <c r="AG113" s="44"/>
      <c r="AH113" s="44"/>
      <c r="AI113" s="44"/>
      <c r="AJ113" s="44"/>
      <c r="AK113" s="44"/>
      <c r="AL113" s="44"/>
    </row>
    <row r="114" spans="5:38" x14ac:dyDescent="0.25">
      <c r="E114" s="6"/>
      <c r="F114" s="77"/>
      <c r="G114" s="44"/>
      <c r="H114" s="44"/>
      <c r="I114" s="44"/>
      <c r="J114" s="44"/>
      <c r="K114" s="44"/>
      <c r="L114" s="44"/>
      <c r="N114" s="44"/>
      <c r="O114" s="44"/>
      <c r="P114" s="44"/>
      <c r="Q114" s="44"/>
      <c r="R114" s="44"/>
      <c r="S114" s="44"/>
      <c r="X114" s="6"/>
      <c r="Y114" s="77"/>
      <c r="Z114" s="44"/>
      <c r="AA114" s="44"/>
      <c r="AB114" s="44"/>
      <c r="AC114" s="44"/>
      <c r="AD114" s="44"/>
      <c r="AE114" s="44"/>
      <c r="AG114" s="44"/>
      <c r="AH114" s="44"/>
      <c r="AI114" s="44"/>
      <c r="AJ114" s="44"/>
      <c r="AK114" s="44"/>
      <c r="AL114" s="44"/>
    </row>
    <row r="115" spans="5:38" x14ac:dyDescent="0.25">
      <c r="E115" s="6"/>
      <c r="F115" s="77"/>
      <c r="G115" s="44"/>
      <c r="H115" s="44"/>
      <c r="I115" s="44"/>
      <c r="J115" s="44"/>
      <c r="K115" s="44"/>
      <c r="L115" s="44"/>
      <c r="N115" s="44"/>
      <c r="O115" s="44"/>
      <c r="P115" s="44"/>
      <c r="Q115" s="44"/>
      <c r="R115" s="44"/>
      <c r="S115" s="44"/>
      <c r="X115" s="6"/>
      <c r="Y115" s="77"/>
      <c r="Z115" s="44"/>
      <c r="AA115" s="44"/>
      <c r="AB115" s="44"/>
      <c r="AC115" s="44"/>
      <c r="AD115" s="44"/>
      <c r="AE115" s="44"/>
      <c r="AG115" s="44"/>
      <c r="AH115" s="44"/>
      <c r="AI115" s="44"/>
      <c r="AJ115" s="44"/>
      <c r="AK115" s="44"/>
      <c r="AL115" s="44"/>
    </row>
    <row r="116" spans="5:38" x14ac:dyDescent="0.25">
      <c r="E116" s="6"/>
      <c r="F116" s="77"/>
      <c r="G116" s="44"/>
      <c r="H116" s="44"/>
      <c r="I116" s="44"/>
      <c r="J116" s="44"/>
      <c r="K116" s="44"/>
      <c r="L116" s="44"/>
      <c r="N116" s="44"/>
      <c r="O116" s="44"/>
      <c r="P116" s="44"/>
      <c r="Q116" s="44"/>
      <c r="R116" s="44"/>
      <c r="S116" s="44"/>
      <c r="X116" s="6"/>
      <c r="Y116" s="77"/>
      <c r="Z116" s="44"/>
      <c r="AA116" s="44"/>
      <c r="AB116" s="44"/>
      <c r="AC116" s="44"/>
      <c r="AD116" s="44"/>
      <c r="AE116" s="44"/>
      <c r="AG116" s="44"/>
      <c r="AH116" s="44"/>
      <c r="AI116" s="44"/>
      <c r="AJ116" s="44"/>
      <c r="AK116" s="44"/>
      <c r="AL116" s="44"/>
    </row>
    <row r="117" spans="5:38" x14ac:dyDescent="0.25">
      <c r="E117" s="6"/>
      <c r="F117" s="77"/>
      <c r="G117" s="44"/>
      <c r="H117" s="44"/>
      <c r="I117" s="44"/>
      <c r="J117" s="44"/>
      <c r="K117" s="44"/>
      <c r="L117" s="44"/>
      <c r="N117" s="44"/>
      <c r="O117" s="44"/>
      <c r="P117" s="44"/>
      <c r="Q117" s="44"/>
      <c r="R117" s="44"/>
      <c r="S117" s="44"/>
      <c r="X117" s="6"/>
      <c r="Y117" s="77"/>
      <c r="Z117" s="44"/>
      <c r="AA117" s="44"/>
      <c r="AB117" s="44"/>
      <c r="AC117" s="44"/>
      <c r="AD117" s="44"/>
      <c r="AE117" s="44"/>
      <c r="AG117" s="44"/>
      <c r="AH117" s="44"/>
      <c r="AI117" s="44"/>
      <c r="AJ117" s="44"/>
      <c r="AK117" s="44"/>
      <c r="AL117" s="44"/>
    </row>
    <row r="118" spans="5:38" x14ac:dyDescent="0.25">
      <c r="E118" s="6"/>
      <c r="F118" s="77"/>
      <c r="G118" s="44"/>
      <c r="H118" s="44"/>
      <c r="I118" s="44"/>
      <c r="J118" s="44"/>
      <c r="K118" s="44"/>
      <c r="L118" s="44"/>
      <c r="N118" s="44"/>
      <c r="O118" s="44"/>
      <c r="P118" s="44"/>
      <c r="Q118" s="44"/>
      <c r="R118" s="44"/>
      <c r="S118" s="44"/>
      <c r="X118" s="6"/>
      <c r="Y118" s="77"/>
      <c r="Z118" s="44"/>
      <c r="AA118" s="44"/>
      <c r="AB118" s="44"/>
      <c r="AC118" s="44"/>
      <c r="AD118" s="44"/>
      <c r="AE118" s="44"/>
      <c r="AG118" s="44"/>
      <c r="AH118" s="44"/>
      <c r="AI118" s="44"/>
      <c r="AJ118" s="44"/>
      <c r="AK118" s="44"/>
      <c r="AL118" s="44"/>
    </row>
    <row r="119" spans="5:38" x14ac:dyDescent="0.25">
      <c r="E119" s="6"/>
      <c r="F119" s="77"/>
      <c r="G119" s="44"/>
      <c r="H119" s="44"/>
      <c r="I119" s="44"/>
      <c r="J119" s="44"/>
      <c r="K119" s="44"/>
      <c r="L119" s="44"/>
      <c r="N119" s="44"/>
      <c r="O119" s="44"/>
      <c r="P119" s="44"/>
      <c r="Q119" s="44"/>
      <c r="R119" s="44"/>
      <c r="S119" s="44"/>
      <c r="X119" s="6"/>
      <c r="Y119" s="77"/>
      <c r="Z119" s="44"/>
      <c r="AA119" s="44"/>
      <c r="AB119" s="44"/>
      <c r="AC119" s="44"/>
      <c r="AD119" s="44"/>
      <c r="AE119" s="44"/>
      <c r="AG119" s="44"/>
      <c r="AH119" s="44"/>
      <c r="AI119" s="44"/>
      <c r="AJ119" s="44"/>
      <c r="AK119" s="44"/>
      <c r="AL119" s="44"/>
    </row>
    <row r="120" spans="5:38" x14ac:dyDescent="0.25">
      <c r="E120" s="6"/>
      <c r="F120" s="77"/>
      <c r="G120" s="44"/>
      <c r="H120" s="44"/>
      <c r="I120" s="44"/>
      <c r="J120" s="44"/>
      <c r="K120" s="44"/>
      <c r="L120" s="44"/>
      <c r="N120" s="44"/>
      <c r="O120" s="44"/>
      <c r="P120" s="44"/>
      <c r="Q120" s="44"/>
      <c r="R120" s="44"/>
      <c r="S120" s="44"/>
      <c r="X120" s="6"/>
      <c r="Y120" s="77"/>
      <c r="Z120" s="44"/>
      <c r="AA120" s="44"/>
      <c r="AB120" s="44"/>
      <c r="AC120" s="44"/>
      <c r="AD120" s="44"/>
      <c r="AE120" s="44"/>
      <c r="AG120" s="44"/>
      <c r="AH120" s="44"/>
      <c r="AI120" s="44"/>
      <c r="AJ120" s="44"/>
      <c r="AK120" s="44"/>
      <c r="AL120" s="44"/>
    </row>
    <row r="121" spans="5:38" x14ac:dyDescent="0.25">
      <c r="E121" s="6"/>
      <c r="F121" s="77"/>
      <c r="G121" s="44"/>
      <c r="H121" s="44"/>
      <c r="I121" s="44"/>
      <c r="J121" s="44"/>
      <c r="K121" s="44"/>
      <c r="L121" s="44"/>
      <c r="N121" s="44"/>
      <c r="O121" s="44"/>
      <c r="P121" s="44"/>
      <c r="Q121" s="44"/>
      <c r="R121" s="44"/>
      <c r="S121" s="44"/>
      <c r="X121" s="6"/>
      <c r="Y121" s="77"/>
      <c r="Z121" s="44"/>
      <c r="AA121" s="44"/>
      <c r="AB121" s="44"/>
      <c r="AC121" s="44"/>
      <c r="AD121" s="44"/>
      <c r="AE121" s="44"/>
      <c r="AG121" s="44"/>
      <c r="AH121" s="44"/>
      <c r="AI121" s="44"/>
      <c r="AJ121" s="44"/>
      <c r="AK121" s="44"/>
      <c r="AL121" s="44"/>
    </row>
    <row r="122" spans="5:38" x14ac:dyDescent="0.25">
      <c r="E122" s="6"/>
      <c r="F122" s="77"/>
      <c r="G122" s="44"/>
      <c r="H122" s="44"/>
      <c r="I122" s="44"/>
      <c r="J122" s="44"/>
      <c r="K122" s="44"/>
      <c r="L122" s="44"/>
      <c r="N122" s="44"/>
      <c r="O122" s="44"/>
      <c r="P122" s="44"/>
      <c r="Q122" s="44"/>
      <c r="R122" s="44"/>
      <c r="S122" s="44"/>
      <c r="X122" s="6"/>
      <c r="Y122" s="77"/>
      <c r="Z122" s="44"/>
      <c r="AA122" s="44"/>
      <c r="AB122" s="44"/>
      <c r="AC122" s="44"/>
      <c r="AD122" s="44"/>
      <c r="AE122" s="44"/>
      <c r="AG122" s="44"/>
      <c r="AH122" s="44"/>
      <c r="AI122" s="44"/>
      <c r="AJ122" s="44"/>
      <c r="AK122" s="44"/>
      <c r="AL122" s="44"/>
    </row>
    <row r="123" spans="5:38" x14ac:dyDescent="0.25">
      <c r="E123" s="6"/>
      <c r="F123" s="77"/>
      <c r="G123" s="44"/>
      <c r="H123" s="44"/>
      <c r="I123" s="44"/>
      <c r="J123" s="44"/>
      <c r="K123" s="44"/>
      <c r="L123" s="44"/>
      <c r="N123" s="44"/>
      <c r="O123" s="44"/>
      <c r="P123" s="44"/>
      <c r="Q123" s="44"/>
      <c r="R123" s="44"/>
      <c r="S123" s="44"/>
      <c r="X123" s="6"/>
      <c r="Y123" s="77"/>
      <c r="Z123" s="44"/>
      <c r="AA123" s="44"/>
      <c r="AB123" s="44"/>
      <c r="AC123" s="44"/>
      <c r="AD123" s="44"/>
      <c r="AE123" s="44"/>
      <c r="AG123" s="44"/>
      <c r="AH123" s="44"/>
      <c r="AI123" s="44"/>
      <c r="AJ123" s="44"/>
      <c r="AK123" s="44"/>
      <c r="AL123" s="44"/>
    </row>
    <row r="124" spans="5:38" x14ac:dyDescent="0.25">
      <c r="E124" s="6"/>
      <c r="F124" s="77"/>
      <c r="G124" s="44"/>
      <c r="H124" s="44"/>
      <c r="I124" s="44"/>
      <c r="J124" s="44"/>
      <c r="K124" s="44"/>
      <c r="L124" s="44"/>
      <c r="N124" s="44"/>
      <c r="O124" s="44"/>
      <c r="P124" s="44"/>
      <c r="Q124" s="44"/>
      <c r="R124" s="44"/>
      <c r="S124" s="44"/>
      <c r="X124" s="6"/>
      <c r="Y124" s="77"/>
      <c r="Z124" s="44"/>
      <c r="AA124" s="44"/>
      <c r="AB124" s="44"/>
      <c r="AC124" s="44"/>
      <c r="AD124" s="44"/>
      <c r="AE124" s="44"/>
      <c r="AG124" s="44"/>
      <c r="AH124" s="44"/>
      <c r="AI124" s="44"/>
      <c r="AJ124" s="44"/>
      <c r="AK124" s="44"/>
      <c r="AL124" s="44"/>
    </row>
    <row r="125" spans="5:38" x14ac:dyDescent="0.25">
      <c r="E125" s="6"/>
      <c r="F125" s="77"/>
      <c r="G125" s="44"/>
      <c r="H125" s="44"/>
      <c r="I125" s="44"/>
      <c r="J125" s="44"/>
      <c r="K125" s="44"/>
      <c r="L125" s="44"/>
      <c r="N125" s="44"/>
      <c r="O125" s="44"/>
      <c r="P125" s="44"/>
      <c r="Q125" s="44"/>
      <c r="R125" s="44"/>
      <c r="S125" s="44"/>
      <c r="X125" s="6"/>
      <c r="Y125" s="77"/>
      <c r="Z125" s="44"/>
      <c r="AA125" s="44"/>
      <c r="AB125" s="44"/>
      <c r="AC125" s="44"/>
      <c r="AD125" s="44"/>
      <c r="AE125" s="44"/>
      <c r="AG125" s="44"/>
      <c r="AH125" s="44"/>
      <c r="AI125" s="44"/>
      <c r="AJ125" s="44"/>
      <c r="AK125" s="44"/>
      <c r="AL125" s="44"/>
    </row>
    <row r="126" spans="5:38" x14ac:dyDescent="0.25">
      <c r="E126" s="6"/>
      <c r="F126" s="77"/>
      <c r="G126" s="44"/>
      <c r="H126" s="44"/>
      <c r="I126" s="44"/>
      <c r="J126" s="44"/>
      <c r="K126" s="44"/>
      <c r="L126" s="44"/>
      <c r="N126" s="44"/>
      <c r="O126" s="44"/>
      <c r="P126" s="44"/>
      <c r="Q126" s="44"/>
      <c r="R126" s="44"/>
      <c r="S126" s="44"/>
      <c r="X126" s="6"/>
      <c r="Y126" s="77"/>
      <c r="Z126" s="44"/>
      <c r="AA126" s="44"/>
      <c r="AB126" s="44"/>
      <c r="AC126" s="44"/>
      <c r="AD126" s="44"/>
      <c r="AE126" s="44"/>
      <c r="AG126" s="44"/>
      <c r="AH126" s="44"/>
      <c r="AI126" s="44"/>
      <c r="AJ126" s="44"/>
      <c r="AK126" s="44"/>
      <c r="AL126" s="44"/>
    </row>
    <row r="127" spans="5:38" x14ac:dyDescent="0.25">
      <c r="E127" s="6"/>
      <c r="F127" s="77"/>
      <c r="G127" s="44"/>
      <c r="H127" s="44"/>
      <c r="I127" s="44"/>
      <c r="J127" s="44"/>
      <c r="K127" s="44"/>
      <c r="L127" s="44"/>
      <c r="N127" s="44"/>
      <c r="O127" s="44"/>
      <c r="P127" s="44"/>
      <c r="Q127" s="44"/>
      <c r="R127" s="44"/>
      <c r="S127" s="44"/>
      <c r="X127" s="6"/>
      <c r="Y127" s="77"/>
      <c r="Z127" s="44"/>
      <c r="AA127" s="44"/>
      <c r="AB127" s="44"/>
      <c r="AC127" s="44"/>
      <c r="AD127" s="44"/>
      <c r="AE127" s="44"/>
      <c r="AG127" s="44"/>
      <c r="AH127" s="44"/>
      <c r="AI127" s="44"/>
      <c r="AJ127" s="44"/>
      <c r="AK127" s="44"/>
      <c r="AL127" s="44"/>
    </row>
    <row r="128" spans="5:38" x14ac:dyDescent="0.25">
      <c r="E128" s="6"/>
      <c r="F128" s="77"/>
      <c r="G128" s="44"/>
      <c r="H128" s="44"/>
      <c r="I128" s="44"/>
      <c r="J128" s="44"/>
      <c r="K128" s="44"/>
      <c r="L128" s="44"/>
      <c r="N128" s="44"/>
      <c r="O128" s="44"/>
      <c r="P128" s="44"/>
      <c r="Q128" s="44"/>
      <c r="R128" s="44"/>
      <c r="S128" s="44"/>
      <c r="X128" s="6"/>
      <c r="Y128" s="77"/>
      <c r="Z128" s="44"/>
      <c r="AA128" s="44"/>
      <c r="AB128" s="44"/>
      <c r="AC128" s="44"/>
      <c r="AD128" s="44"/>
      <c r="AE128" s="44"/>
      <c r="AG128" s="44"/>
      <c r="AH128" s="44"/>
      <c r="AI128" s="44"/>
      <c r="AJ128" s="44"/>
      <c r="AK128" s="44"/>
      <c r="AL128" s="44"/>
    </row>
    <row r="129" spans="5:38" x14ac:dyDescent="0.25">
      <c r="E129" s="6"/>
      <c r="F129" s="77"/>
      <c r="G129" s="44"/>
      <c r="H129" s="44"/>
      <c r="I129" s="44"/>
      <c r="J129" s="44"/>
      <c r="K129" s="44"/>
      <c r="L129" s="44"/>
      <c r="N129" s="44"/>
      <c r="O129" s="44"/>
      <c r="P129" s="44"/>
      <c r="Q129" s="44"/>
      <c r="R129" s="44"/>
      <c r="S129" s="44"/>
      <c r="X129" s="6"/>
      <c r="Y129" s="77"/>
      <c r="Z129" s="44"/>
      <c r="AA129" s="44"/>
      <c r="AB129" s="44"/>
      <c r="AC129" s="44"/>
      <c r="AD129" s="44"/>
      <c r="AE129" s="44"/>
      <c r="AG129" s="44"/>
      <c r="AH129" s="44"/>
      <c r="AI129" s="44"/>
      <c r="AJ129" s="44"/>
      <c r="AK129" s="44"/>
      <c r="AL129" s="44"/>
    </row>
    <row r="130" spans="5:38" x14ac:dyDescent="0.25">
      <c r="E130" s="6"/>
      <c r="F130" s="77"/>
      <c r="G130" s="44"/>
      <c r="H130" s="44"/>
      <c r="I130" s="44"/>
      <c r="J130" s="44"/>
      <c r="K130" s="44"/>
      <c r="L130" s="44"/>
      <c r="N130" s="44"/>
      <c r="O130" s="44"/>
      <c r="P130" s="44"/>
      <c r="Q130" s="44"/>
      <c r="R130" s="44"/>
      <c r="S130" s="44"/>
      <c r="X130" s="6"/>
      <c r="Y130" s="77"/>
      <c r="Z130" s="44"/>
      <c r="AA130" s="44"/>
      <c r="AB130" s="44"/>
      <c r="AC130" s="44"/>
      <c r="AD130" s="44"/>
      <c r="AE130" s="44"/>
      <c r="AG130" s="44"/>
      <c r="AH130" s="44"/>
      <c r="AI130" s="44"/>
      <c r="AJ130" s="44"/>
      <c r="AK130" s="44"/>
      <c r="AL130" s="44"/>
    </row>
    <row r="131" spans="5:38" x14ac:dyDescent="0.25">
      <c r="E131" s="6"/>
      <c r="F131" s="77"/>
      <c r="G131" s="44"/>
      <c r="H131" s="44"/>
      <c r="I131" s="44"/>
      <c r="J131" s="44"/>
      <c r="K131" s="44"/>
      <c r="L131" s="44"/>
      <c r="N131" s="44"/>
      <c r="O131" s="44"/>
      <c r="P131" s="44"/>
      <c r="Q131" s="44"/>
      <c r="R131" s="44"/>
      <c r="S131" s="44"/>
      <c r="X131" s="6"/>
      <c r="Y131" s="77"/>
      <c r="Z131" s="44"/>
      <c r="AA131" s="44"/>
      <c r="AB131" s="44"/>
      <c r="AC131" s="44"/>
      <c r="AD131" s="44"/>
      <c r="AE131" s="44"/>
      <c r="AG131" s="44"/>
      <c r="AH131" s="44"/>
      <c r="AI131" s="44"/>
      <c r="AJ131" s="44"/>
      <c r="AK131" s="44"/>
      <c r="AL131" s="44"/>
    </row>
    <row r="132" spans="5:38" x14ac:dyDescent="0.25">
      <c r="E132" s="6"/>
      <c r="F132" s="77"/>
      <c r="G132" s="44"/>
      <c r="H132" s="44"/>
      <c r="I132" s="44"/>
      <c r="J132" s="44"/>
      <c r="K132" s="44"/>
      <c r="L132" s="44"/>
      <c r="N132" s="44"/>
      <c r="O132" s="44"/>
      <c r="P132" s="44"/>
      <c r="Q132" s="44"/>
      <c r="R132" s="44"/>
      <c r="S132" s="44"/>
      <c r="X132" s="6"/>
      <c r="Y132" s="77"/>
      <c r="Z132" s="44"/>
      <c r="AA132" s="44"/>
      <c r="AB132" s="44"/>
      <c r="AC132" s="44"/>
      <c r="AD132" s="44"/>
      <c r="AE132" s="44"/>
      <c r="AG132" s="44"/>
      <c r="AH132" s="44"/>
      <c r="AI132" s="44"/>
      <c r="AJ132" s="44"/>
      <c r="AK132" s="44"/>
      <c r="AL132" s="44"/>
    </row>
    <row r="133" spans="5:38" x14ac:dyDescent="0.25">
      <c r="E133" s="6"/>
      <c r="F133" s="77"/>
      <c r="G133" s="44"/>
      <c r="H133" s="44"/>
      <c r="I133" s="44"/>
      <c r="J133" s="44"/>
      <c r="K133" s="44"/>
      <c r="L133" s="44"/>
      <c r="N133" s="44"/>
      <c r="O133" s="44"/>
      <c r="P133" s="44"/>
      <c r="Q133" s="44"/>
      <c r="R133" s="44"/>
      <c r="S133" s="44"/>
      <c r="X133" s="6"/>
      <c r="Y133" s="77"/>
      <c r="Z133" s="44"/>
      <c r="AA133" s="44"/>
      <c r="AB133" s="44"/>
      <c r="AC133" s="44"/>
      <c r="AD133" s="44"/>
      <c r="AE133" s="44"/>
      <c r="AG133" s="44"/>
      <c r="AH133" s="44"/>
      <c r="AI133" s="44"/>
      <c r="AJ133" s="44"/>
      <c r="AK133" s="44"/>
      <c r="AL133" s="44"/>
    </row>
    <row r="134" spans="5:38" x14ac:dyDescent="0.25">
      <c r="E134" s="6"/>
      <c r="F134" s="77"/>
      <c r="G134" s="44"/>
      <c r="H134" s="44"/>
      <c r="I134" s="44"/>
      <c r="J134" s="44"/>
      <c r="K134" s="44"/>
      <c r="L134" s="44"/>
      <c r="N134" s="44"/>
      <c r="O134" s="44"/>
      <c r="P134" s="44"/>
      <c r="Q134" s="44"/>
      <c r="R134" s="44"/>
      <c r="S134" s="44"/>
      <c r="X134" s="6"/>
      <c r="Y134" s="77"/>
      <c r="Z134" s="44"/>
      <c r="AA134" s="44"/>
      <c r="AB134" s="44"/>
      <c r="AC134" s="44"/>
      <c r="AD134" s="44"/>
      <c r="AE134" s="44"/>
      <c r="AG134" s="44"/>
      <c r="AH134" s="44"/>
      <c r="AI134" s="44"/>
      <c r="AJ134" s="44"/>
      <c r="AK134" s="44"/>
      <c r="AL134" s="44"/>
    </row>
    <row r="135" spans="5:38" x14ac:dyDescent="0.25">
      <c r="E135" s="6"/>
      <c r="F135" s="77"/>
      <c r="G135" s="44"/>
      <c r="H135" s="44"/>
      <c r="I135" s="44"/>
      <c r="J135" s="44"/>
      <c r="K135" s="44"/>
      <c r="L135" s="44"/>
      <c r="N135" s="44"/>
      <c r="O135" s="44"/>
      <c r="P135" s="44"/>
      <c r="Q135" s="44"/>
      <c r="R135" s="44"/>
      <c r="S135" s="44"/>
      <c r="X135" s="6"/>
      <c r="Y135" s="77"/>
      <c r="Z135" s="44"/>
      <c r="AA135" s="44"/>
      <c r="AB135" s="44"/>
      <c r="AC135" s="44"/>
      <c r="AD135" s="44"/>
      <c r="AE135" s="44"/>
      <c r="AG135" s="44"/>
      <c r="AH135" s="44"/>
      <c r="AI135" s="44"/>
      <c r="AJ135" s="44"/>
      <c r="AK135" s="44"/>
      <c r="AL135" s="44"/>
    </row>
    <row r="136" spans="5:38" x14ac:dyDescent="0.25">
      <c r="E136" s="6"/>
      <c r="F136" s="77"/>
      <c r="G136" s="44"/>
      <c r="H136" s="44"/>
      <c r="I136" s="44"/>
      <c r="J136" s="44"/>
      <c r="K136" s="44"/>
      <c r="L136" s="44"/>
      <c r="N136" s="44"/>
      <c r="O136" s="44"/>
      <c r="P136" s="44"/>
      <c r="Q136" s="44"/>
      <c r="R136" s="44"/>
      <c r="S136" s="44"/>
      <c r="X136" s="6"/>
      <c r="Y136" s="77"/>
      <c r="Z136" s="44"/>
      <c r="AA136" s="44"/>
      <c r="AB136" s="44"/>
      <c r="AC136" s="44"/>
      <c r="AD136" s="44"/>
      <c r="AE136" s="44"/>
      <c r="AG136" s="44"/>
      <c r="AH136" s="44"/>
      <c r="AI136" s="44"/>
      <c r="AJ136" s="44"/>
      <c r="AK136" s="44"/>
      <c r="AL136" s="44"/>
    </row>
    <row r="137" spans="5:38" x14ac:dyDescent="0.25">
      <c r="E137" s="6"/>
      <c r="F137" s="77"/>
      <c r="G137" s="44"/>
      <c r="H137" s="44"/>
      <c r="I137" s="44"/>
      <c r="J137" s="44"/>
      <c r="K137" s="44"/>
      <c r="L137" s="44"/>
      <c r="N137" s="44"/>
      <c r="O137" s="44"/>
      <c r="P137" s="44"/>
      <c r="Q137" s="44"/>
      <c r="R137" s="44"/>
      <c r="S137" s="44"/>
      <c r="X137" s="6"/>
      <c r="Y137" s="77"/>
      <c r="Z137" s="44"/>
      <c r="AA137" s="44"/>
      <c r="AB137" s="44"/>
      <c r="AC137" s="44"/>
      <c r="AD137" s="44"/>
      <c r="AE137" s="44"/>
      <c r="AG137" s="44"/>
      <c r="AH137" s="44"/>
      <c r="AI137" s="44"/>
      <c r="AJ137" s="44"/>
      <c r="AK137" s="44"/>
      <c r="AL137" s="44"/>
    </row>
    <row r="138" spans="5:38" x14ac:dyDescent="0.25">
      <c r="E138" s="6"/>
      <c r="F138" s="77"/>
      <c r="G138" s="44"/>
      <c r="H138" s="44"/>
      <c r="I138" s="44"/>
      <c r="J138" s="44"/>
      <c r="K138" s="44"/>
      <c r="L138" s="44"/>
      <c r="N138" s="44"/>
      <c r="O138" s="44"/>
      <c r="P138" s="44"/>
      <c r="Q138" s="44"/>
      <c r="R138" s="44"/>
      <c r="S138" s="44"/>
      <c r="X138" s="6"/>
      <c r="Y138" s="77"/>
      <c r="Z138" s="44"/>
      <c r="AA138" s="44"/>
      <c r="AB138" s="44"/>
      <c r="AC138" s="44"/>
      <c r="AD138" s="44"/>
      <c r="AE138" s="44"/>
      <c r="AG138" s="44"/>
      <c r="AH138" s="44"/>
      <c r="AI138" s="44"/>
      <c r="AJ138" s="44"/>
      <c r="AK138" s="44"/>
      <c r="AL138" s="44"/>
    </row>
    <row r="139" spans="5:38" x14ac:dyDescent="0.25">
      <c r="E139" s="6"/>
      <c r="F139" s="77"/>
      <c r="G139" s="44"/>
      <c r="H139" s="44"/>
      <c r="I139" s="44"/>
      <c r="J139" s="44"/>
      <c r="K139" s="44"/>
      <c r="L139" s="44"/>
      <c r="N139" s="44"/>
      <c r="O139" s="44"/>
      <c r="P139" s="44"/>
      <c r="Q139" s="44"/>
      <c r="R139" s="44"/>
      <c r="S139" s="44"/>
      <c r="X139" s="6"/>
      <c r="Y139" s="77"/>
      <c r="Z139" s="44"/>
      <c r="AA139" s="44"/>
      <c r="AB139" s="44"/>
      <c r="AC139" s="44"/>
      <c r="AD139" s="44"/>
      <c r="AE139" s="44"/>
      <c r="AG139" s="44"/>
      <c r="AH139" s="44"/>
      <c r="AI139" s="44"/>
      <c r="AJ139" s="44"/>
      <c r="AK139" s="44"/>
      <c r="AL139" s="44"/>
    </row>
    <row r="140" spans="5:38" x14ac:dyDescent="0.25">
      <c r="E140" s="6"/>
      <c r="F140" s="77"/>
      <c r="G140" s="44"/>
      <c r="H140" s="44"/>
      <c r="I140" s="44"/>
      <c r="J140" s="44"/>
      <c r="K140" s="44"/>
      <c r="L140" s="44"/>
      <c r="N140" s="44"/>
      <c r="O140" s="44"/>
      <c r="P140" s="44"/>
      <c r="Q140" s="44"/>
      <c r="R140" s="44"/>
      <c r="S140" s="44"/>
      <c r="X140" s="6"/>
      <c r="Y140" s="77"/>
      <c r="Z140" s="44"/>
      <c r="AA140" s="44"/>
      <c r="AB140" s="44"/>
      <c r="AC140" s="44"/>
      <c r="AD140" s="44"/>
      <c r="AE140" s="44"/>
      <c r="AG140" s="44"/>
      <c r="AH140" s="44"/>
      <c r="AI140" s="44"/>
      <c r="AJ140" s="44"/>
      <c r="AK140" s="44"/>
      <c r="AL140" s="44"/>
    </row>
    <row r="141" spans="5:38" x14ac:dyDescent="0.25">
      <c r="E141" s="6"/>
      <c r="F141" s="77"/>
      <c r="G141" s="44"/>
      <c r="H141" s="44"/>
      <c r="I141" s="44"/>
      <c r="J141" s="44"/>
      <c r="K141" s="44"/>
      <c r="L141" s="44"/>
      <c r="N141" s="44"/>
      <c r="O141" s="44"/>
      <c r="P141" s="44"/>
      <c r="Q141" s="44"/>
      <c r="R141" s="44"/>
      <c r="S141" s="44"/>
      <c r="X141" s="6"/>
      <c r="Y141" s="77"/>
      <c r="Z141" s="44"/>
      <c r="AA141" s="44"/>
      <c r="AB141" s="44"/>
      <c r="AC141" s="44"/>
      <c r="AD141" s="44"/>
      <c r="AE141" s="44"/>
      <c r="AG141" s="44"/>
      <c r="AH141" s="44"/>
      <c r="AI141" s="44"/>
      <c r="AJ141" s="44"/>
      <c r="AK141" s="44"/>
      <c r="AL141" s="44"/>
    </row>
    <row r="142" spans="5:38" x14ac:dyDescent="0.25">
      <c r="E142" s="6"/>
      <c r="F142" s="77"/>
      <c r="G142" s="44"/>
      <c r="H142" s="44"/>
      <c r="I142" s="44"/>
      <c r="J142" s="44"/>
      <c r="K142" s="44"/>
      <c r="L142" s="44"/>
      <c r="N142" s="44"/>
      <c r="O142" s="44"/>
      <c r="P142" s="44"/>
      <c r="Q142" s="44"/>
      <c r="R142" s="44"/>
      <c r="S142" s="44"/>
      <c r="X142" s="6"/>
      <c r="Y142" s="77"/>
      <c r="Z142" s="44"/>
      <c r="AA142" s="44"/>
      <c r="AB142" s="44"/>
      <c r="AC142" s="44"/>
      <c r="AD142" s="44"/>
      <c r="AE142" s="44"/>
      <c r="AG142" s="44"/>
      <c r="AH142" s="44"/>
      <c r="AI142" s="44"/>
      <c r="AJ142" s="44"/>
      <c r="AK142" s="44"/>
      <c r="AL142" s="44"/>
    </row>
    <row r="143" spans="5:38" x14ac:dyDescent="0.25">
      <c r="E143" s="6"/>
      <c r="F143" s="77"/>
      <c r="G143" s="44"/>
      <c r="H143" s="44"/>
      <c r="I143" s="44"/>
      <c r="J143" s="44"/>
      <c r="K143" s="44"/>
      <c r="L143" s="44"/>
      <c r="N143" s="44"/>
      <c r="O143" s="44"/>
      <c r="P143" s="44"/>
      <c r="Q143" s="44"/>
      <c r="R143" s="44"/>
      <c r="S143" s="44"/>
      <c r="X143" s="6"/>
      <c r="Y143" s="77"/>
      <c r="Z143" s="44"/>
      <c r="AA143" s="44"/>
      <c r="AB143" s="44"/>
      <c r="AC143" s="44"/>
      <c r="AD143" s="44"/>
      <c r="AE143" s="44"/>
      <c r="AG143" s="44"/>
      <c r="AH143" s="44"/>
      <c r="AI143" s="44"/>
      <c r="AJ143" s="44"/>
      <c r="AK143" s="44"/>
      <c r="AL143" s="44"/>
    </row>
    <row r="144" spans="5:38" x14ac:dyDescent="0.25">
      <c r="E144" s="6"/>
      <c r="F144" s="77"/>
      <c r="G144" s="44"/>
      <c r="H144" s="44"/>
      <c r="I144" s="44"/>
      <c r="J144" s="44"/>
      <c r="K144" s="44"/>
      <c r="L144" s="44"/>
      <c r="N144" s="44"/>
      <c r="O144" s="44"/>
      <c r="P144" s="44"/>
      <c r="Q144" s="44"/>
      <c r="R144" s="44"/>
      <c r="S144" s="44"/>
      <c r="X144" s="6"/>
      <c r="Y144" s="77"/>
      <c r="Z144" s="44"/>
      <c r="AA144" s="44"/>
      <c r="AB144" s="44"/>
      <c r="AC144" s="44"/>
      <c r="AD144" s="44"/>
      <c r="AE144" s="44"/>
      <c r="AG144" s="44"/>
      <c r="AH144" s="44"/>
      <c r="AI144" s="44"/>
      <c r="AJ144" s="44"/>
      <c r="AK144" s="44"/>
      <c r="AL144" s="44"/>
    </row>
    <row r="145" spans="5:38" x14ac:dyDescent="0.25">
      <c r="E145" s="6"/>
      <c r="F145" s="77"/>
      <c r="G145" s="44"/>
      <c r="H145" s="44"/>
      <c r="I145" s="44"/>
      <c r="J145" s="44"/>
      <c r="K145" s="44"/>
      <c r="L145" s="44"/>
      <c r="N145" s="44"/>
      <c r="O145" s="44"/>
      <c r="P145" s="44"/>
      <c r="Q145" s="44"/>
      <c r="R145" s="44"/>
      <c r="S145" s="44"/>
      <c r="X145" s="6"/>
      <c r="Y145" s="77"/>
      <c r="Z145" s="44"/>
      <c r="AA145" s="44"/>
      <c r="AB145" s="44"/>
      <c r="AC145" s="44"/>
      <c r="AD145" s="44"/>
      <c r="AE145" s="44"/>
      <c r="AG145" s="44"/>
      <c r="AH145" s="44"/>
      <c r="AI145" s="44"/>
      <c r="AJ145" s="44"/>
      <c r="AK145" s="44"/>
      <c r="AL145" s="44"/>
    </row>
    <row r="146" spans="5:38" x14ac:dyDescent="0.25">
      <c r="E146" s="6"/>
      <c r="F146" s="77"/>
      <c r="G146" s="44"/>
      <c r="H146" s="44"/>
      <c r="I146" s="44"/>
      <c r="J146" s="44"/>
      <c r="K146" s="44"/>
      <c r="L146" s="44"/>
      <c r="N146" s="44"/>
      <c r="O146" s="44"/>
      <c r="P146" s="44"/>
      <c r="Q146" s="44"/>
      <c r="R146" s="44"/>
      <c r="S146" s="44"/>
      <c r="X146" s="6"/>
      <c r="Y146" s="77"/>
      <c r="Z146" s="44"/>
      <c r="AA146" s="44"/>
      <c r="AB146" s="44"/>
      <c r="AC146" s="44"/>
      <c r="AD146" s="44"/>
      <c r="AE146" s="44"/>
      <c r="AG146" s="44"/>
      <c r="AH146" s="44"/>
      <c r="AI146" s="44"/>
      <c r="AJ146" s="44"/>
      <c r="AK146" s="44"/>
      <c r="AL146" s="44"/>
    </row>
    <row r="147" spans="5:38" x14ac:dyDescent="0.25">
      <c r="E147" s="6"/>
      <c r="F147" s="77"/>
      <c r="G147" s="44"/>
      <c r="H147" s="44"/>
      <c r="I147" s="44"/>
      <c r="J147" s="44"/>
      <c r="K147" s="44"/>
      <c r="L147" s="44"/>
      <c r="N147" s="44"/>
      <c r="O147" s="44"/>
      <c r="P147" s="44"/>
      <c r="Q147" s="44"/>
      <c r="R147" s="44"/>
      <c r="S147" s="44"/>
      <c r="X147" s="6"/>
      <c r="Y147" s="77"/>
      <c r="Z147" s="44"/>
      <c r="AA147" s="44"/>
      <c r="AB147" s="44"/>
      <c r="AC147" s="44"/>
      <c r="AD147" s="44"/>
      <c r="AE147" s="44"/>
      <c r="AG147" s="44"/>
      <c r="AH147" s="44"/>
      <c r="AI147" s="44"/>
      <c r="AJ147" s="44"/>
      <c r="AK147" s="44"/>
      <c r="AL147" s="44"/>
    </row>
    <row r="148" spans="5:38" x14ac:dyDescent="0.25">
      <c r="E148" s="6"/>
      <c r="F148" s="77"/>
      <c r="G148" s="44"/>
      <c r="H148" s="44"/>
      <c r="I148" s="44"/>
      <c r="J148" s="44"/>
      <c r="K148" s="44"/>
      <c r="L148" s="44"/>
      <c r="N148" s="44"/>
      <c r="O148" s="44"/>
      <c r="P148" s="44"/>
      <c r="Q148" s="44"/>
      <c r="R148" s="44"/>
      <c r="S148" s="44"/>
      <c r="X148" s="6"/>
      <c r="Y148" s="77"/>
      <c r="Z148" s="44"/>
      <c r="AA148" s="44"/>
      <c r="AB148" s="44"/>
      <c r="AC148" s="44"/>
      <c r="AD148" s="44"/>
      <c r="AE148" s="44"/>
      <c r="AG148" s="44"/>
      <c r="AH148" s="44"/>
      <c r="AI148" s="44"/>
      <c r="AJ148" s="44"/>
      <c r="AK148" s="44"/>
      <c r="AL148" s="44"/>
    </row>
    <row r="149" spans="5:38" x14ac:dyDescent="0.25">
      <c r="E149" s="6"/>
      <c r="F149" s="77"/>
      <c r="G149" s="44"/>
      <c r="H149" s="44"/>
      <c r="I149" s="44"/>
      <c r="J149" s="44"/>
      <c r="K149" s="44"/>
      <c r="L149" s="44"/>
      <c r="N149" s="44"/>
      <c r="O149" s="44"/>
      <c r="P149" s="44"/>
      <c r="Q149" s="44"/>
      <c r="R149" s="44"/>
      <c r="S149" s="44"/>
      <c r="X149" s="6"/>
      <c r="Y149" s="77"/>
      <c r="Z149" s="44"/>
      <c r="AA149" s="44"/>
      <c r="AB149" s="44"/>
      <c r="AC149" s="44"/>
      <c r="AD149" s="44"/>
      <c r="AE149" s="44"/>
      <c r="AG149" s="44"/>
      <c r="AH149" s="44"/>
      <c r="AI149" s="44"/>
      <c r="AJ149" s="44"/>
      <c r="AK149" s="44"/>
      <c r="AL149" s="44"/>
    </row>
    <row r="150" spans="5:38" x14ac:dyDescent="0.25">
      <c r="E150" s="6"/>
      <c r="F150" s="77"/>
      <c r="G150" s="44"/>
      <c r="H150" s="44"/>
      <c r="I150" s="44"/>
      <c r="J150" s="44"/>
      <c r="K150" s="44"/>
      <c r="L150" s="44"/>
      <c r="N150" s="44"/>
      <c r="O150" s="44"/>
      <c r="P150" s="44"/>
      <c r="Q150" s="44"/>
      <c r="R150" s="44"/>
      <c r="S150" s="44"/>
      <c r="X150" s="6"/>
      <c r="Y150" s="77"/>
      <c r="Z150" s="44"/>
      <c r="AA150" s="44"/>
      <c r="AB150" s="44"/>
      <c r="AC150" s="44"/>
      <c r="AD150" s="44"/>
      <c r="AE150" s="44"/>
      <c r="AG150" s="44"/>
      <c r="AH150" s="44"/>
      <c r="AI150" s="44"/>
      <c r="AJ150" s="44"/>
      <c r="AK150" s="44"/>
      <c r="AL150" s="44"/>
    </row>
    <row r="151" spans="5:38" x14ac:dyDescent="0.25">
      <c r="E151" s="6"/>
      <c r="F151" s="77"/>
      <c r="G151" s="44"/>
      <c r="H151" s="44"/>
      <c r="I151" s="44"/>
      <c r="J151" s="44"/>
      <c r="K151" s="44"/>
      <c r="L151" s="44"/>
      <c r="N151" s="44"/>
      <c r="O151" s="44"/>
      <c r="P151" s="44"/>
      <c r="Q151" s="44"/>
      <c r="R151" s="44"/>
      <c r="S151" s="44"/>
      <c r="X151" s="6"/>
      <c r="Y151" s="77"/>
      <c r="Z151" s="44"/>
      <c r="AA151" s="44"/>
      <c r="AB151" s="44"/>
      <c r="AC151" s="44"/>
      <c r="AD151" s="44"/>
      <c r="AE151" s="44"/>
      <c r="AG151" s="44"/>
      <c r="AH151" s="44"/>
      <c r="AI151" s="44"/>
      <c r="AJ151" s="44"/>
      <c r="AK151" s="44"/>
      <c r="AL151" s="44"/>
    </row>
    <row r="152" spans="5:38" x14ac:dyDescent="0.25">
      <c r="E152" s="6"/>
      <c r="F152" s="77"/>
      <c r="G152" s="44"/>
      <c r="H152" s="44"/>
      <c r="I152" s="44"/>
      <c r="J152" s="44"/>
      <c r="K152" s="44"/>
      <c r="L152" s="44"/>
      <c r="N152" s="44"/>
      <c r="O152" s="44"/>
      <c r="P152" s="44"/>
      <c r="Q152" s="44"/>
      <c r="R152" s="44"/>
      <c r="S152" s="44"/>
      <c r="X152" s="6"/>
      <c r="Y152" s="77"/>
      <c r="Z152" s="44"/>
      <c r="AA152" s="44"/>
      <c r="AB152" s="44"/>
      <c r="AC152" s="44"/>
      <c r="AD152" s="44"/>
      <c r="AE152" s="44"/>
      <c r="AG152" s="44"/>
      <c r="AH152" s="44"/>
      <c r="AI152" s="44"/>
      <c r="AJ152" s="44"/>
      <c r="AK152" s="44"/>
      <c r="AL152" s="44"/>
    </row>
    <row r="153" spans="5:38" x14ac:dyDescent="0.25">
      <c r="E153" s="6"/>
      <c r="F153" s="77"/>
      <c r="G153" s="44"/>
      <c r="H153" s="44"/>
      <c r="I153" s="44"/>
      <c r="J153" s="44"/>
      <c r="K153" s="44"/>
      <c r="L153" s="44"/>
      <c r="N153" s="44"/>
      <c r="O153" s="44"/>
      <c r="P153" s="44"/>
      <c r="Q153" s="44"/>
      <c r="R153" s="44"/>
      <c r="S153" s="44"/>
      <c r="X153" s="6"/>
      <c r="Y153" s="77"/>
      <c r="Z153" s="44"/>
      <c r="AA153" s="44"/>
      <c r="AB153" s="44"/>
      <c r="AC153" s="44"/>
      <c r="AD153" s="44"/>
      <c r="AE153" s="44"/>
      <c r="AG153" s="44"/>
      <c r="AH153" s="44"/>
      <c r="AI153" s="44"/>
      <c r="AJ153" s="44"/>
      <c r="AK153" s="44"/>
      <c r="AL153" s="44"/>
    </row>
    <row r="154" spans="5:38" x14ac:dyDescent="0.25">
      <c r="E154" s="6"/>
      <c r="F154" s="77"/>
      <c r="G154" s="44"/>
      <c r="H154" s="44"/>
      <c r="I154" s="44"/>
      <c r="J154" s="44"/>
      <c r="K154" s="44"/>
      <c r="L154" s="44"/>
      <c r="N154" s="44"/>
      <c r="O154" s="44"/>
      <c r="P154" s="44"/>
      <c r="Q154" s="44"/>
      <c r="R154" s="44"/>
      <c r="S154" s="44"/>
      <c r="X154" s="6"/>
      <c r="Y154" s="77"/>
      <c r="Z154" s="44"/>
      <c r="AA154" s="44"/>
      <c r="AB154" s="44"/>
      <c r="AC154" s="44"/>
      <c r="AD154" s="44"/>
      <c r="AE154" s="44"/>
      <c r="AG154" s="44"/>
      <c r="AH154" s="44"/>
      <c r="AI154" s="44"/>
      <c r="AJ154" s="44"/>
      <c r="AK154" s="44"/>
      <c r="AL154" s="44"/>
    </row>
    <row r="155" spans="5:38" x14ac:dyDescent="0.25">
      <c r="E155" s="6"/>
      <c r="F155" s="77"/>
      <c r="G155" s="44"/>
      <c r="H155" s="44"/>
      <c r="I155" s="44"/>
      <c r="J155" s="44"/>
      <c r="K155" s="44"/>
      <c r="L155" s="44"/>
      <c r="N155" s="44"/>
      <c r="O155" s="44"/>
      <c r="P155" s="44"/>
      <c r="Q155" s="44"/>
      <c r="R155" s="44"/>
      <c r="S155" s="44"/>
      <c r="X155" s="6"/>
      <c r="Y155" s="77"/>
      <c r="Z155" s="44"/>
      <c r="AA155" s="44"/>
      <c r="AB155" s="44"/>
      <c r="AC155" s="44"/>
      <c r="AD155" s="44"/>
      <c r="AE155" s="44"/>
      <c r="AG155" s="44"/>
      <c r="AH155" s="44"/>
      <c r="AI155" s="44"/>
      <c r="AJ155" s="44"/>
      <c r="AK155" s="44"/>
      <c r="AL155" s="44"/>
    </row>
    <row r="156" spans="5:38" x14ac:dyDescent="0.25">
      <c r="E156" s="6"/>
      <c r="F156" s="77"/>
      <c r="G156" s="44"/>
      <c r="H156" s="44"/>
      <c r="I156" s="44"/>
      <c r="J156" s="44"/>
      <c r="K156" s="44"/>
      <c r="L156" s="44"/>
      <c r="N156" s="44"/>
      <c r="O156" s="44"/>
      <c r="P156" s="44"/>
      <c r="Q156" s="44"/>
      <c r="R156" s="44"/>
      <c r="S156" s="44"/>
      <c r="X156" s="6"/>
      <c r="Y156" s="77"/>
      <c r="Z156" s="44"/>
      <c r="AA156" s="44"/>
      <c r="AB156" s="44"/>
      <c r="AC156" s="44"/>
      <c r="AD156" s="44"/>
      <c r="AE156" s="44"/>
      <c r="AG156" s="44"/>
      <c r="AH156" s="44"/>
      <c r="AI156" s="44"/>
      <c r="AJ156" s="44"/>
      <c r="AK156" s="44"/>
      <c r="AL156" s="44"/>
    </row>
    <row r="157" spans="5:38" x14ac:dyDescent="0.25">
      <c r="E157" s="6"/>
      <c r="F157" s="77"/>
      <c r="G157" s="44"/>
      <c r="H157" s="44"/>
      <c r="I157" s="44"/>
      <c r="J157" s="44"/>
      <c r="K157" s="44"/>
      <c r="L157" s="44"/>
      <c r="N157" s="44"/>
      <c r="O157" s="44"/>
      <c r="P157" s="44"/>
      <c r="Q157" s="44"/>
      <c r="R157" s="44"/>
      <c r="S157" s="44"/>
      <c r="X157" s="6"/>
      <c r="Y157" s="77"/>
      <c r="Z157" s="44"/>
      <c r="AA157" s="44"/>
      <c r="AB157" s="44"/>
      <c r="AC157" s="44"/>
      <c r="AD157" s="44"/>
      <c r="AE157" s="44"/>
      <c r="AG157" s="44"/>
      <c r="AH157" s="44"/>
      <c r="AI157" s="44"/>
      <c r="AJ157" s="44"/>
      <c r="AK157" s="44"/>
      <c r="AL157" s="44"/>
    </row>
    <row r="158" spans="5:38" x14ac:dyDescent="0.25">
      <c r="E158" s="6"/>
      <c r="F158" s="77"/>
      <c r="G158" s="44"/>
      <c r="H158" s="44"/>
      <c r="I158" s="44"/>
      <c r="J158" s="44"/>
      <c r="K158" s="44"/>
      <c r="L158" s="44"/>
      <c r="N158" s="44"/>
      <c r="O158" s="44"/>
      <c r="P158" s="44"/>
      <c r="Q158" s="44"/>
      <c r="R158" s="44"/>
      <c r="S158" s="44"/>
      <c r="X158" s="6"/>
      <c r="Y158" s="77"/>
      <c r="Z158" s="44"/>
      <c r="AA158" s="44"/>
      <c r="AB158" s="44"/>
      <c r="AC158" s="44"/>
      <c r="AD158" s="44"/>
      <c r="AE158" s="44"/>
      <c r="AG158" s="44"/>
      <c r="AH158" s="44"/>
      <c r="AI158" s="44"/>
      <c r="AJ158" s="44"/>
      <c r="AK158" s="44"/>
      <c r="AL158" s="44"/>
    </row>
    <row r="159" spans="5:38" x14ac:dyDescent="0.25">
      <c r="E159" s="6"/>
      <c r="F159" s="77"/>
      <c r="G159" s="44"/>
      <c r="H159" s="44"/>
      <c r="I159" s="44"/>
      <c r="J159" s="44"/>
      <c r="K159" s="44"/>
      <c r="L159" s="44"/>
      <c r="N159" s="44"/>
      <c r="O159" s="44"/>
      <c r="P159" s="44"/>
      <c r="Q159" s="44"/>
      <c r="R159" s="44"/>
      <c r="S159" s="44"/>
      <c r="X159" s="6"/>
      <c r="Y159" s="77"/>
      <c r="Z159" s="44"/>
      <c r="AA159" s="44"/>
      <c r="AB159" s="44"/>
      <c r="AC159" s="44"/>
      <c r="AD159" s="44"/>
      <c r="AE159" s="44"/>
      <c r="AG159" s="44"/>
      <c r="AH159" s="44"/>
      <c r="AI159" s="44"/>
      <c r="AJ159" s="44"/>
      <c r="AK159" s="44"/>
      <c r="AL159" s="44"/>
    </row>
    <row r="160" spans="5:38" x14ac:dyDescent="0.25">
      <c r="E160" s="6"/>
      <c r="F160" s="77"/>
      <c r="G160" s="44"/>
      <c r="H160" s="44"/>
      <c r="I160" s="44"/>
      <c r="J160" s="44"/>
      <c r="K160" s="44"/>
      <c r="L160" s="44"/>
      <c r="N160" s="44"/>
      <c r="O160" s="44"/>
      <c r="P160" s="44"/>
      <c r="Q160" s="44"/>
      <c r="R160" s="44"/>
      <c r="S160" s="44"/>
      <c r="X160" s="6"/>
      <c r="Y160" s="77"/>
      <c r="Z160" s="44"/>
      <c r="AA160" s="44"/>
      <c r="AB160" s="44"/>
      <c r="AC160" s="44"/>
      <c r="AD160" s="44"/>
      <c r="AE160" s="44"/>
      <c r="AG160" s="44"/>
      <c r="AH160" s="44"/>
      <c r="AI160" s="44"/>
      <c r="AJ160" s="44"/>
      <c r="AK160" s="44"/>
      <c r="AL160" s="44"/>
    </row>
    <row r="161" spans="5:38" x14ac:dyDescent="0.25">
      <c r="E161" s="6"/>
      <c r="F161" s="77"/>
      <c r="G161" s="44"/>
      <c r="H161" s="44"/>
      <c r="I161" s="44"/>
      <c r="J161" s="44"/>
      <c r="K161" s="44"/>
      <c r="L161" s="44"/>
      <c r="N161" s="44"/>
      <c r="O161" s="44"/>
      <c r="P161" s="44"/>
      <c r="Q161" s="44"/>
      <c r="R161" s="44"/>
      <c r="S161" s="44"/>
      <c r="X161" s="6"/>
      <c r="Y161" s="77"/>
      <c r="Z161" s="44"/>
      <c r="AA161" s="44"/>
      <c r="AB161" s="44"/>
      <c r="AC161" s="44"/>
      <c r="AD161" s="44"/>
      <c r="AE161" s="44"/>
      <c r="AG161" s="44"/>
      <c r="AH161" s="44"/>
      <c r="AI161" s="44"/>
      <c r="AJ161" s="44"/>
      <c r="AK161" s="44"/>
      <c r="AL161" s="44"/>
    </row>
    <row r="162" spans="5:38" x14ac:dyDescent="0.25">
      <c r="E162" s="6"/>
      <c r="F162" s="77"/>
      <c r="G162" s="44"/>
      <c r="H162" s="44"/>
      <c r="I162" s="44"/>
      <c r="J162" s="44"/>
      <c r="K162" s="44"/>
      <c r="L162" s="44"/>
      <c r="N162" s="44"/>
      <c r="O162" s="44"/>
      <c r="P162" s="44"/>
      <c r="Q162" s="44"/>
      <c r="R162" s="44"/>
      <c r="S162" s="44"/>
      <c r="X162" s="6"/>
      <c r="Y162" s="77"/>
      <c r="Z162" s="44"/>
      <c r="AA162" s="44"/>
      <c r="AB162" s="44"/>
      <c r="AC162" s="44"/>
      <c r="AD162" s="44"/>
      <c r="AE162" s="44"/>
      <c r="AG162" s="44"/>
      <c r="AH162" s="44"/>
      <c r="AI162" s="44"/>
      <c r="AJ162" s="44"/>
      <c r="AK162" s="44"/>
      <c r="AL162" s="44"/>
    </row>
    <row r="163" spans="5:38" x14ac:dyDescent="0.25">
      <c r="E163" s="6"/>
      <c r="F163" s="77"/>
      <c r="G163" s="44"/>
      <c r="H163" s="44"/>
      <c r="I163" s="44"/>
      <c r="J163" s="44"/>
      <c r="K163" s="44"/>
      <c r="L163" s="44"/>
      <c r="N163" s="44"/>
      <c r="O163" s="44"/>
      <c r="P163" s="44"/>
      <c r="Q163" s="44"/>
      <c r="R163" s="44"/>
      <c r="S163" s="44"/>
      <c r="X163" s="6"/>
      <c r="Y163" s="77"/>
      <c r="Z163" s="44"/>
      <c r="AA163" s="44"/>
      <c r="AB163" s="44"/>
      <c r="AC163" s="44"/>
      <c r="AD163" s="44"/>
      <c r="AE163" s="44"/>
      <c r="AG163" s="44"/>
      <c r="AH163" s="44"/>
      <c r="AI163" s="44"/>
      <c r="AJ163" s="44"/>
      <c r="AK163" s="44"/>
      <c r="AL163" s="44"/>
    </row>
    <row r="164" spans="5:38" x14ac:dyDescent="0.25">
      <c r="E164" s="6"/>
      <c r="F164" s="77"/>
      <c r="G164" s="44"/>
      <c r="H164" s="44"/>
      <c r="I164" s="44"/>
      <c r="J164" s="44"/>
      <c r="K164" s="44"/>
      <c r="L164" s="44"/>
      <c r="N164" s="44"/>
      <c r="O164" s="44"/>
      <c r="P164" s="44"/>
      <c r="Q164" s="44"/>
      <c r="R164" s="44"/>
      <c r="S164" s="44"/>
      <c r="X164" s="6"/>
      <c r="Y164" s="77"/>
      <c r="Z164" s="44"/>
      <c r="AA164" s="44"/>
      <c r="AB164" s="44"/>
      <c r="AC164" s="44"/>
      <c r="AD164" s="44"/>
      <c r="AE164" s="44"/>
      <c r="AG164" s="44"/>
      <c r="AH164" s="44"/>
      <c r="AI164" s="44"/>
      <c r="AJ164" s="44"/>
      <c r="AK164" s="44"/>
      <c r="AL164" s="44"/>
    </row>
    <row r="165" spans="5:38" x14ac:dyDescent="0.25">
      <c r="E165" s="6"/>
      <c r="F165" s="77"/>
      <c r="G165" s="44"/>
      <c r="H165" s="44"/>
      <c r="I165" s="44"/>
      <c r="J165" s="44"/>
      <c r="K165" s="44"/>
      <c r="L165" s="44"/>
      <c r="N165" s="44"/>
      <c r="O165" s="44"/>
      <c r="P165" s="44"/>
      <c r="Q165" s="44"/>
      <c r="R165" s="44"/>
      <c r="S165" s="44"/>
      <c r="X165" s="6"/>
      <c r="Y165" s="77"/>
      <c r="Z165" s="44"/>
      <c r="AA165" s="44"/>
      <c r="AB165" s="44"/>
      <c r="AC165" s="44"/>
      <c r="AD165" s="44"/>
      <c r="AE165" s="44"/>
      <c r="AG165" s="44"/>
      <c r="AH165" s="44"/>
      <c r="AI165" s="44"/>
      <c r="AJ165" s="44"/>
      <c r="AK165" s="44"/>
      <c r="AL165" s="44"/>
    </row>
    <row r="166" spans="5:38" x14ac:dyDescent="0.25">
      <c r="E166" s="6"/>
      <c r="F166" s="77"/>
      <c r="G166" s="44"/>
      <c r="H166" s="44"/>
      <c r="I166" s="44"/>
      <c r="J166" s="44"/>
      <c r="K166" s="44"/>
      <c r="L166" s="44"/>
      <c r="N166" s="44"/>
      <c r="O166" s="44"/>
      <c r="P166" s="44"/>
      <c r="Q166" s="44"/>
      <c r="R166" s="44"/>
      <c r="S166" s="44"/>
      <c r="X166" s="6"/>
      <c r="Y166" s="77"/>
      <c r="Z166" s="44"/>
      <c r="AA166" s="44"/>
      <c r="AB166" s="44"/>
      <c r="AC166" s="44"/>
      <c r="AD166" s="44"/>
      <c r="AE166" s="44"/>
      <c r="AG166" s="44"/>
      <c r="AH166" s="44"/>
      <c r="AI166" s="44"/>
      <c r="AJ166" s="44"/>
      <c r="AK166" s="44"/>
      <c r="AL166" s="44"/>
    </row>
    <row r="167" spans="5:38" x14ac:dyDescent="0.25">
      <c r="E167" s="6"/>
      <c r="F167" s="77"/>
      <c r="G167" s="44"/>
      <c r="H167" s="44"/>
      <c r="I167" s="44"/>
      <c r="J167" s="44"/>
      <c r="K167" s="44"/>
      <c r="L167" s="44"/>
      <c r="N167" s="44"/>
      <c r="O167" s="44"/>
      <c r="P167" s="44"/>
      <c r="Q167" s="44"/>
      <c r="R167" s="44"/>
      <c r="S167" s="44"/>
      <c r="X167" s="6"/>
      <c r="Y167" s="77"/>
      <c r="Z167" s="44"/>
      <c r="AA167" s="44"/>
      <c r="AB167" s="44"/>
      <c r="AC167" s="44"/>
      <c r="AD167" s="44"/>
      <c r="AE167" s="44"/>
      <c r="AG167" s="44"/>
      <c r="AH167" s="44"/>
      <c r="AI167" s="44"/>
      <c r="AJ167" s="44"/>
      <c r="AK167" s="44"/>
      <c r="AL167" s="44"/>
    </row>
    <row r="168" spans="5:38" x14ac:dyDescent="0.25">
      <c r="E168" s="6"/>
      <c r="G168" s="44"/>
      <c r="H168" s="44"/>
      <c r="I168" s="44"/>
      <c r="J168" s="44"/>
      <c r="K168" s="44"/>
      <c r="L168" s="44"/>
      <c r="N168" s="44"/>
      <c r="O168" s="44"/>
      <c r="P168" s="44"/>
      <c r="Q168" s="44"/>
      <c r="R168" s="44"/>
      <c r="S168" s="44"/>
      <c r="X168" s="6"/>
      <c r="Y168" s="77"/>
      <c r="Z168" s="44"/>
      <c r="AA168" s="44"/>
      <c r="AB168" s="44"/>
      <c r="AC168" s="44"/>
      <c r="AD168" s="44"/>
      <c r="AE168" s="44"/>
      <c r="AG168" s="44"/>
      <c r="AH168" s="44"/>
      <c r="AI168" s="44"/>
      <c r="AJ168" s="44"/>
      <c r="AK168" s="44"/>
      <c r="AL168" s="44"/>
    </row>
    <row r="169" spans="5:38" x14ac:dyDescent="0.25">
      <c r="E169" s="6"/>
      <c r="G169" s="44"/>
      <c r="H169" s="44"/>
      <c r="I169" s="44"/>
      <c r="J169" s="44"/>
      <c r="K169" s="44"/>
      <c r="L169" s="44"/>
      <c r="N169" s="44"/>
      <c r="O169" s="44"/>
      <c r="P169" s="44"/>
      <c r="Q169" s="44"/>
      <c r="R169" s="44"/>
      <c r="S169" s="44"/>
      <c r="X169" s="6"/>
      <c r="Y169" s="77"/>
      <c r="Z169" s="44"/>
      <c r="AA169" s="44"/>
      <c r="AB169" s="44"/>
      <c r="AC169" s="44"/>
      <c r="AD169" s="44"/>
      <c r="AE169" s="44"/>
      <c r="AG169" s="44"/>
      <c r="AH169" s="44"/>
      <c r="AI169" s="44"/>
      <c r="AJ169" s="44"/>
      <c r="AK169" s="44"/>
      <c r="AL169" s="44"/>
    </row>
    <row r="170" spans="5:38" x14ac:dyDescent="0.25">
      <c r="E170" s="6"/>
      <c r="G170" s="44"/>
      <c r="H170" s="44"/>
      <c r="I170" s="44"/>
      <c r="J170" s="44"/>
      <c r="K170" s="44"/>
      <c r="L170" s="44"/>
      <c r="N170" s="44"/>
      <c r="O170" s="44"/>
      <c r="P170" s="44"/>
      <c r="Q170" s="44"/>
      <c r="R170" s="44"/>
      <c r="S170" s="44"/>
      <c r="X170" s="6"/>
      <c r="Y170" s="77"/>
      <c r="Z170" s="44"/>
      <c r="AA170" s="44"/>
      <c r="AB170" s="44"/>
      <c r="AC170" s="44"/>
      <c r="AD170" s="44"/>
      <c r="AE170" s="44"/>
      <c r="AG170" s="44"/>
      <c r="AH170" s="44"/>
      <c r="AI170" s="44"/>
      <c r="AJ170" s="44"/>
      <c r="AK170" s="44"/>
      <c r="AL170" s="44"/>
    </row>
    <row r="171" spans="5:38" x14ac:dyDescent="0.25">
      <c r="E171" s="6"/>
      <c r="G171" s="44"/>
      <c r="H171" s="44"/>
      <c r="I171" s="44"/>
      <c r="J171" s="44"/>
      <c r="K171" s="44"/>
      <c r="L171" s="44"/>
      <c r="N171" s="44"/>
      <c r="O171" s="44"/>
      <c r="P171" s="44"/>
      <c r="Q171" s="44"/>
      <c r="R171" s="44"/>
      <c r="S171" s="44"/>
      <c r="X171" s="6"/>
      <c r="Y171" s="77"/>
      <c r="Z171" s="44"/>
      <c r="AA171" s="44"/>
      <c r="AB171" s="44"/>
      <c r="AC171" s="44"/>
      <c r="AD171" s="44"/>
      <c r="AE171" s="44"/>
      <c r="AG171" s="44"/>
      <c r="AH171" s="44"/>
      <c r="AI171" s="44"/>
      <c r="AJ171" s="44"/>
      <c r="AK171" s="44"/>
      <c r="AL171" s="44"/>
    </row>
    <row r="172" spans="5:38" x14ac:dyDescent="0.25">
      <c r="E172" s="6"/>
      <c r="G172" s="44"/>
      <c r="H172" s="44"/>
      <c r="I172" s="44"/>
      <c r="J172" s="44"/>
      <c r="K172" s="44"/>
      <c r="L172" s="44"/>
      <c r="N172" s="44"/>
      <c r="O172" s="44"/>
      <c r="P172" s="44"/>
      <c r="Q172" s="44"/>
      <c r="R172" s="44"/>
      <c r="S172" s="44"/>
      <c r="X172" s="6"/>
      <c r="Y172" s="77"/>
      <c r="Z172" s="44"/>
      <c r="AA172" s="44"/>
      <c r="AB172" s="44"/>
      <c r="AC172" s="44"/>
      <c r="AD172" s="44"/>
      <c r="AE172" s="44"/>
      <c r="AG172" s="44"/>
      <c r="AH172" s="44"/>
      <c r="AI172" s="44"/>
      <c r="AJ172" s="44"/>
      <c r="AK172" s="44"/>
      <c r="AL172" s="44"/>
    </row>
    <row r="173" spans="5:38" x14ac:dyDescent="0.25">
      <c r="E173" s="6"/>
      <c r="G173" s="44"/>
      <c r="H173" s="44"/>
      <c r="I173" s="44"/>
      <c r="J173" s="44"/>
      <c r="K173" s="44"/>
      <c r="L173" s="44"/>
      <c r="N173" s="44"/>
      <c r="O173" s="44"/>
      <c r="P173" s="44"/>
      <c r="Q173" s="44"/>
      <c r="R173" s="44"/>
      <c r="S173" s="44"/>
      <c r="X173" s="6"/>
      <c r="Y173" s="77"/>
      <c r="Z173" s="44"/>
      <c r="AA173" s="44"/>
      <c r="AB173" s="44"/>
      <c r="AC173" s="44"/>
      <c r="AD173" s="44"/>
      <c r="AE173" s="44"/>
      <c r="AG173" s="44"/>
      <c r="AH173" s="44"/>
      <c r="AI173" s="44"/>
      <c r="AJ173" s="44"/>
      <c r="AK173" s="44"/>
      <c r="AL173" s="44"/>
    </row>
    <row r="174" spans="5:38" x14ac:dyDescent="0.25">
      <c r="E174" s="6"/>
      <c r="G174" s="44"/>
      <c r="H174" s="44"/>
      <c r="I174" s="44"/>
      <c r="J174" s="44"/>
      <c r="K174" s="44"/>
      <c r="L174" s="44"/>
      <c r="N174" s="44"/>
      <c r="O174" s="44"/>
      <c r="P174" s="44"/>
      <c r="Q174" s="44"/>
      <c r="R174" s="44"/>
      <c r="S174" s="44"/>
      <c r="X174" s="6"/>
      <c r="Y174" s="77"/>
      <c r="Z174" s="44"/>
      <c r="AA174" s="44"/>
      <c r="AB174" s="44"/>
      <c r="AC174" s="44"/>
      <c r="AD174" s="44"/>
      <c r="AE174" s="44"/>
      <c r="AG174" s="44"/>
      <c r="AH174" s="44"/>
      <c r="AI174" s="44"/>
      <c r="AJ174" s="44"/>
      <c r="AK174" s="44"/>
      <c r="AL174" s="44"/>
    </row>
    <row r="175" spans="5:38" x14ac:dyDescent="0.25">
      <c r="E175" s="6"/>
      <c r="G175" s="44"/>
      <c r="H175" s="44"/>
      <c r="I175" s="44"/>
      <c r="J175" s="44"/>
      <c r="K175" s="44"/>
      <c r="L175" s="44"/>
      <c r="N175" s="44"/>
      <c r="O175" s="44"/>
      <c r="P175" s="44"/>
      <c r="Q175" s="44"/>
      <c r="R175" s="44"/>
      <c r="S175" s="44"/>
      <c r="X175" s="6"/>
      <c r="Y175" s="77"/>
      <c r="Z175" s="44"/>
      <c r="AA175" s="44"/>
      <c r="AB175" s="44"/>
      <c r="AC175" s="44"/>
      <c r="AD175" s="44"/>
      <c r="AE175" s="44"/>
      <c r="AG175" s="44"/>
      <c r="AH175" s="44"/>
      <c r="AI175" s="44"/>
      <c r="AJ175" s="44"/>
      <c r="AK175" s="44"/>
      <c r="AL175" s="44"/>
    </row>
    <row r="176" spans="5:38" x14ac:dyDescent="0.25">
      <c r="E176" s="6"/>
      <c r="G176" s="44"/>
      <c r="H176" s="44"/>
      <c r="I176" s="44"/>
      <c r="J176" s="44"/>
      <c r="K176" s="44"/>
      <c r="L176" s="44"/>
      <c r="N176" s="44"/>
      <c r="O176" s="44"/>
      <c r="P176" s="44"/>
      <c r="Q176" s="44"/>
      <c r="R176" s="44"/>
      <c r="S176" s="44"/>
      <c r="X176" s="6"/>
      <c r="Y176" s="77"/>
      <c r="Z176" s="44"/>
      <c r="AA176" s="44"/>
      <c r="AB176" s="44"/>
      <c r="AC176" s="44"/>
      <c r="AD176" s="44"/>
      <c r="AE176" s="44"/>
      <c r="AG176" s="44"/>
      <c r="AH176" s="44"/>
      <c r="AI176" s="44"/>
      <c r="AJ176" s="44"/>
      <c r="AK176" s="44"/>
      <c r="AL176" s="44"/>
    </row>
    <row r="177" spans="5:38" x14ac:dyDescent="0.25">
      <c r="E177" s="6"/>
      <c r="G177" s="44"/>
      <c r="H177" s="44"/>
      <c r="I177" s="44"/>
      <c r="J177" s="44"/>
      <c r="K177" s="44"/>
      <c r="L177" s="44"/>
      <c r="N177" s="44"/>
      <c r="O177" s="44"/>
      <c r="P177" s="44"/>
      <c r="Q177" s="44"/>
      <c r="R177" s="44"/>
      <c r="S177" s="44"/>
      <c r="X177" s="6"/>
      <c r="Y177" s="77"/>
      <c r="Z177" s="44"/>
      <c r="AA177" s="44"/>
      <c r="AB177" s="44"/>
      <c r="AC177" s="44"/>
      <c r="AD177" s="44"/>
      <c r="AE177" s="44"/>
      <c r="AG177" s="44"/>
      <c r="AH177" s="44"/>
      <c r="AI177" s="44"/>
      <c r="AJ177" s="44"/>
      <c r="AK177" s="44"/>
      <c r="AL177" s="44"/>
    </row>
    <row r="178" spans="5:38" x14ac:dyDescent="0.25">
      <c r="E178" s="6"/>
      <c r="G178" s="44"/>
      <c r="H178" s="44"/>
      <c r="I178" s="44"/>
      <c r="J178" s="44"/>
      <c r="K178" s="44"/>
      <c r="L178" s="44"/>
      <c r="N178" s="44"/>
      <c r="O178" s="44"/>
      <c r="P178" s="44"/>
      <c r="Q178" s="44"/>
      <c r="R178" s="44"/>
      <c r="S178" s="44"/>
      <c r="X178" s="6"/>
      <c r="Y178" s="77"/>
      <c r="Z178" s="44"/>
      <c r="AA178" s="44"/>
      <c r="AB178" s="44"/>
      <c r="AC178" s="44"/>
      <c r="AD178" s="44"/>
      <c r="AE178" s="44"/>
      <c r="AG178" s="44"/>
      <c r="AH178" s="44"/>
      <c r="AI178" s="44"/>
      <c r="AJ178" s="44"/>
      <c r="AK178" s="44"/>
      <c r="AL178" s="44"/>
    </row>
    <row r="179" spans="5:38" x14ac:dyDescent="0.25">
      <c r="E179" s="6"/>
      <c r="G179" s="44"/>
      <c r="H179" s="44"/>
      <c r="I179" s="44"/>
      <c r="J179" s="44"/>
      <c r="K179" s="44"/>
      <c r="L179" s="44"/>
      <c r="N179" s="44"/>
      <c r="O179" s="44"/>
      <c r="P179" s="44"/>
      <c r="Q179" s="44"/>
      <c r="R179" s="44"/>
      <c r="S179" s="44"/>
      <c r="X179" s="6"/>
      <c r="Y179" s="77"/>
      <c r="Z179" s="44"/>
      <c r="AA179" s="44"/>
      <c r="AB179" s="44"/>
      <c r="AC179" s="44"/>
      <c r="AD179" s="44"/>
      <c r="AE179" s="44"/>
      <c r="AG179" s="44"/>
      <c r="AH179" s="44"/>
      <c r="AI179" s="44"/>
      <c r="AJ179" s="44"/>
      <c r="AK179" s="44"/>
      <c r="AL179" s="44"/>
    </row>
    <row r="180" spans="5:38" x14ac:dyDescent="0.25">
      <c r="E180" s="6"/>
      <c r="G180" s="44"/>
      <c r="H180" s="44"/>
      <c r="I180" s="44"/>
      <c r="J180" s="44"/>
      <c r="K180" s="44"/>
      <c r="L180" s="44"/>
      <c r="N180" s="44"/>
      <c r="O180" s="44"/>
      <c r="P180" s="44"/>
      <c r="Q180" s="44"/>
      <c r="R180" s="44"/>
      <c r="S180" s="44"/>
      <c r="X180" s="6"/>
      <c r="Y180" s="77"/>
      <c r="Z180" s="44"/>
      <c r="AA180" s="44"/>
      <c r="AB180" s="44"/>
      <c r="AC180" s="44"/>
      <c r="AD180" s="44"/>
      <c r="AE180" s="44"/>
      <c r="AG180" s="44"/>
      <c r="AH180" s="44"/>
      <c r="AI180" s="44"/>
      <c r="AJ180" s="44"/>
      <c r="AK180" s="44"/>
      <c r="AL180" s="44"/>
    </row>
    <row r="181" spans="5:38" x14ac:dyDescent="0.25">
      <c r="E181" s="6"/>
      <c r="G181" s="44"/>
      <c r="H181" s="44"/>
      <c r="I181" s="44"/>
      <c r="J181" s="44"/>
      <c r="K181" s="44"/>
      <c r="L181" s="44"/>
      <c r="N181" s="44"/>
      <c r="O181" s="44"/>
      <c r="P181" s="44"/>
      <c r="Q181" s="44"/>
      <c r="R181" s="44"/>
      <c r="S181" s="44"/>
      <c r="X181" s="6"/>
      <c r="Y181" s="77"/>
      <c r="Z181" s="44"/>
      <c r="AA181" s="44"/>
      <c r="AB181" s="44"/>
      <c r="AC181" s="44"/>
      <c r="AD181" s="44"/>
      <c r="AE181" s="44"/>
      <c r="AG181" s="44"/>
      <c r="AH181" s="44"/>
      <c r="AI181" s="44"/>
      <c r="AJ181" s="44"/>
      <c r="AK181" s="44"/>
      <c r="AL181" s="44"/>
    </row>
    <row r="182" spans="5:38" x14ac:dyDescent="0.25">
      <c r="E182" s="6"/>
      <c r="G182" s="44"/>
      <c r="H182" s="44"/>
      <c r="I182" s="44"/>
      <c r="J182" s="44"/>
      <c r="K182" s="44"/>
      <c r="L182" s="44"/>
      <c r="N182" s="44"/>
      <c r="O182" s="44"/>
      <c r="P182" s="44"/>
      <c r="Q182" s="44"/>
      <c r="R182" s="44"/>
      <c r="S182" s="44"/>
      <c r="X182" s="6"/>
      <c r="Y182" s="77"/>
      <c r="Z182" s="44"/>
      <c r="AA182" s="44"/>
      <c r="AB182" s="44"/>
      <c r="AC182" s="44"/>
      <c r="AD182" s="44"/>
      <c r="AE182" s="44"/>
      <c r="AG182" s="44"/>
      <c r="AH182" s="44"/>
      <c r="AI182" s="44"/>
      <c r="AJ182" s="44"/>
      <c r="AK182" s="44"/>
      <c r="AL182" s="44"/>
    </row>
    <row r="183" spans="5:38" x14ac:dyDescent="0.25">
      <c r="E183" s="6"/>
      <c r="G183" s="44"/>
      <c r="H183" s="44"/>
      <c r="I183" s="44"/>
      <c r="J183" s="44"/>
      <c r="K183" s="44"/>
      <c r="L183" s="44"/>
      <c r="N183" s="44"/>
      <c r="O183" s="44"/>
      <c r="P183" s="44"/>
      <c r="Q183" s="44"/>
      <c r="R183" s="44"/>
      <c r="S183" s="44"/>
      <c r="X183" s="6"/>
      <c r="Y183" s="77"/>
      <c r="Z183" s="44"/>
      <c r="AA183" s="44"/>
      <c r="AB183" s="44"/>
      <c r="AC183" s="44"/>
      <c r="AD183" s="44"/>
      <c r="AE183" s="44"/>
      <c r="AG183" s="44"/>
      <c r="AH183" s="44"/>
      <c r="AI183" s="44"/>
      <c r="AJ183" s="44"/>
      <c r="AK183" s="44"/>
      <c r="AL183" s="44"/>
    </row>
    <row r="184" spans="5:38" x14ac:dyDescent="0.25">
      <c r="E184" s="6"/>
      <c r="G184" s="44"/>
      <c r="H184" s="44"/>
      <c r="I184" s="44"/>
      <c r="J184" s="44"/>
      <c r="K184" s="44"/>
      <c r="L184" s="44"/>
      <c r="N184" s="44"/>
      <c r="O184" s="44"/>
      <c r="P184" s="44"/>
      <c r="Q184" s="44"/>
      <c r="R184" s="44"/>
      <c r="S184" s="44"/>
      <c r="X184" s="6"/>
      <c r="Y184" s="77"/>
      <c r="Z184" s="44"/>
      <c r="AA184" s="44"/>
      <c r="AB184" s="44"/>
      <c r="AC184" s="44"/>
      <c r="AD184" s="44"/>
      <c r="AE184" s="44"/>
      <c r="AG184" s="44"/>
      <c r="AH184" s="44"/>
      <c r="AI184" s="44"/>
      <c r="AJ184" s="44"/>
      <c r="AK184" s="44"/>
      <c r="AL184" s="44"/>
    </row>
    <row r="185" spans="5:38" x14ac:dyDescent="0.25">
      <c r="E185" s="6"/>
      <c r="G185" s="44"/>
      <c r="H185" s="44"/>
      <c r="I185" s="44"/>
      <c r="J185" s="44"/>
      <c r="K185" s="44"/>
      <c r="L185" s="44"/>
      <c r="N185" s="44"/>
      <c r="O185" s="44"/>
      <c r="P185" s="44"/>
      <c r="Q185" s="44"/>
      <c r="R185" s="44"/>
      <c r="S185" s="44"/>
      <c r="X185" s="6"/>
      <c r="Y185" s="77"/>
      <c r="Z185" s="44"/>
      <c r="AA185" s="44"/>
      <c r="AB185" s="44"/>
      <c r="AC185" s="44"/>
      <c r="AD185" s="44"/>
      <c r="AE185" s="44"/>
      <c r="AG185" s="44"/>
      <c r="AH185" s="44"/>
      <c r="AI185" s="44"/>
      <c r="AJ185" s="44"/>
      <c r="AK185" s="44"/>
      <c r="AL185" s="44"/>
    </row>
    <row r="186" spans="5:38" x14ac:dyDescent="0.25">
      <c r="E186" s="6"/>
      <c r="G186" s="44"/>
      <c r="H186" s="44"/>
      <c r="I186" s="44"/>
      <c r="J186" s="44"/>
      <c r="K186" s="44"/>
      <c r="L186" s="44"/>
      <c r="N186" s="44"/>
      <c r="O186" s="44"/>
      <c r="P186" s="44"/>
      <c r="Q186" s="44"/>
      <c r="R186" s="44"/>
      <c r="S186" s="44"/>
      <c r="X186" s="6"/>
      <c r="Y186" s="77"/>
      <c r="Z186" s="44"/>
      <c r="AA186" s="44"/>
      <c r="AB186" s="44"/>
      <c r="AC186" s="44"/>
      <c r="AD186" s="44"/>
      <c r="AE186" s="44"/>
      <c r="AG186" s="44"/>
      <c r="AH186" s="44"/>
      <c r="AI186" s="44"/>
      <c r="AJ186" s="44"/>
      <c r="AK186" s="44"/>
      <c r="AL186" s="44"/>
    </row>
    <row r="187" spans="5:38" x14ac:dyDescent="0.25">
      <c r="E187" s="6"/>
      <c r="G187" s="44"/>
      <c r="H187" s="44"/>
      <c r="I187" s="44"/>
      <c r="J187" s="44"/>
      <c r="K187" s="44"/>
      <c r="L187" s="44"/>
      <c r="N187" s="44"/>
      <c r="O187" s="44"/>
      <c r="P187" s="44"/>
      <c r="Q187" s="44"/>
      <c r="R187" s="44"/>
      <c r="S187" s="44"/>
      <c r="X187" s="6"/>
      <c r="Y187" s="77"/>
      <c r="Z187" s="44"/>
      <c r="AA187" s="44"/>
      <c r="AB187" s="44"/>
      <c r="AC187" s="44"/>
      <c r="AD187" s="44"/>
      <c r="AE187" s="44"/>
      <c r="AG187" s="44"/>
      <c r="AH187" s="44"/>
      <c r="AI187" s="44"/>
      <c r="AJ187" s="44"/>
      <c r="AK187" s="44"/>
      <c r="AL187" s="44"/>
    </row>
    <row r="188" spans="5:38" x14ac:dyDescent="0.25">
      <c r="E188" s="6"/>
      <c r="G188" s="44"/>
      <c r="H188" s="44"/>
      <c r="I188" s="44"/>
      <c r="J188" s="44"/>
      <c r="K188" s="44"/>
      <c r="L188" s="44"/>
      <c r="N188" s="44"/>
      <c r="O188" s="44"/>
      <c r="P188" s="44"/>
      <c r="Q188" s="44"/>
      <c r="R188" s="44"/>
      <c r="S188" s="44"/>
      <c r="X188" s="6"/>
      <c r="Y188" s="77"/>
      <c r="Z188" s="44"/>
      <c r="AA188" s="44"/>
      <c r="AB188" s="44"/>
      <c r="AC188" s="44"/>
      <c r="AD188" s="44"/>
      <c r="AE188" s="44"/>
      <c r="AG188" s="44"/>
      <c r="AH188" s="44"/>
      <c r="AI188" s="44"/>
      <c r="AJ188" s="44"/>
      <c r="AK188" s="44"/>
      <c r="AL188" s="44"/>
    </row>
    <row r="189" spans="5:38" x14ac:dyDescent="0.25">
      <c r="E189" s="6"/>
      <c r="G189" s="44"/>
      <c r="H189" s="44"/>
      <c r="I189" s="44"/>
      <c r="J189" s="44"/>
      <c r="K189" s="44"/>
      <c r="L189" s="44"/>
      <c r="N189" s="44"/>
      <c r="O189" s="44"/>
      <c r="P189" s="44"/>
      <c r="Q189" s="44"/>
      <c r="R189" s="44"/>
      <c r="S189" s="44"/>
      <c r="X189" s="6"/>
      <c r="Y189" s="77"/>
      <c r="Z189" s="44"/>
      <c r="AA189" s="44"/>
      <c r="AB189" s="44"/>
      <c r="AC189" s="44"/>
      <c r="AD189" s="44"/>
      <c r="AE189" s="44"/>
      <c r="AG189" s="44"/>
      <c r="AH189" s="44"/>
      <c r="AI189" s="44"/>
      <c r="AJ189" s="44"/>
      <c r="AK189" s="44"/>
      <c r="AL189" s="44"/>
    </row>
    <row r="190" spans="5:38" x14ac:dyDescent="0.25">
      <c r="E190" s="6"/>
      <c r="G190" s="44"/>
      <c r="H190" s="44"/>
      <c r="I190" s="44"/>
      <c r="J190" s="44"/>
      <c r="K190" s="44"/>
      <c r="L190" s="44"/>
      <c r="N190" s="44"/>
      <c r="O190" s="44"/>
      <c r="P190" s="44"/>
      <c r="Q190" s="44"/>
      <c r="R190" s="44"/>
      <c r="S190" s="44"/>
      <c r="X190" s="6"/>
      <c r="Y190" s="77"/>
      <c r="Z190" s="44"/>
      <c r="AA190" s="44"/>
      <c r="AB190" s="44"/>
      <c r="AC190" s="44"/>
      <c r="AD190" s="44"/>
      <c r="AE190" s="44"/>
      <c r="AG190" s="44"/>
      <c r="AH190" s="44"/>
      <c r="AI190" s="44"/>
      <c r="AJ190" s="44"/>
      <c r="AK190" s="44"/>
      <c r="AL190" s="44"/>
    </row>
    <row r="191" spans="5:38" x14ac:dyDescent="0.25">
      <c r="E191" s="6"/>
      <c r="G191" s="44"/>
      <c r="H191" s="44"/>
      <c r="I191" s="44"/>
      <c r="J191" s="44"/>
      <c r="K191" s="44"/>
      <c r="L191" s="44"/>
      <c r="N191" s="44"/>
      <c r="O191" s="44"/>
      <c r="P191" s="44"/>
      <c r="Q191" s="44"/>
      <c r="R191" s="44"/>
      <c r="S191" s="44"/>
      <c r="X191" s="6"/>
      <c r="Y191" s="77"/>
      <c r="Z191" s="44"/>
      <c r="AA191" s="44"/>
      <c r="AB191" s="44"/>
      <c r="AC191" s="44"/>
      <c r="AD191" s="44"/>
      <c r="AE191" s="44"/>
      <c r="AG191" s="44"/>
      <c r="AH191" s="44"/>
      <c r="AI191" s="44"/>
      <c r="AJ191" s="44"/>
      <c r="AK191" s="44"/>
      <c r="AL191" s="44"/>
    </row>
    <row r="192" spans="5:38" x14ac:dyDescent="0.25">
      <c r="E192" s="6"/>
      <c r="G192" s="44"/>
      <c r="H192" s="44"/>
      <c r="I192" s="44"/>
      <c r="J192" s="44"/>
      <c r="K192" s="44"/>
      <c r="L192" s="44"/>
      <c r="N192" s="44"/>
      <c r="O192" s="44"/>
      <c r="P192" s="44"/>
      <c r="Q192" s="44"/>
      <c r="R192" s="44"/>
      <c r="S192" s="44"/>
      <c r="X192" s="6"/>
      <c r="Y192" s="77"/>
      <c r="Z192" s="44"/>
      <c r="AA192" s="44"/>
      <c r="AB192" s="44"/>
      <c r="AC192" s="44"/>
      <c r="AD192" s="44"/>
      <c r="AE192" s="44"/>
      <c r="AG192" s="44"/>
      <c r="AH192" s="44"/>
      <c r="AI192" s="44"/>
      <c r="AJ192" s="44"/>
      <c r="AK192" s="44"/>
      <c r="AL192" s="44"/>
    </row>
    <row r="193" spans="5:38" x14ac:dyDescent="0.25">
      <c r="E193" s="6"/>
      <c r="G193" s="44"/>
      <c r="H193" s="44"/>
      <c r="I193" s="44"/>
      <c r="J193" s="44"/>
      <c r="K193" s="44"/>
      <c r="L193" s="44"/>
      <c r="N193" s="44"/>
      <c r="O193" s="44"/>
      <c r="P193" s="44"/>
      <c r="Q193" s="44"/>
      <c r="R193" s="44"/>
      <c r="S193" s="44"/>
      <c r="X193" s="6"/>
      <c r="Y193" s="77"/>
      <c r="Z193" s="44"/>
      <c r="AA193" s="44"/>
      <c r="AB193" s="44"/>
      <c r="AC193" s="44"/>
      <c r="AD193" s="44"/>
      <c r="AE193" s="44"/>
      <c r="AG193" s="44"/>
      <c r="AH193" s="44"/>
      <c r="AI193" s="44"/>
      <c r="AJ193" s="44"/>
      <c r="AK193" s="44"/>
      <c r="AL193" s="44"/>
    </row>
    <row r="194" spans="5:38" x14ac:dyDescent="0.25">
      <c r="E194" s="6"/>
      <c r="G194" s="44"/>
      <c r="H194" s="44"/>
      <c r="I194" s="44"/>
      <c r="J194" s="44"/>
      <c r="K194" s="44"/>
      <c r="L194" s="44"/>
      <c r="N194" s="44"/>
      <c r="O194" s="44"/>
      <c r="P194" s="44"/>
      <c r="Q194" s="44"/>
      <c r="R194" s="44"/>
      <c r="S194" s="44"/>
      <c r="X194" s="6"/>
      <c r="Y194" s="77"/>
      <c r="Z194" s="44"/>
      <c r="AA194" s="44"/>
      <c r="AB194" s="44"/>
      <c r="AC194" s="44"/>
      <c r="AD194" s="44"/>
      <c r="AE194" s="44"/>
      <c r="AG194" s="44"/>
      <c r="AH194" s="44"/>
      <c r="AI194" s="44"/>
      <c r="AJ194" s="44"/>
      <c r="AK194" s="44"/>
      <c r="AL194" s="44"/>
    </row>
    <row r="195" spans="5:38" x14ac:dyDescent="0.25">
      <c r="E195" s="6"/>
      <c r="G195" s="44"/>
      <c r="H195" s="44"/>
      <c r="I195" s="44"/>
      <c r="J195" s="44"/>
      <c r="K195" s="44"/>
      <c r="L195" s="44"/>
      <c r="N195" s="44"/>
      <c r="O195" s="44"/>
      <c r="P195" s="44"/>
      <c r="Q195" s="44"/>
      <c r="R195" s="44"/>
      <c r="S195" s="44"/>
      <c r="X195" s="6"/>
      <c r="Y195" s="77"/>
      <c r="Z195" s="44"/>
      <c r="AA195" s="44"/>
      <c r="AB195" s="44"/>
      <c r="AC195" s="44"/>
      <c r="AD195" s="44"/>
      <c r="AE195" s="44"/>
      <c r="AG195" s="44"/>
      <c r="AH195" s="44"/>
      <c r="AI195" s="44"/>
      <c r="AJ195" s="44"/>
      <c r="AK195" s="44"/>
      <c r="AL195" s="44"/>
    </row>
    <row r="196" spans="5:38" x14ac:dyDescent="0.25">
      <c r="E196" s="6"/>
      <c r="G196" s="44"/>
      <c r="H196" s="44"/>
      <c r="I196" s="44"/>
      <c r="J196" s="44"/>
      <c r="K196" s="44"/>
      <c r="L196" s="44"/>
      <c r="N196" s="44"/>
      <c r="O196" s="44"/>
      <c r="P196" s="44"/>
      <c r="Q196" s="44"/>
      <c r="R196" s="44"/>
      <c r="S196" s="44"/>
      <c r="X196" s="6"/>
      <c r="Y196" s="77"/>
      <c r="Z196" s="44"/>
      <c r="AA196" s="44"/>
      <c r="AB196" s="44"/>
      <c r="AC196" s="44"/>
      <c r="AD196" s="44"/>
      <c r="AE196" s="44"/>
      <c r="AG196" s="44"/>
      <c r="AH196" s="44"/>
      <c r="AI196" s="44"/>
      <c r="AJ196" s="44"/>
      <c r="AK196" s="44"/>
      <c r="AL196" s="44"/>
    </row>
    <row r="197" spans="5:38" x14ac:dyDescent="0.25">
      <c r="E197" s="6"/>
      <c r="G197" s="44"/>
      <c r="H197" s="44"/>
      <c r="I197" s="44"/>
      <c r="J197" s="44"/>
      <c r="K197" s="44"/>
      <c r="L197" s="44"/>
      <c r="N197" s="44"/>
      <c r="O197" s="44"/>
      <c r="P197" s="44"/>
      <c r="Q197" s="44"/>
      <c r="R197" s="44"/>
      <c r="S197" s="44"/>
      <c r="X197" s="6"/>
      <c r="Y197" s="77"/>
      <c r="Z197" s="44"/>
      <c r="AA197" s="44"/>
      <c r="AB197" s="44"/>
      <c r="AC197" s="44"/>
      <c r="AD197" s="44"/>
      <c r="AE197" s="44"/>
      <c r="AG197" s="44"/>
      <c r="AH197" s="44"/>
      <c r="AI197" s="44"/>
      <c r="AJ197" s="44"/>
      <c r="AK197" s="44"/>
      <c r="AL197" s="44"/>
    </row>
    <row r="198" spans="5:38" x14ac:dyDescent="0.25">
      <c r="E198" s="6"/>
      <c r="G198" s="44"/>
      <c r="H198" s="44"/>
      <c r="I198" s="44"/>
      <c r="J198" s="44"/>
      <c r="K198" s="44"/>
      <c r="L198" s="44"/>
      <c r="N198" s="44"/>
      <c r="O198" s="44"/>
      <c r="P198" s="44"/>
      <c r="Q198" s="44"/>
      <c r="R198" s="44"/>
      <c r="S198" s="44"/>
      <c r="X198" s="6"/>
      <c r="Y198" s="77"/>
      <c r="Z198" s="44"/>
      <c r="AA198" s="44"/>
      <c r="AB198" s="44"/>
      <c r="AC198" s="44"/>
      <c r="AD198" s="44"/>
      <c r="AE198" s="44"/>
      <c r="AG198" s="44"/>
      <c r="AH198" s="44"/>
      <c r="AI198" s="44"/>
      <c r="AJ198" s="44"/>
      <c r="AK198" s="44"/>
      <c r="AL198" s="44"/>
    </row>
    <row r="199" spans="5:38" x14ac:dyDescent="0.25">
      <c r="E199" s="6"/>
      <c r="G199" s="44"/>
      <c r="H199" s="44"/>
      <c r="I199" s="44"/>
      <c r="J199" s="44"/>
      <c r="K199" s="44"/>
      <c r="L199" s="44"/>
      <c r="N199" s="44"/>
      <c r="O199" s="44"/>
      <c r="P199" s="44"/>
      <c r="Q199" s="44"/>
      <c r="R199" s="44"/>
      <c r="S199" s="44"/>
      <c r="X199" s="6"/>
      <c r="Y199" s="77"/>
      <c r="Z199" s="44"/>
      <c r="AA199" s="44"/>
      <c r="AB199" s="44"/>
      <c r="AC199" s="44"/>
      <c r="AD199" s="44"/>
      <c r="AE199" s="44"/>
      <c r="AG199" s="44"/>
      <c r="AH199" s="44"/>
      <c r="AI199" s="44"/>
      <c r="AJ199" s="44"/>
      <c r="AK199" s="44"/>
      <c r="AL199" s="44"/>
    </row>
    <row r="200" spans="5:38" x14ac:dyDescent="0.25">
      <c r="E200" s="6"/>
      <c r="G200" s="44"/>
      <c r="H200" s="44"/>
      <c r="I200" s="44"/>
      <c r="J200" s="44"/>
      <c r="K200" s="44"/>
      <c r="L200" s="44"/>
      <c r="N200" s="44"/>
      <c r="O200" s="44"/>
      <c r="P200" s="44"/>
      <c r="Q200" s="44"/>
      <c r="R200" s="44"/>
      <c r="S200" s="44"/>
      <c r="X200" s="6"/>
      <c r="Y200" s="77"/>
      <c r="Z200" s="44"/>
      <c r="AA200" s="44"/>
      <c r="AB200" s="44"/>
      <c r="AC200" s="44"/>
      <c r="AD200" s="44"/>
      <c r="AE200" s="44"/>
      <c r="AG200" s="44"/>
      <c r="AH200" s="44"/>
      <c r="AI200" s="44"/>
      <c r="AJ200" s="44"/>
      <c r="AK200" s="44"/>
      <c r="AL200" s="44"/>
    </row>
    <row r="201" spans="5:38" x14ac:dyDescent="0.25">
      <c r="E201" s="6"/>
      <c r="G201" s="44"/>
      <c r="H201" s="44"/>
      <c r="I201" s="44"/>
      <c r="J201" s="44"/>
      <c r="K201" s="44"/>
      <c r="L201" s="44"/>
      <c r="N201" s="44"/>
      <c r="O201" s="44"/>
      <c r="P201" s="44"/>
      <c r="Q201" s="44"/>
      <c r="R201" s="44"/>
      <c r="S201" s="44"/>
      <c r="X201" s="6"/>
      <c r="Y201" s="77"/>
      <c r="Z201" s="44"/>
      <c r="AA201" s="44"/>
      <c r="AB201" s="44"/>
      <c r="AC201" s="44"/>
      <c r="AD201" s="44"/>
      <c r="AE201" s="44"/>
      <c r="AG201" s="44"/>
      <c r="AH201" s="44"/>
      <c r="AI201" s="44"/>
      <c r="AJ201" s="44"/>
      <c r="AK201" s="44"/>
      <c r="AL201" s="44"/>
    </row>
    <row r="202" spans="5:38" x14ac:dyDescent="0.25">
      <c r="E202" s="6"/>
      <c r="G202" s="44"/>
      <c r="H202" s="44"/>
      <c r="I202" s="44"/>
      <c r="J202" s="44"/>
      <c r="K202" s="44"/>
      <c r="L202" s="44"/>
      <c r="N202" s="44"/>
      <c r="O202" s="44"/>
      <c r="P202" s="44"/>
      <c r="Q202" s="44"/>
      <c r="R202" s="44"/>
      <c r="S202" s="44"/>
      <c r="X202" s="6"/>
      <c r="Y202" s="77"/>
      <c r="Z202" s="44"/>
      <c r="AA202" s="44"/>
      <c r="AB202" s="44"/>
      <c r="AC202" s="44"/>
      <c r="AD202" s="44"/>
      <c r="AE202" s="44"/>
      <c r="AG202" s="44"/>
      <c r="AH202" s="44"/>
      <c r="AI202" s="44"/>
      <c r="AJ202" s="44"/>
      <c r="AK202" s="44"/>
      <c r="AL202" s="44"/>
    </row>
    <row r="203" spans="5:38" x14ac:dyDescent="0.25">
      <c r="E203" s="6"/>
      <c r="G203" s="44"/>
      <c r="H203" s="44"/>
      <c r="I203" s="44"/>
      <c r="J203" s="44"/>
      <c r="K203" s="44"/>
      <c r="L203" s="44"/>
      <c r="N203" s="44"/>
      <c r="O203" s="44"/>
      <c r="P203" s="44"/>
      <c r="Q203" s="44"/>
      <c r="R203" s="44"/>
      <c r="S203" s="44"/>
      <c r="X203" s="6"/>
      <c r="Y203" s="77"/>
      <c r="Z203" s="44"/>
      <c r="AA203" s="44"/>
      <c r="AB203" s="44"/>
      <c r="AC203" s="44"/>
      <c r="AD203" s="44"/>
      <c r="AE203" s="44"/>
      <c r="AG203" s="44"/>
      <c r="AH203" s="44"/>
      <c r="AI203" s="44"/>
      <c r="AJ203" s="44"/>
      <c r="AK203" s="44"/>
      <c r="AL203" s="44"/>
    </row>
    <row r="204" spans="5:38" x14ac:dyDescent="0.25">
      <c r="E204" s="6"/>
      <c r="G204" s="44"/>
      <c r="H204" s="44"/>
      <c r="I204" s="44"/>
      <c r="J204" s="44"/>
      <c r="K204" s="44"/>
      <c r="L204" s="44"/>
      <c r="N204" s="44"/>
      <c r="O204" s="44"/>
      <c r="P204" s="44"/>
      <c r="Q204" s="44"/>
      <c r="R204" s="44"/>
      <c r="S204" s="44"/>
      <c r="X204" s="6"/>
      <c r="Y204" s="77"/>
      <c r="Z204" s="44"/>
      <c r="AA204" s="44"/>
      <c r="AB204" s="44"/>
      <c r="AC204" s="44"/>
      <c r="AD204" s="44"/>
      <c r="AE204" s="44"/>
      <c r="AG204" s="44"/>
      <c r="AH204" s="44"/>
      <c r="AI204" s="44"/>
      <c r="AJ204" s="44"/>
      <c r="AK204" s="44"/>
      <c r="AL204" s="44"/>
    </row>
    <row r="205" spans="5:38" x14ac:dyDescent="0.25">
      <c r="E205" s="6"/>
      <c r="G205" s="44"/>
      <c r="H205" s="44"/>
      <c r="I205" s="44"/>
      <c r="J205" s="44"/>
      <c r="K205" s="44"/>
      <c r="L205" s="44"/>
      <c r="N205" s="44"/>
      <c r="O205" s="44"/>
      <c r="P205" s="44"/>
      <c r="Q205" s="44"/>
      <c r="R205" s="44"/>
      <c r="S205" s="44"/>
      <c r="X205" s="6"/>
      <c r="Y205" s="77"/>
      <c r="Z205" s="44"/>
      <c r="AA205" s="44"/>
      <c r="AB205" s="44"/>
      <c r="AC205" s="44"/>
      <c r="AD205" s="44"/>
      <c r="AE205" s="44"/>
      <c r="AG205" s="44"/>
      <c r="AH205" s="44"/>
      <c r="AI205" s="44"/>
      <c r="AJ205" s="44"/>
      <c r="AK205" s="44"/>
      <c r="AL205" s="44"/>
    </row>
    <row r="399" spans="1:20" x14ac:dyDescent="0.25">
      <c r="A399" s="39" t="s">
        <v>233</v>
      </c>
      <c r="T399" s="39" t="s">
        <v>233</v>
      </c>
    </row>
    <row r="1243" spans="1:20" x14ac:dyDescent="0.25">
      <c r="A1243" s="39" t="s">
        <v>219</v>
      </c>
      <c r="T1243" s="39" t="s">
        <v>220</v>
      </c>
    </row>
  </sheetData>
  <mergeCells count="4">
    <mergeCell ref="Y1:AD1"/>
    <mergeCell ref="AG1:AL1"/>
    <mergeCell ref="F1:K1"/>
    <mergeCell ref="N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209"/>
  <sheetViews>
    <sheetView workbookViewId="0">
      <selection activeCell="X7" sqref="X7"/>
    </sheetView>
  </sheetViews>
  <sheetFormatPr defaultRowHeight="15" x14ac:dyDescent="0.25"/>
  <cols>
    <col min="1" max="1" width="13.7109375" style="40" customWidth="1"/>
    <col min="2" max="2" width="10" customWidth="1"/>
    <col min="3" max="3" width="1.7109375" style="19" customWidth="1"/>
    <col min="11" max="11" width="2.140625" style="19" customWidth="1"/>
    <col min="12" max="17" width="10.7109375" style="6" customWidth="1"/>
    <col min="18" max="18" width="13.7109375" style="40" customWidth="1"/>
    <col min="19" max="19" width="10" customWidth="1"/>
    <col min="20" max="20" width="1.7109375" style="19" customWidth="1"/>
    <col min="28" max="28" width="2.140625" style="19" customWidth="1"/>
    <col min="29" max="34" width="10.7109375" style="6" customWidth="1"/>
    <col min="35" max="35" width="1.7109375" style="19" customWidth="1"/>
  </cols>
  <sheetData>
    <row r="1" spans="1:35" x14ac:dyDescent="0.25">
      <c r="D1" s="104" t="s">
        <v>235</v>
      </c>
      <c r="E1" s="104"/>
      <c r="F1" s="104"/>
      <c r="G1" s="104"/>
      <c r="H1" s="104"/>
      <c r="I1" s="104"/>
      <c r="J1" s="104"/>
      <c r="K1" s="42"/>
      <c r="L1" s="104" t="s">
        <v>234</v>
      </c>
      <c r="M1" s="104"/>
      <c r="N1" s="104"/>
      <c r="O1" s="104"/>
      <c r="P1" s="104"/>
      <c r="Q1" s="104"/>
      <c r="U1" s="104" t="s">
        <v>236</v>
      </c>
      <c r="V1" s="104"/>
      <c r="W1" s="104"/>
      <c r="X1" s="104"/>
      <c r="Y1" s="104"/>
      <c r="Z1" s="104"/>
      <c r="AA1" s="85"/>
      <c r="AB1" s="42"/>
      <c r="AC1" s="104" t="s">
        <v>237</v>
      </c>
      <c r="AD1" s="104"/>
      <c r="AE1" s="104"/>
      <c r="AF1" s="104"/>
      <c r="AG1" s="104"/>
      <c r="AH1" s="104"/>
    </row>
    <row r="2" spans="1:35" x14ac:dyDescent="0.25">
      <c r="A2" s="39" t="s">
        <v>106</v>
      </c>
      <c r="B2" t="s">
        <v>226</v>
      </c>
      <c r="D2" s="70">
        <v>17</v>
      </c>
      <c r="E2" s="70">
        <v>15</v>
      </c>
      <c r="F2" s="70">
        <v>13</v>
      </c>
      <c r="G2" s="70">
        <v>11</v>
      </c>
      <c r="H2" s="70">
        <v>9</v>
      </c>
      <c r="I2" s="70">
        <v>7</v>
      </c>
      <c r="J2" s="70">
        <v>5</v>
      </c>
      <c r="L2" s="70">
        <v>25</v>
      </c>
      <c r="M2" s="70">
        <v>22</v>
      </c>
      <c r="N2" s="70">
        <v>19</v>
      </c>
      <c r="O2" s="70">
        <v>16</v>
      </c>
      <c r="P2" s="70">
        <v>13</v>
      </c>
      <c r="Q2" s="70" t="s">
        <v>229</v>
      </c>
      <c r="R2" s="39" t="s">
        <v>107</v>
      </c>
      <c r="U2" s="70">
        <v>17</v>
      </c>
      <c r="V2" s="70">
        <v>15</v>
      </c>
      <c r="W2" s="70">
        <v>13</v>
      </c>
      <c r="X2" s="70">
        <v>11</v>
      </c>
      <c r="Y2" s="70">
        <v>9</v>
      </c>
      <c r="Z2" s="70">
        <v>7</v>
      </c>
      <c r="AA2" s="70">
        <v>5</v>
      </c>
      <c r="AC2" s="70" t="s">
        <v>217</v>
      </c>
      <c r="AD2" s="70" t="s">
        <v>218</v>
      </c>
      <c r="AE2" s="70" t="s">
        <v>211</v>
      </c>
      <c r="AF2" s="70" t="s">
        <v>212</v>
      </c>
      <c r="AG2" s="70" t="s">
        <v>213</v>
      </c>
      <c r="AH2" s="70" t="s">
        <v>214</v>
      </c>
    </row>
    <row r="3" spans="1:35" x14ac:dyDescent="0.25">
      <c r="D3" s="44">
        <f>'P1dB CL'!C8</f>
        <v>0</v>
      </c>
      <c r="E3" s="44">
        <f>'P1dB CL'!C64</f>
        <v>0</v>
      </c>
      <c r="F3" s="44">
        <f>'P1dB CL'!C120</f>
        <v>0</v>
      </c>
      <c r="G3" s="44">
        <f>'P1dB CL'!C176</f>
        <v>0</v>
      </c>
      <c r="H3" s="44">
        <f>'P1dB CL'!C232</f>
        <v>0</v>
      </c>
      <c r="I3" s="44">
        <f>'P1dB CL'!C288</f>
        <v>0</v>
      </c>
      <c r="J3" s="44">
        <f>'P1dB CL'!C344</f>
        <v>0</v>
      </c>
      <c r="L3" s="44">
        <f>'P1dB CL'!C399</f>
        <v>0</v>
      </c>
      <c r="M3" s="44">
        <f>'P1dB CL'!C454</f>
        <v>0</v>
      </c>
      <c r="N3" s="44">
        <f>'P1dB CL'!C509</f>
        <v>0</v>
      </c>
      <c r="O3" s="44">
        <f>'P1dB CL'!C564</f>
        <v>0</v>
      </c>
      <c r="P3" s="44">
        <f>'P1dB CL'!C619</f>
        <v>0</v>
      </c>
      <c r="Q3" s="44">
        <f>'P1dB CL'!C670</f>
        <v>0</v>
      </c>
      <c r="U3" s="44">
        <f>'P1dB CL'!V8</f>
        <v>0</v>
      </c>
      <c r="V3" s="44">
        <f>'P1dB CL'!V64</f>
        <v>0</v>
      </c>
      <c r="W3" s="44">
        <f>'P1dB CL'!V120</f>
        <v>0</v>
      </c>
      <c r="X3" s="44">
        <f>'P1dB CL'!V176</f>
        <v>0</v>
      </c>
      <c r="Y3" s="44">
        <f>'P1dB CL'!V232</f>
        <v>0</v>
      </c>
      <c r="Z3" s="44">
        <f>'P1dB CL'!V288</f>
        <v>0</v>
      </c>
      <c r="AA3" s="44">
        <f>'P1dB CL'!V345</f>
        <v>0</v>
      </c>
      <c r="AC3" s="44">
        <f>'P1dB CL'!V399</f>
        <v>0</v>
      </c>
      <c r="AD3" s="44">
        <f>'P1dB CL'!V454</f>
        <v>0</v>
      </c>
      <c r="AE3" s="44">
        <f>'P1dB CL'!V509</f>
        <v>0</v>
      </c>
      <c r="AF3" s="44">
        <f>'P1dB CL'!V564</f>
        <v>0</v>
      </c>
      <c r="AG3" s="44">
        <f>'P1dB CL'!V621</f>
        <v>0</v>
      </c>
      <c r="AH3" s="44">
        <f>'P1dB CL'!V674</f>
        <v>0</v>
      </c>
    </row>
    <row r="5" spans="1:35" x14ac:dyDescent="0.25">
      <c r="B5" t="s">
        <v>225</v>
      </c>
      <c r="C5" s="20"/>
      <c r="D5" s="44">
        <f>MAX('P1dB CL'!F5:F55)</f>
        <v>0</v>
      </c>
      <c r="E5" s="44">
        <f>MAX('P1dB CL'!G5:G55)</f>
        <v>0</v>
      </c>
      <c r="F5" s="44">
        <f>MAX('P1dB CL'!H5:H55)</f>
        <v>0</v>
      </c>
      <c r="G5" s="44">
        <f>MAX('P1dB CL'!I5:I55)</f>
        <v>0</v>
      </c>
      <c r="H5" s="44">
        <f>MAX('P1dB CL'!J5:J55)</f>
        <v>0</v>
      </c>
      <c r="I5" s="44">
        <f>MAX('P1dB CL'!K5:K55)</f>
        <v>0</v>
      </c>
      <c r="J5" s="44">
        <f>MAX('P1dB CL'!L5:L55)</f>
        <v>0</v>
      </c>
      <c r="K5" s="78"/>
      <c r="L5" s="44">
        <f>MAX('P1dB CL'!N5:N55)</f>
        <v>0</v>
      </c>
      <c r="M5" s="44">
        <f>MAX('P1dB CL'!O5:O55)</f>
        <v>0</v>
      </c>
      <c r="N5" s="44">
        <f>MAX('P1dB CL'!P5:P55)</f>
        <v>0</v>
      </c>
      <c r="O5" s="44">
        <f>MAX('P1dB CL'!Q5:Q55)</f>
        <v>0</v>
      </c>
      <c r="P5" s="44">
        <f>MAX('P1dB CL'!R5:R55)</f>
        <v>0</v>
      </c>
      <c r="Q5" s="44">
        <f>MAX('P1dB CL'!S5:S55)</f>
        <v>0</v>
      </c>
      <c r="S5" t="s">
        <v>225</v>
      </c>
      <c r="T5" s="20"/>
      <c r="U5" s="44">
        <f>MAX('P1dB CL'!Y5:Y55)</f>
        <v>0</v>
      </c>
      <c r="V5" s="44">
        <f>MAX('P1dB CL'!Z5:Z55)</f>
        <v>0</v>
      </c>
      <c r="W5" s="44">
        <f>MAX('P1dB CL'!AA5:AA55)</f>
        <v>0</v>
      </c>
      <c r="X5" s="44">
        <f>MAX('P1dB CL'!AB5:AB55)</f>
        <v>0</v>
      </c>
      <c r="Y5" s="44">
        <f>MAX('P1dB CL'!AC5:AC55)</f>
        <v>0</v>
      </c>
      <c r="Z5" s="44">
        <f>MAX('P1dB CL'!AD5:AD55)</f>
        <v>0</v>
      </c>
      <c r="AA5" s="44">
        <f>MAX('P1dB CL'!AE5:AE55)</f>
        <v>0</v>
      </c>
      <c r="AB5" s="20"/>
      <c r="AC5" s="44">
        <v>-7.5583109999999998</v>
      </c>
      <c r="AD5" s="44">
        <v>-7.6491132000000004</v>
      </c>
      <c r="AE5" s="44">
        <v>-7.9301237999999996</v>
      </c>
      <c r="AF5" s="44">
        <v>-8.5125426999999991</v>
      </c>
      <c r="AG5" s="44">
        <v>-9.7261609999999994</v>
      </c>
      <c r="AH5" s="44">
        <v>0</v>
      </c>
      <c r="AI5" s="20"/>
    </row>
    <row r="6" spans="1:35" x14ac:dyDescent="0.25">
      <c r="B6" t="s">
        <v>227</v>
      </c>
      <c r="C6" s="20"/>
      <c r="D6" s="72" t="e">
        <f>D7+INDEX('P1dB CL'!F5:'P1dB CL'!F55,MATCH(TRUE,INDEX(D9:D59&gt;1,0),))+1</f>
        <v>#N/A</v>
      </c>
      <c r="E6" s="72" t="e">
        <f>E7+INDEX('P1dB CL'!G5:'P1dB CL'!G55,MATCH(TRUE,INDEX(E9:E59&gt;1,0),))+1</f>
        <v>#N/A</v>
      </c>
      <c r="F6" s="72" t="e">
        <f>F7+INDEX('P1dB CL'!H5:'P1dB CL'!H55,MATCH(TRUE,INDEX(F9:F59&gt;1,0),))+1</f>
        <v>#N/A</v>
      </c>
      <c r="G6" s="72" t="e">
        <f>G7+INDEX('P1dB CL'!I5:'P1dB CL'!I55,MATCH(TRUE,INDEX(G9:G59&gt;1,0),))+1</f>
        <v>#N/A</v>
      </c>
      <c r="H6" s="72" t="e">
        <f>H7+INDEX('P1dB CL'!J5:'P1dB CL'!J55,MATCH(TRUE,INDEX(H9:H59&gt;1,0),))+1</f>
        <v>#N/A</v>
      </c>
      <c r="I6" s="72" t="e">
        <f>I7+INDEX('P1dB CL'!K5:'P1dB CL'!K55,MATCH(TRUE,INDEX(I9:I59&gt;1,0),))+1</f>
        <v>#N/A</v>
      </c>
      <c r="J6" s="72" t="e">
        <f>J7+INDEX('P1dB CL'!L5:'P1dB CL'!L55,MATCH(TRUE,INDEX(J9:J59&gt;1,0),))+1</f>
        <v>#N/A</v>
      </c>
      <c r="K6" s="73"/>
      <c r="L6" s="72" t="e">
        <f>L7+INDEX('P1dB CL'!N5:'P1dB CL'!N55,MATCH(TRUE,INDEX(L9:L59&gt;1,0),))+1</f>
        <v>#N/A</v>
      </c>
      <c r="M6" s="72" t="e">
        <f>M7+INDEX('P1dB CL'!O5:'P1dB CL'!O55,MATCH(TRUE,INDEX(M9:M59&gt;1,0),))+1</f>
        <v>#N/A</v>
      </c>
      <c r="N6" s="72" t="e">
        <f>N7+INDEX('P1dB CL'!P5:'P1dB CL'!P55,MATCH(TRUE,INDEX(N9:N59&gt;1,0),))+1</f>
        <v>#N/A</v>
      </c>
      <c r="O6" s="72" t="e">
        <f>O7+INDEX('P1dB CL'!Q5:'P1dB CL'!Q55,MATCH(TRUE,INDEX(O9:O59&gt;1,0),))+1</f>
        <v>#N/A</v>
      </c>
      <c r="P6" s="72" t="e">
        <f>P7+INDEX('P1dB CL'!R5:'P1dB CL'!R55,MATCH(TRUE,INDEX(P9:P59&gt;1,0),))+1</f>
        <v>#N/A</v>
      </c>
      <c r="Q6" s="72" t="e">
        <f>Q7+INDEX('P1dB CL'!S5:'P1dB CL'!S55,MATCH(TRUE,INDEX(Q9:Q59&gt;1,0),))+1</f>
        <v>#N/A</v>
      </c>
      <c r="R6" s="74"/>
      <c r="S6" s="75"/>
      <c r="T6" s="73"/>
      <c r="U6" s="72" t="e">
        <f>U7+INDEX('P1dB CL'!Y5:'P1dB CL'!Y55,MATCH(TRUE,INDEX(U9:U59&gt;1,0),))+1</f>
        <v>#N/A</v>
      </c>
      <c r="V6" s="72" t="e">
        <f>V7+INDEX('P1dB CL'!Z5:'P1dB CL'!Z55,MATCH(TRUE,INDEX(V9:V59&gt;1,0),))+1</f>
        <v>#N/A</v>
      </c>
      <c r="W6" s="72" t="e">
        <f>W7+INDEX('P1dB CL'!AA5:'P1dB CL'!AA55,MATCH(TRUE,INDEX(W9:W59&gt;1,0),))+1</f>
        <v>#N/A</v>
      </c>
      <c r="X6" s="72" t="e">
        <f>X7+INDEX('P1dB CL'!AB5:'P1dB CL'!AB55,MATCH(TRUE,INDEX(X9:X59&gt;1,0),))+1</f>
        <v>#N/A</v>
      </c>
      <c r="Y6" s="72" t="e">
        <f>Y7+INDEX('P1dB CL'!AC5:'P1dB CL'!AC55,MATCH(TRUE,INDEX(Y9:Y59&gt;1,0),))+1</f>
        <v>#N/A</v>
      </c>
      <c r="Z6" s="72" t="e">
        <f>Z7+INDEX('P1dB CL'!AD5:'P1dB CL'!AD55,MATCH(TRUE,INDEX(Z9:Z59&gt;1,0),))+1</f>
        <v>#N/A</v>
      </c>
      <c r="AA6" s="72" t="e">
        <f>AA7+INDEX('P1dB CL'!AE5:'P1dB CL'!AE55,MATCH(TRUE,INDEX(AA9:AA59&gt;1,0),))+1</f>
        <v>#N/A</v>
      </c>
      <c r="AB6" s="73"/>
      <c r="AC6" s="72" t="e">
        <f>AC7+INDEX('P1dB CL'!AG5:'P1dB CL'!AG55,MATCH(TRUE,INDEX(AC9:AC59&gt;1,0),))+1</f>
        <v>#N/A</v>
      </c>
      <c r="AD6" s="72" t="e">
        <f>AD7+INDEX('P1dB CL'!AH5:'P1dB CL'!AH55,MATCH(TRUE,INDEX(AD9:AD59&gt;1,0),))+1</f>
        <v>#N/A</v>
      </c>
      <c r="AE6" s="72" t="e">
        <f>AE7+INDEX('P1dB CL'!AI5:'P1dB CL'!AI55,MATCH(TRUE,INDEX(AE9:AE59&gt;1,0),))+1</f>
        <v>#N/A</v>
      </c>
      <c r="AF6" s="72" t="e">
        <f>AF7+INDEX('P1dB CL'!AJ5:'P1dB CL'!AJ55,MATCH(TRUE,INDEX(AF9:AF59&gt;1,0),))+1</f>
        <v>#N/A</v>
      </c>
      <c r="AG6" s="72" t="e">
        <f>AG7+INDEX('P1dB CL'!AK5:'P1dB CL'!AK55,MATCH(TRUE,INDEX(AG9:AG59&gt;1,0),))+1</f>
        <v>#N/A</v>
      </c>
      <c r="AH6" s="72" t="e">
        <f>AH7+INDEX('P1dB CL'!AL5:'P1dB CL'!AL55,MATCH(TRUE,INDEX(AH9:AH59&gt;1,0),))+1</f>
        <v>#N/A</v>
      </c>
    </row>
    <row r="7" spans="1:35" x14ac:dyDescent="0.25">
      <c r="B7" t="s">
        <v>228</v>
      </c>
      <c r="D7" s="72" t="e">
        <f>INDEX(B9:B59,MATCH(TRUE,INDEX(D9:D59&gt;1,0),))</f>
        <v>#N/A</v>
      </c>
      <c r="E7" s="72" t="e">
        <f>INDEX(B9:B59,MATCH(TRUE,INDEX(E9:E59&gt;1,0),))</f>
        <v>#N/A</v>
      </c>
      <c r="F7" s="72" t="e">
        <f>INDEX(B9:B59,MATCH(TRUE,INDEX(F9:F59&gt;1,0),))</f>
        <v>#N/A</v>
      </c>
      <c r="G7" s="72" t="e">
        <f>INDEX(B9:B59,MATCH(TRUE,INDEX(G9:G59&gt;1,0),))</f>
        <v>#N/A</v>
      </c>
      <c r="H7" s="72" t="e">
        <f>INDEX(B9:B59,MATCH(TRUE,INDEX(H9:H59&gt;1,0),))</f>
        <v>#N/A</v>
      </c>
      <c r="I7" s="72" t="e">
        <f>INDEX(B9:B59,MATCH(TRUE,INDEX(I9:I59&gt;1,0),))</f>
        <v>#N/A</v>
      </c>
      <c r="J7" s="72" t="e">
        <f>INDEX(C9:C59,MATCH(TRUE,INDEX(J9:J59&gt;1,0),))</f>
        <v>#N/A</v>
      </c>
      <c r="K7" s="73"/>
      <c r="L7" s="72" t="e">
        <f>INDEX(B9:B59,MATCH(TRUE,INDEX(L9:L59&gt;1,0),))</f>
        <v>#N/A</v>
      </c>
      <c r="M7" s="72" t="e">
        <f>INDEX(B9:B59,MATCH(TRUE,INDEX(M9:M59&gt;1,0),))</f>
        <v>#N/A</v>
      </c>
      <c r="N7" s="72" t="e">
        <f>INDEX(B9:B59,MATCH(TRUE,INDEX(N9:N59&gt;1,0),))</f>
        <v>#N/A</v>
      </c>
      <c r="O7" s="72" t="e">
        <f>INDEX(B9:B59,MATCH(TRUE,INDEX(O9:O59&gt;1,0),))</f>
        <v>#N/A</v>
      </c>
      <c r="P7" s="72" t="e">
        <f>INDEX(B9:B59,MATCH(TRUE,INDEX(P9:P59&gt;1,0),))</f>
        <v>#N/A</v>
      </c>
      <c r="Q7" s="72" t="e">
        <f>INDEX(B9:B209,MATCH(TRUE,INDEX(Q9:Q209&gt;1,0),))</f>
        <v>#N/A</v>
      </c>
      <c r="R7" s="74"/>
      <c r="S7" s="75"/>
      <c r="T7" s="73"/>
      <c r="U7" s="72" t="e">
        <f>INDEX(S9:S59,MATCH(TRUE,INDEX(U9:U59&gt;1,0),))</f>
        <v>#N/A</v>
      </c>
      <c r="V7" s="72" t="e">
        <f>INDEX(S9:S59,MATCH(TRUE,INDEX(V9:V59&gt;1,0),))</f>
        <v>#N/A</v>
      </c>
      <c r="W7" s="72" t="e">
        <f>INDEX(S9:S59,MATCH(TRUE,INDEX(W9:W59&gt;1,0),))</f>
        <v>#N/A</v>
      </c>
      <c r="X7" s="72" t="e">
        <f>INDEX(S9:S59,MATCH(TRUE,INDEX(X9:X59&gt;1,0),))</f>
        <v>#N/A</v>
      </c>
      <c r="Y7" s="72" t="e">
        <f>INDEX(S9:S59,MATCH(TRUE,INDEX(Y9:Y59&gt;1,0),))</f>
        <v>#N/A</v>
      </c>
      <c r="Z7" s="72" t="e">
        <f>INDEX(S9:S59,MATCH(TRUE,INDEX(Z9:Z59&gt;1,0),))</f>
        <v>#N/A</v>
      </c>
      <c r="AA7" s="72" t="e">
        <f>INDEX(S9:S59,MATCH(TRUE,INDEX(AA9:AA59&gt;1,0),))</f>
        <v>#N/A</v>
      </c>
      <c r="AB7" s="73"/>
      <c r="AC7" s="72" t="e">
        <f>INDEX(S9:S59,MATCH(TRUE,INDEX(AC9:AC59&gt;1,0),))</f>
        <v>#N/A</v>
      </c>
      <c r="AD7" s="72" t="e">
        <f>INDEX(S9:S59,MATCH(TRUE,INDEX(AD9:AD59&gt;1,0),))</f>
        <v>#N/A</v>
      </c>
      <c r="AE7" s="72" t="e">
        <f>INDEX(S9:S59,MATCH(TRUE,INDEX(AE9:AE59&gt;1,0),))</f>
        <v>#N/A</v>
      </c>
      <c r="AF7" s="72" t="e">
        <f>INDEX(S9:S59,MATCH(TRUE,INDEX(AF9:AF59&gt;1,0),))</f>
        <v>#N/A</v>
      </c>
      <c r="AG7" s="72" t="e">
        <f>INDEX(S9:S59,MATCH(TRUE,INDEX(AG9:AG59&gt;1,0),))</f>
        <v>#N/A</v>
      </c>
      <c r="AH7" s="72" t="e">
        <f>INDEX(S9:S59,MATCH(TRUE,INDEX(AH9:AH59&gt;1,0),))</f>
        <v>#N/A</v>
      </c>
    </row>
    <row r="8" spans="1:35" x14ac:dyDescent="0.25">
      <c r="B8" t="s">
        <v>216</v>
      </c>
      <c r="C8" s="20"/>
      <c r="D8" s="72"/>
      <c r="E8" s="44"/>
      <c r="F8" s="44"/>
      <c r="G8" s="44"/>
      <c r="H8" s="44"/>
      <c r="I8" s="44"/>
      <c r="J8" s="44"/>
      <c r="K8" s="20"/>
      <c r="L8" s="44"/>
      <c r="M8" s="44"/>
      <c r="N8" s="44"/>
      <c r="O8" s="44"/>
      <c r="P8" s="44"/>
      <c r="Q8" s="44"/>
      <c r="S8" t="s">
        <v>216</v>
      </c>
      <c r="T8" s="20"/>
      <c r="U8" s="72"/>
      <c r="V8" s="44"/>
      <c r="W8" s="44"/>
      <c r="X8" s="44"/>
      <c r="Y8" s="44"/>
      <c r="Z8" s="44"/>
      <c r="AA8" s="44"/>
      <c r="AB8" s="20"/>
      <c r="AC8" s="44"/>
      <c r="AD8" s="44"/>
      <c r="AE8" s="44"/>
      <c r="AF8" s="44"/>
      <c r="AG8" s="44"/>
      <c r="AH8" s="44"/>
      <c r="AI8" s="20"/>
    </row>
    <row r="9" spans="1:35" x14ac:dyDescent="0.25">
      <c r="B9" s="6">
        <f>'P1dB CL'!E5</f>
        <v>0</v>
      </c>
      <c r="C9" s="20"/>
      <c r="D9" s="77">
        <f>ABS('P1dB CL'!C9-D$5)</f>
        <v>0</v>
      </c>
      <c r="E9" s="44">
        <f>ABS('P1dB CL'!C65-E$5)</f>
        <v>0</v>
      </c>
      <c r="F9" s="44">
        <f>ABS('P1dB CL'!C121-F$5)</f>
        <v>0</v>
      </c>
      <c r="G9" s="44">
        <f>ABS('P1dB CL'!C177-G$5)</f>
        <v>0</v>
      </c>
      <c r="H9" s="44">
        <f>ABS('P1dB CL'!C233-H$5)</f>
        <v>0</v>
      </c>
      <c r="I9" s="44">
        <f>ABS('P1dB CL'!C289-I$5)</f>
        <v>0</v>
      </c>
      <c r="J9" s="44">
        <f>ABS('P1dB CL'!C345-J$5)</f>
        <v>0</v>
      </c>
      <c r="K9" s="20"/>
      <c r="L9" s="44">
        <f>ABS('P1dB CL'!C400-L$5)</f>
        <v>0</v>
      </c>
      <c r="M9" s="44">
        <f>ABS('P1dB CL'!C455-M$5)</f>
        <v>0</v>
      </c>
      <c r="N9" s="44">
        <f>ABS('P1dB CL'!C510-N$5)</f>
        <v>0</v>
      </c>
      <c r="O9" s="44">
        <f>ABS('P1dB CL'!C565-O$5)</f>
        <v>0</v>
      </c>
      <c r="P9" s="44">
        <f>ABS('P1dB CL'!C620-P$5)</f>
        <v>0</v>
      </c>
      <c r="Q9" s="44">
        <f>ABS('P1dB CL'!C671-Q$5)</f>
        <v>0</v>
      </c>
      <c r="S9" s="6">
        <f>'P1dB CL'!E5</f>
        <v>0</v>
      </c>
      <c r="T9" s="20"/>
      <c r="U9" s="85">
        <f>ABS('P1dB CL'!V9-U$5)</f>
        <v>0</v>
      </c>
      <c r="V9" s="44">
        <f>ABS('P1dB CL'!V65-V$5)</f>
        <v>0</v>
      </c>
      <c r="W9" s="44">
        <f>ABS('P1dB CL'!V121-W$5)</f>
        <v>0</v>
      </c>
      <c r="X9" s="44">
        <f>ABS('P1dB CL'!V177-X$5)</f>
        <v>0</v>
      </c>
      <c r="Y9" s="44">
        <f>ABS('P1dB CL'!V233-Y$5)</f>
        <v>0</v>
      </c>
      <c r="Z9" s="44">
        <f>ABS('P1dB CL'!V289-Z$5)</f>
        <v>0</v>
      </c>
      <c r="AA9" s="44">
        <f>ABS('P1dB CL'!V345-AA$5)</f>
        <v>0</v>
      </c>
      <c r="AB9" s="20"/>
      <c r="AC9" s="44">
        <f>ABS('P1dB CL'!V400-0)</f>
        <v>0</v>
      </c>
      <c r="AD9" s="44">
        <f>ABS('P1dB CL'!V455-0)</f>
        <v>0</v>
      </c>
      <c r="AE9" s="44">
        <f>ABS('P1dB CL'!V510-0)</f>
        <v>0</v>
      </c>
      <c r="AF9" s="44">
        <f>ABS('P1dB CL'!V565-0)</f>
        <v>0</v>
      </c>
      <c r="AG9" s="44">
        <f>ABS('P1dB CL'!V620-0)</f>
        <v>0</v>
      </c>
      <c r="AH9" s="44">
        <f>ABS('P1dB CL'!V675-0)</f>
        <v>0</v>
      </c>
      <c r="AI9" s="20"/>
    </row>
    <row r="10" spans="1:35" x14ac:dyDescent="0.25">
      <c r="B10" s="77">
        <f>'P1dB CL'!E6</f>
        <v>0</v>
      </c>
      <c r="C10" s="20"/>
      <c r="D10" s="85">
        <f>ABS('P1dB CL'!C10-D$5)</f>
        <v>0</v>
      </c>
      <c r="E10" s="44">
        <f>ABS('P1dB CL'!C66-E$5)</f>
        <v>0</v>
      </c>
      <c r="F10" s="44">
        <f>ABS('P1dB CL'!C122-F$5)</f>
        <v>0</v>
      </c>
      <c r="G10" s="44">
        <f>ABS('P1dB CL'!C178-G$5)</f>
        <v>0</v>
      </c>
      <c r="H10" s="44">
        <f>ABS('P1dB CL'!C234-H$5)</f>
        <v>0</v>
      </c>
      <c r="I10" s="44">
        <f>ABS('P1dB CL'!C290-I$5)</f>
        <v>0</v>
      </c>
      <c r="J10" s="44">
        <f>ABS('P1dB CL'!C346-J$5)</f>
        <v>0</v>
      </c>
      <c r="K10" s="20"/>
      <c r="L10" s="44">
        <f>ABS('P1dB CL'!C401-L$5)</f>
        <v>0</v>
      </c>
      <c r="M10" s="44">
        <f>ABS('P1dB CL'!C456-M$5)</f>
        <v>0</v>
      </c>
      <c r="N10" s="44">
        <f>ABS('P1dB CL'!C511-N$5)</f>
        <v>0</v>
      </c>
      <c r="O10" s="44">
        <f>ABS('P1dB CL'!C566-O$5)</f>
        <v>0</v>
      </c>
      <c r="P10" s="44">
        <f>ABS('P1dB CL'!C621-P$5)</f>
        <v>0</v>
      </c>
      <c r="Q10" s="44">
        <f>ABS('P1dB CL'!C672-Q$5)</f>
        <v>0</v>
      </c>
      <c r="S10" s="77">
        <f>'P1dB CL'!E6</f>
        <v>0</v>
      </c>
      <c r="T10" s="20"/>
      <c r="U10" s="85">
        <f>ABS('P1dB CL'!V10-U$5)</f>
        <v>0</v>
      </c>
      <c r="V10" s="44">
        <f>ABS('P1dB CL'!V66-V$5)</f>
        <v>0</v>
      </c>
      <c r="W10" s="44">
        <f>ABS('P1dB CL'!V122-W$5)</f>
        <v>0</v>
      </c>
      <c r="X10" s="44">
        <f>ABS('P1dB CL'!V178-X$5)</f>
        <v>0</v>
      </c>
      <c r="Y10" s="44">
        <f>ABS('P1dB CL'!V234-Y$5)</f>
        <v>0</v>
      </c>
      <c r="Z10" s="44">
        <f>ABS('P1dB CL'!V290-Z$5)</f>
        <v>0</v>
      </c>
      <c r="AA10" s="44">
        <f>ABS('P1dB CL'!V346-AA$5)</f>
        <v>0</v>
      </c>
      <c r="AB10" s="20"/>
      <c r="AC10" s="44">
        <f>ABS('P1dB CL'!V401-0)</f>
        <v>0</v>
      </c>
      <c r="AD10" s="44">
        <f>ABS('P1dB CL'!V456-0)</f>
        <v>0</v>
      </c>
      <c r="AE10" s="44">
        <f>ABS('P1dB CL'!V511-0)</f>
        <v>0</v>
      </c>
      <c r="AF10" s="44">
        <f>ABS('P1dB CL'!V566-0)</f>
        <v>0</v>
      </c>
      <c r="AG10" s="44">
        <f>ABS('P1dB CL'!V621-0)</f>
        <v>0</v>
      </c>
      <c r="AH10" s="44">
        <f>ABS('P1dB CL'!V676-0)</f>
        <v>0</v>
      </c>
      <c r="AI10" s="20"/>
    </row>
    <row r="11" spans="1:35" x14ac:dyDescent="0.25">
      <c r="B11" s="77">
        <f>'P1dB CL'!E7</f>
        <v>0</v>
      </c>
      <c r="C11" s="20"/>
      <c r="D11" s="85">
        <f>ABS('P1dB CL'!C11-D$5)</f>
        <v>0</v>
      </c>
      <c r="E11" s="44">
        <f>ABS('P1dB CL'!C67-E$5)</f>
        <v>0</v>
      </c>
      <c r="F11" s="44">
        <f>ABS('P1dB CL'!C123-F$5)</f>
        <v>0</v>
      </c>
      <c r="G11" s="44">
        <f>ABS('P1dB CL'!C179-G$5)</f>
        <v>0</v>
      </c>
      <c r="H11" s="44">
        <f>ABS('P1dB CL'!C235-H$5)</f>
        <v>0</v>
      </c>
      <c r="I11" s="44">
        <f>ABS('P1dB CL'!C291-I$5)</f>
        <v>0</v>
      </c>
      <c r="J11" s="44">
        <f>ABS('P1dB CL'!C347-J$5)</f>
        <v>0</v>
      </c>
      <c r="K11" s="20"/>
      <c r="L11" s="44">
        <f>ABS('P1dB CL'!C402-L$5)</f>
        <v>0</v>
      </c>
      <c r="M11" s="44">
        <f>ABS('P1dB CL'!C457-M$5)</f>
        <v>0</v>
      </c>
      <c r="N11" s="44">
        <f>ABS('P1dB CL'!C512-N$5)</f>
        <v>0</v>
      </c>
      <c r="O11" s="44">
        <f>ABS('P1dB CL'!C567-O$5)</f>
        <v>0</v>
      </c>
      <c r="P11" s="44">
        <f>ABS('P1dB CL'!C622-P$5)</f>
        <v>0</v>
      </c>
      <c r="Q11" s="44">
        <f>ABS('P1dB CL'!C673-Q$5)</f>
        <v>0</v>
      </c>
      <c r="S11" s="77">
        <f>'P1dB CL'!E7</f>
        <v>0</v>
      </c>
      <c r="T11" s="20"/>
      <c r="U11" s="85">
        <f>ABS('P1dB CL'!V11-U$5)</f>
        <v>0</v>
      </c>
      <c r="V11" s="44">
        <f>ABS('P1dB CL'!V67-V$5)</f>
        <v>0</v>
      </c>
      <c r="W11" s="44">
        <f>ABS('P1dB CL'!V123-W$5)</f>
        <v>0</v>
      </c>
      <c r="X11" s="44">
        <f>ABS('P1dB CL'!V179-X$5)</f>
        <v>0</v>
      </c>
      <c r="Y11" s="44">
        <f>ABS('P1dB CL'!V235-Y$5)</f>
        <v>0</v>
      </c>
      <c r="Z11" s="44">
        <f>ABS('P1dB CL'!V291-Z$5)</f>
        <v>0</v>
      </c>
      <c r="AA11" s="44">
        <f>ABS('P1dB CL'!V347-AA$5)</f>
        <v>0</v>
      </c>
      <c r="AB11" s="20"/>
      <c r="AC11" s="44">
        <f>ABS('P1dB CL'!V402-0)</f>
        <v>0</v>
      </c>
      <c r="AD11" s="44">
        <f>ABS('P1dB CL'!V457-0)</f>
        <v>0</v>
      </c>
      <c r="AE11" s="44">
        <f>ABS('P1dB CL'!V512-0)</f>
        <v>0</v>
      </c>
      <c r="AF11" s="44">
        <f>ABS('P1dB CL'!V567-0)</f>
        <v>0</v>
      </c>
      <c r="AG11" s="44">
        <f>ABS('P1dB CL'!V622-0)</f>
        <v>0</v>
      </c>
      <c r="AH11" s="44">
        <f>ABS('P1dB CL'!V677-0)</f>
        <v>0</v>
      </c>
      <c r="AI11" s="20"/>
    </row>
    <row r="12" spans="1:35" x14ac:dyDescent="0.25">
      <c r="B12" s="77">
        <f>'P1dB CL'!E8</f>
        <v>0</v>
      </c>
      <c r="C12" s="20"/>
      <c r="D12" s="85">
        <f>ABS('P1dB CL'!C12-D$5)</f>
        <v>0</v>
      </c>
      <c r="E12" s="44">
        <f>ABS('P1dB CL'!C68-E$5)</f>
        <v>0</v>
      </c>
      <c r="F12" s="44">
        <f>ABS('P1dB CL'!C124-F$5)</f>
        <v>0</v>
      </c>
      <c r="G12" s="44">
        <f>ABS('P1dB CL'!C180-G$5)</f>
        <v>0</v>
      </c>
      <c r="H12" s="44">
        <f>ABS('P1dB CL'!C236-H$5)</f>
        <v>0</v>
      </c>
      <c r="I12" s="44">
        <f>ABS('P1dB CL'!C292-I$5)</f>
        <v>0</v>
      </c>
      <c r="J12" s="44">
        <f>ABS('P1dB CL'!C348-J$5)</f>
        <v>0</v>
      </c>
      <c r="K12" s="20"/>
      <c r="L12" s="44">
        <f>ABS('P1dB CL'!C403-L$5)</f>
        <v>0</v>
      </c>
      <c r="M12" s="44">
        <f>ABS('P1dB CL'!C458-M$5)</f>
        <v>0</v>
      </c>
      <c r="N12" s="44">
        <f>ABS('P1dB CL'!C513-N$5)</f>
        <v>0</v>
      </c>
      <c r="O12" s="44">
        <f>ABS('P1dB CL'!C568-O$5)</f>
        <v>0</v>
      </c>
      <c r="P12" s="44">
        <f>ABS('P1dB CL'!C623-P$5)</f>
        <v>0</v>
      </c>
      <c r="Q12" s="44">
        <f>ABS('P1dB CL'!C674-Q$5)</f>
        <v>0</v>
      </c>
      <c r="S12" s="77">
        <f>'P1dB CL'!E8</f>
        <v>0</v>
      </c>
      <c r="T12" s="20"/>
      <c r="U12" s="85">
        <f>ABS('P1dB CL'!V12-U$5)</f>
        <v>0</v>
      </c>
      <c r="V12" s="44">
        <f>ABS('P1dB CL'!V68-V$5)</f>
        <v>0</v>
      </c>
      <c r="W12" s="44">
        <f>ABS('P1dB CL'!V124-W$5)</f>
        <v>0</v>
      </c>
      <c r="X12" s="44">
        <f>ABS('P1dB CL'!V180-X$5)</f>
        <v>0</v>
      </c>
      <c r="Y12" s="44">
        <f>ABS('P1dB CL'!V236-Y$5)</f>
        <v>0</v>
      </c>
      <c r="Z12" s="44">
        <f>ABS('P1dB CL'!V292-Z$5)</f>
        <v>0</v>
      </c>
      <c r="AA12" s="44">
        <f>ABS('P1dB CL'!V348-AA$5)</f>
        <v>0</v>
      </c>
      <c r="AB12" s="20"/>
      <c r="AC12" s="44">
        <f>ABS('P1dB CL'!V403-0)</f>
        <v>0</v>
      </c>
      <c r="AD12" s="44">
        <f>ABS('P1dB CL'!V458-0)</f>
        <v>0</v>
      </c>
      <c r="AE12" s="44">
        <f>ABS('P1dB CL'!V513-0)</f>
        <v>0</v>
      </c>
      <c r="AF12" s="44">
        <f>ABS('P1dB CL'!V568-0)</f>
        <v>0</v>
      </c>
      <c r="AG12" s="44">
        <f>ABS('P1dB CL'!V623-0)</f>
        <v>0</v>
      </c>
      <c r="AH12" s="44">
        <f>ABS('P1dB CL'!V678-0)</f>
        <v>0</v>
      </c>
      <c r="AI12" s="20"/>
    </row>
    <row r="13" spans="1:35" x14ac:dyDescent="0.25">
      <c r="B13" s="77">
        <f>'P1dB CL'!E9</f>
        <v>0</v>
      </c>
      <c r="C13" s="20"/>
      <c r="D13" s="85">
        <f>ABS('P1dB CL'!C13-D$5)</f>
        <v>0</v>
      </c>
      <c r="E13" s="44">
        <f>ABS('P1dB CL'!C69-E$5)</f>
        <v>0</v>
      </c>
      <c r="F13" s="44">
        <f>ABS('P1dB CL'!C125-F$5)</f>
        <v>0</v>
      </c>
      <c r="G13" s="44">
        <f>ABS('P1dB CL'!C181-G$5)</f>
        <v>0</v>
      </c>
      <c r="H13" s="44">
        <f>ABS('P1dB CL'!C237-H$5)</f>
        <v>0</v>
      </c>
      <c r="I13" s="44">
        <f>ABS('P1dB CL'!C293-I$5)</f>
        <v>0</v>
      </c>
      <c r="J13" s="44">
        <f>ABS('P1dB CL'!C349-J$5)</f>
        <v>0</v>
      </c>
      <c r="K13" s="20"/>
      <c r="L13" s="44">
        <f>ABS('P1dB CL'!C404-L$5)</f>
        <v>0</v>
      </c>
      <c r="M13" s="44">
        <f>ABS('P1dB CL'!C459-M$5)</f>
        <v>0</v>
      </c>
      <c r="N13" s="44">
        <f>ABS('P1dB CL'!C514-N$5)</f>
        <v>0</v>
      </c>
      <c r="O13" s="44">
        <f>ABS('P1dB CL'!C569-O$5)</f>
        <v>0</v>
      </c>
      <c r="P13" s="44">
        <f>ABS('P1dB CL'!C624-P$5)</f>
        <v>0</v>
      </c>
      <c r="Q13" s="44">
        <f>ABS('P1dB CL'!C675-Q$5)</f>
        <v>0</v>
      </c>
      <c r="S13" s="77">
        <f>'P1dB CL'!E9</f>
        <v>0</v>
      </c>
      <c r="T13" s="20"/>
      <c r="U13" s="85">
        <f>ABS('P1dB CL'!V13-U$5)</f>
        <v>0</v>
      </c>
      <c r="V13" s="44">
        <f>ABS('P1dB CL'!V69-V$5)</f>
        <v>0</v>
      </c>
      <c r="W13" s="44">
        <f>ABS('P1dB CL'!V125-W$5)</f>
        <v>0</v>
      </c>
      <c r="X13" s="44">
        <f>ABS('P1dB CL'!V181-X$5)</f>
        <v>0</v>
      </c>
      <c r="Y13" s="44">
        <f>ABS('P1dB CL'!V237-Y$5)</f>
        <v>0</v>
      </c>
      <c r="Z13" s="44">
        <f>ABS('P1dB CL'!V293-Z$5)</f>
        <v>0</v>
      </c>
      <c r="AA13" s="44">
        <f>ABS('P1dB CL'!V349-AA$5)</f>
        <v>0</v>
      </c>
      <c r="AB13" s="20"/>
      <c r="AC13" s="44">
        <f>ABS('P1dB CL'!V404-0)</f>
        <v>0</v>
      </c>
      <c r="AD13" s="44">
        <f>ABS('P1dB CL'!V459-0)</f>
        <v>0</v>
      </c>
      <c r="AE13" s="44">
        <f>ABS('P1dB CL'!V514-0)</f>
        <v>0</v>
      </c>
      <c r="AF13" s="44">
        <f>ABS('P1dB CL'!V569-0)</f>
        <v>0</v>
      </c>
      <c r="AG13" s="44">
        <f>ABS('P1dB CL'!V624-0)</f>
        <v>0</v>
      </c>
      <c r="AH13" s="44">
        <f>ABS('P1dB CL'!V679-0)</f>
        <v>0</v>
      </c>
      <c r="AI13" s="20"/>
    </row>
    <row r="14" spans="1:35" x14ac:dyDescent="0.25">
      <c r="B14" s="77">
        <f>'P1dB CL'!E10</f>
        <v>0</v>
      </c>
      <c r="C14" s="20"/>
      <c r="D14" s="85">
        <f>ABS('P1dB CL'!C14-D$5)</f>
        <v>0</v>
      </c>
      <c r="E14" s="44">
        <f>ABS('P1dB CL'!C70-E$5)</f>
        <v>0</v>
      </c>
      <c r="F14" s="44">
        <f>ABS('P1dB CL'!C126-F$5)</f>
        <v>0</v>
      </c>
      <c r="G14" s="44">
        <f>ABS('P1dB CL'!C182-G$5)</f>
        <v>0</v>
      </c>
      <c r="H14" s="44">
        <f>ABS('P1dB CL'!C238-H$5)</f>
        <v>0</v>
      </c>
      <c r="I14" s="44">
        <f>ABS('P1dB CL'!C294-I$5)</f>
        <v>0</v>
      </c>
      <c r="J14" s="44">
        <f>ABS('P1dB CL'!C350-J$5)</f>
        <v>0</v>
      </c>
      <c r="K14" s="20"/>
      <c r="L14" s="44">
        <f>ABS('P1dB CL'!C405-L$5)</f>
        <v>0</v>
      </c>
      <c r="M14" s="44">
        <f>ABS('P1dB CL'!C460-M$5)</f>
        <v>0</v>
      </c>
      <c r="N14" s="44">
        <f>ABS('P1dB CL'!C515-N$5)</f>
        <v>0</v>
      </c>
      <c r="O14" s="44">
        <f>ABS('P1dB CL'!C570-O$5)</f>
        <v>0</v>
      </c>
      <c r="P14" s="44">
        <f>ABS('P1dB CL'!C625-P$5)</f>
        <v>0</v>
      </c>
      <c r="Q14" s="44">
        <f>ABS('P1dB CL'!C676-Q$5)</f>
        <v>0</v>
      </c>
      <c r="S14" s="77">
        <f>'P1dB CL'!E10</f>
        <v>0</v>
      </c>
      <c r="T14" s="20"/>
      <c r="U14" s="85">
        <f>ABS('P1dB CL'!V14-U$5)</f>
        <v>0</v>
      </c>
      <c r="V14" s="44">
        <f>ABS('P1dB CL'!V70-V$5)</f>
        <v>0</v>
      </c>
      <c r="W14" s="44">
        <f>ABS('P1dB CL'!V126-W$5)</f>
        <v>0</v>
      </c>
      <c r="X14" s="44">
        <f>ABS('P1dB CL'!V182-X$5)</f>
        <v>0</v>
      </c>
      <c r="Y14" s="44">
        <f>ABS('P1dB CL'!V238-Y$5)</f>
        <v>0</v>
      </c>
      <c r="Z14" s="44">
        <f>ABS('P1dB CL'!V294-Z$5)</f>
        <v>0</v>
      </c>
      <c r="AA14" s="44">
        <f>ABS('P1dB CL'!V350-AA$5)</f>
        <v>0</v>
      </c>
      <c r="AB14" s="20"/>
      <c r="AC14" s="44">
        <f>ABS('P1dB CL'!V405-0)</f>
        <v>0</v>
      </c>
      <c r="AD14" s="44">
        <f>ABS('P1dB CL'!V460-0)</f>
        <v>0</v>
      </c>
      <c r="AE14" s="44">
        <f>ABS('P1dB CL'!V515-0)</f>
        <v>0</v>
      </c>
      <c r="AF14" s="44">
        <f>ABS('P1dB CL'!V570-0)</f>
        <v>0</v>
      </c>
      <c r="AG14" s="44">
        <f>ABS('P1dB CL'!V625-0)</f>
        <v>0</v>
      </c>
      <c r="AH14" s="44">
        <f>ABS('P1dB CL'!V680-0)</f>
        <v>0</v>
      </c>
      <c r="AI14" s="20"/>
    </row>
    <row r="15" spans="1:35" x14ac:dyDescent="0.25">
      <c r="B15" s="77">
        <f>'P1dB CL'!E11</f>
        <v>0</v>
      </c>
      <c r="C15" s="20"/>
      <c r="D15" s="85">
        <f>ABS('P1dB CL'!C15-D$5)</f>
        <v>0</v>
      </c>
      <c r="E15" s="44">
        <f>ABS('P1dB CL'!C71-E$5)</f>
        <v>0</v>
      </c>
      <c r="F15" s="44">
        <f>ABS('P1dB CL'!C127-F$5)</f>
        <v>0</v>
      </c>
      <c r="G15" s="44">
        <f>ABS('P1dB CL'!C183-G$5)</f>
        <v>0</v>
      </c>
      <c r="H15" s="44">
        <f>ABS('P1dB CL'!C239-H$5)</f>
        <v>0</v>
      </c>
      <c r="I15" s="44">
        <f>ABS('P1dB CL'!C295-I$5)</f>
        <v>0</v>
      </c>
      <c r="J15" s="44">
        <f>ABS('P1dB CL'!C351-J$5)</f>
        <v>0</v>
      </c>
      <c r="K15" s="20"/>
      <c r="L15" s="44">
        <f>ABS('P1dB CL'!C406-L$5)</f>
        <v>0</v>
      </c>
      <c r="M15" s="44">
        <f>ABS('P1dB CL'!C461-M$5)</f>
        <v>0</v>
      </c>
      <c r="N15" s="44">
        <f>ABS('P1dB CL'!C516-N$5)</f>
        <v>0</v>
      </c>
      <c r="O15" s="44">
        <f>ABS('P1dB CL'!C571-O$5)</f>
        <v>0</v>
      </c>
      <c r="P15" s="44">
        <f>ABS('P1dB CL'!C626-P$5)</f>
        <v>0</v>
      </c>
      <c r="Q15" s="44">
        <f>ABS('P1dB CL'!C677-Q$5)</f>
        <v>0</v>
      </c>
      <c r="S15" s="77">
        <f>'P1dB CL'!E11</f>
        <v>0</v>
      </c>
      <c r="T15" s="20"/>
      <c r="U15" s="85">
        <f>ABS('P1dB CL'!V15-U$5)</f>
        <v>0</v>
      </c>
      <c r="V15" s="44">
        <f>ABS('P1dB CL'!V71-V$5)</f>
        <v>0</v>
      </c>
      <c r="W15" s="44">
        <f>ABS('P1dB CL'!V127-W$5)</f>
        <v>0</v>
      </c>
      <c r="X15" s="44">
        <f>ABS('P1dB CL'!V183-X$5)</f>
        <v>0</v>
      </c>
      <c r="Y15" s="44">
        <f>ABS('P1dB CL'!V239-Y$5)</f>
        <v>0</v>
      </c>
      <c r="Z15" s="44">
        <f>ABS('P1dB CL'!V295-Z$5)</f>
        <v>0</v>
      </c>
      <c r="AA15" s="44">
        <f>ABS('P1dB CL'!V351-AA$5)</f>
        <v>0</v>
      </c>
      <c r="AB15" s="20"/>
      <c r="AC15" s="44">
        <f>ABS('P1dB CL'!V406-0)</f>
        <v>0</v>
      </c>
      <c r="AD15" s="44">
        <f>ABS('P1dB CL'!V461-0)</f>
        <v>0</v>
      </c>
      <c r="AE15" s="44">
        <f>ABS('P1dB CL'!V516-0)</f>
        <v>0</v>
      </c>
      <c r="AF15" s="44">
        <f>ABS('P1dB CL'!V571-0)</f>
        <v>0</v>
      </c>
      <c r="AG15" s="44">
        <f>ABS('P1dB CL'!V626-0)</f>
        <v>0</v>
      </c>
      <c r="AH15" s="44">
        <f>ABS('P1dB CL'!V681-0)</f>
        <v>0</v>
      </c>
      <c r="AI15" s="20"/>
    </row>
    <row r="16" spans="1:35" x14ac:dyDescent="0.25">
      <c r="B16" s="77">
        <f>'P1dB CL'!E12</f>
        <v>0</v>
      </c>
      <c r="C16" s="20"/>
      <c r="D16" s="85">
        <f>ABS('P1dB CL'!C16-D$5)</f>
        <v>0</v>
      </c>
      <c r="E16" s="44">
        <f>ABS('P1dB CL'!C72-E$5)</f>
        <v>0</v>
      </c>
      <c r="F16" s="44">
        <f>ABS('P1dB CL'!C128-F$5)</f>
        <v>0</v>
      </c>
      <c r="G16" s="44">
        <f>ABS('P1dB CL'!C184-G$5)</f>
        <v>0</v>
      </c>
      <c r="H16" s="44">
        <f>ABS('P1dB CL'!C240-H$5)</f>
        <v>0</v>
      </c>
      <c r="I16" s="44">
        <f>ABS('P1dB CL'!C296-I$5)</f>
        <v>0</v>
      </c>
      <c r="J16" s="44">
        <f>ABS('P1dB CL'!C352-J$5)</f>
        <v>0</v>
      </c>
      <c r="K16" s="20"/>
      <c r="L16" s="44">
        <f>ABS('P1dB CL'!C407-L$5)</f>
        <v>0</v>
      </c>
      <c r="M16" s="44">
        <f>ABS('P1dB CL'!C462-M$5)</f>
        <v>0</v>
      </c>
      <c r="N16" s="44">
        <f>ABS('P1dB CL'!C517-N$5)</f>
        <v>0</v>
      </c>
      <c r="O16" s="44">
        <f>ABS('P1dB CL'!C572-O$5)</f>
        <v>0</v>
      </c>
      <c r="P16" s="44">
        <f>ABS('P1dB CL'!C627-P$5)</f>
        <v>0</v>
      </c>
      <c r="Q16" s="44">
        <f>ABS('P1dB CL'!C678-Q$5)</f>
        <v>0</v>
      </c>
      <c r="S16" s="77">
        <f>'P1dB CL'!E12</f>
        <v>0</v>
      </c>
      <c r="T16" s="20"/>
      <c r="U16" s="85">
        <f>ABS('P1dB CL'!V16-U$5)</f>
        <v>0</v>
      </c>
      <c r="V16" s="44">
        <f>ABS('P1dB CL'!V72-V$5)</f>
        <v>0</v>
      </c>
      <c r="W16" s="44">
        <f>ABS('P1dB CL'!V128-W$5)</f>
        <v>0</v>
      </c>
      <c r="X16" s="44">
        <f>ABS('P1dB CL'!V184-X$5)</f>
        <v>0</v>
      </c>
      <c r="Y16" s="44">
        <f>ABS('P1dB CL'!V240-Y$5)</f>
        <v>0</v>
      </c>
      <c r="Z16" s="44">
        <f>ABS('P1dB CL'!V296-Z$5)</f>
        <v>0</v>
      </c>
      <c r="AA16" s="44">
        <f>ABS('P1dB CL'!V352-AA$5)</f>
        <v>0</v>
      </c>
      <c r="AB16" s="20"/>
      <c r="AC16" s="44">
        <f>ABS('P1dB CL'!V407-0)</f>
        <v>0</v>
      </c>
      <c r="AD16" s="44">
        <f>ABS('P1dB CL'!V462-0)</f>
        <v>0</v>
      </c>
      <c r="AE16" s="44">
        <f>ABS('P1dB CL'!V517-0)</f>
        <v>0</v>
      </c>
      <c r="AF16" s="44">
        <f>ABS('P1dB CL'!V572-0)</f>
        <v>0</v>
      </c>
      <c r="AG16" s="44">
        <f>ABS('P1dB CL'!V627-0)</f>
        <v>0</v>
      </c>
      <c r="AH16" s="44">
        <f>ABS('P1dB CL'!V682-0)</f>
        <v>0</v>
      </c>
      <c r="AI16" s="20"/>
    </row>
    <row r="17" spans="2:35" x14ac:dyDescent="0.25">
      <c r="B17" s="77">
        <f>'P1dB CL'!E13</f>
        <v>0</v>
      </c>
      <c r="C17" s="20"/>
      <c r="D17" s="85">
        <f>ABS('P1dB CL'!C17-D$5)</f>
        <v>0</v>
      </c>
      <c r="E17" s="44">
        <f>ABS('P1dB CL'!C73-E$5)</f>
        <v>0</v>
      </c>
      <c r="F17" s="44">
        <f>ABS('P1dB CL'!C129-F$5)</f>
        <v>0</v>
      </c>
      <c r="G17" s="44">
        <f>ABS('P1dB CL'!C185-G$5)</f>
        <v>0</v>
      </c>
      <c r="H17" s="44">
        <f>ABS('P1dB CL'!C241-H$5)</f>
        <v>0</v>
      </c>
      <c r="I17" s="44">
        <f>ABS('P1dB CL'!C297-I$5)</f>
        <v>0</v>
      </c>
      <c r="J17" s="44">
        <f>ABS('P1dB CL'!C353-J$5)</f>
        <v>0</v>
      </c>
      <c r="K17" s="20"/>
      <c r="L17" s="44">
        <f>ABS('P1dB CL'!C408-L$5)</f>
        <v>0</v>
      </c>
      <c r="M17" s="44">
        <f>ABS('P1dB CL'!C463-M$5)</f>
        <v>0</v>
      </c>
      <c r="N17" s="44">
        <f>ABS('P1dB CL'!C518-N$5)</f>
        <v>0</v>
      </c>
      <c r="O17" s="44">
        <f>ABS('P1dB CL'!C573-O$5)</f>
        <v>0</v>
      </c>
      <c r="P17" s="44">
        <f>ABS('P1dB CL'!C628-P$5)</f>
        <v>0</v>
      </c>
      <c r="Q17" s="44">
        <f>ABS('P1dB CL'!C679-Q$5)</f>
        <v>0</v>
      </c>
      <c r="S17" s="77">
        <f>'P1dB CL'!E13</f>
        <v>0</v>
      </c>
      <c r="T17" s="20"/>
      <c r="U17" s="85">
        <f>ABS('P1dB CL'!V17-U$5)</f>
        <v>0</v>
      </c>
      <c r="V17" s="44">
        <f>ABS('P1dB CL'!V73-V$5)</f>
        <v>0</v>
      </c>
      <c r="W17" s="44">
        <f>ABS('P1dB CL'!V129-W$5)</f>
        <v>0</v>
      </c>
      <c r="X17" s="44">
        <f>ABS('P1dB CL'!V185-X$5)</f>
        <v>0</v>
      </c>
      <c r="Y17" s="44">
        <f>ABS('P1dB CL'!V241-Y$5)</f>
        <v>0</v>
      </c>
      <c r="Z17" s="44">
        <f>ABS('P1dB CL'!V297-Z$5)</f>
        <v>0</v>
      </c>
      <c r="AA17" s="44">
        <f>ABS('P1dB CL'!V353-AA$5)</f>
        <v>0</v>
      </c>
      <c r="AB17" s="20"/>
      <c r="AC17" s="44">
        <f>ABS('P1dB CL'!V408-0)</f>
        <v>0</v>
      </c>
      <c r="AD17" s="44">
        <f>ABS('P1dB CL'!V463-0)</f>
        <v>0</v>
      </c>
      <c r="AE17" s="44">
        <f>ABS('P1dB CL'!V518-0)</f>
        <v>0</v>
      </c>
      <c r="AF17" s="44">
        <f>ABS('P1dB CL'!V573-0)</f>
        <v>0</v>
      </c>
      <c r="AG17" s="44">
        <f>ABS('P1dB CL'!V628-0)</f>
        <v>0</v>
      </c>
      <c r="AH17" s="44">
        <f>ABS('P1dB CL'!V683-0)</f>
        <v>0</v>
      </c>
      <c r="AI17" s="20"/>
    </row>
    <row r="18" spans="2:35" x14ac:dyDescent="0.25">
      <c r="B18" s="77">
        <f>'P1dB CL'!E14</f>
        <v>0</v>
      </c>
      <c r="C18" s="20"/>
      <c r="D18" s="85">
        <f>ABS('P1dB CL'!C18-D$5)</f>
        <v>0</v>
      </c>
      <c r="E18" s="44">
        <f>ABS('P1dB CL'!C74-E$5)</f>
        <v>0</v>
      </c>
      <c r="F18" s="44">
        <f>ABS('P1dB CL'!C130-F$5)</f>
        <v>0</v>
      </c>
      <c r="G18" s="44">
        <f>ABS('P1dB CL'!C186-G$5)</f>
        <v>0</v>
      </c>
      <c r="H18" s="44">
        <f>ABS('P1dB CL'!C242-H$5)</f>
        <v>0</v>
      </c>
      <c r="I18" s="44">
        <f>ABS('P1dB CL'!C298-I$5)</f>
        <v>0</v>
      </c>
      <c r="J18" s="44">
        <f>ABS('P1dB CL'!C354-J$5)</f>
        <v>0</v>
      </c>
      <c r="K18" s="20"/>
      <c r="L18" s="44">
        <f>ABS('P1dB CL'!C409-L$5)</f>
        <v>0</v>
      </c>
      <c r="M18" s="44">
        <f>ABS('P1dB CL'!C464-M$5)</f>
        <v>0</v>
      </c>
      <c r="N18" s="44">
        <f>ABS('P1dB CL'!C519-N$5)</f>
        <v>0</v>
      </c>
      <c r="O18" s="44">
        <f>ABS('P1dB CL'!C574-O$5)</f>
        <v>0</v>
      </c>
      <c r="P18" s="44">
        <f>ABS('P1dB CL'!C629-P$5)</f>
        <v>0</v>
      </c>
      <c r="Q18" s="44">
        <f>ABS('P1dB CL'!C680-Q$5)</f>
        <v>0</v>
      </c>
      <c r="S18" s="77">
        <f>'P1dB CL'!E14</f>
        <v>0</v>
      </c>
      <c r="T18" s="20"/>
      <c r="U18" s="85">
        <f>ABS('P1dB CL'!V18-U$5)</f>
        <v>0</v>
      </c>
      <c r="V18" s="44">
        <f>ABS('P1dB CL'!V74-V$5)</f>
        <v>0</v>
      </c>
      <c r="W18" s="44">
        <f>ABS('P1dB CL'!V130-W$5)</f>
        <v>0</v>
      </c>
      <c r="X18" s="44">
        <f>ABS('P1dB CL'!V186-X$5)</f>
        <v>0</v>
      </c>
      <c r="Y18" s="44">
        <f>ABS('P1dB CL'!V242-Y$5)</f>
        <v>0</v>
      </c>
      <c r="Z18" s="44">
        <f>ABS('P1dB CL'!V298-Z$5)</f>
        <v>0</v>
      </c>
      <c r="AA18" s="44">
        <f>ABS('P1dB CL'!V354-AA$5)</f>
        <v>0</v>
      </c>
      <c r="AB18" s="20"/>
      <c r="AC18" s="44">
        <f>ABS('P1dB CL'!V409-0)</f>
        <v>0</v>
      </c>
      <c r="AD18" s="44">
        <f>ABS('P1dB CL'!V464-0)</f>
        <v>0</v>
      </c>
      <c r="AE18" s="44">
        <f>ABS('P1dB CL'!V519-0)</f>
        <v>0</v>
      </c>
      <c r="AF18" s="44">
        <f>ABS('P1dB CL'!V574-0)</f>
        <v>0</v>
      </c>
      <c r="AG18" s="44">
        <f>ABS('P1dB CL'!V629-0)</f>
        <v>0</v>
      </c>
      <c r="AH18" s="44">
        <f>ABS('P1dB CL'!V684-0)</f>
        <v>0</v>
      </c>
      <c r="AI18" s="20"/>
    </row>
    <row r="19" spans="2:35" x14ac:dyDescent="0.25">
      <c r="B19" s="77">
        <f>'P1dB CL'!E15</f>
        <v>0</v>
      </c>
      <c r="C19" s="20"/>
      <c r="D19" s="85">
        <f>ABS('P1dB CL'!C19-D$5)</f>
        <v>0</v>
      </c>
      <c r="E19" s="44">
        <f>ABS('P1dB CL'!C75-E$5)</f>
        <v>0</v>
      </c>
      <c r="F19" s="44">
        <f>ABS('P1dB CL'!C131-F$5)</f>
        <v>0</v>
      </c>
      <c r="G19" s="44">
        <f>ABS('P1dB CL'!C187-G$5)</f>
        <v>0</v>
      </c>
      <c r="H19" s="44">
        <f>ABS('P1dB CL'!C243-H$5)</f>
        <v>0</v>
      </c>
      <c r="I19" s="44">
        <f>ABS('P1dB CL'!C299-I$5)</f>
        <v>0</v>
      </c>
      <c r="J19" s="44">
        <f>ABS('P1dB CL'!C355-J$5)</f>
        <v>0</v>
      </c>
      <c r="K19" s="20"/>
      <c r="L19" s="44">
        <f>ABS('P1dB CL'!C410-L$5)</f>
        <v>0</v>
      </c>
      <c r="M19" s="44">
        <f>ABS('P1dB CL'!C465-M$5)</f>
        <v>0</v>
      </c>
      <c r="N19" s="44">
        <f>ABS('P1dB CL'!C520-N$5)</f>
        <v>0</v>
      </c>
      <c r="O19" s="44">
        <f>ABS('P1dB CL'!C575-O$5)</f>
        <v>0</v>
      </c>
      <c r="P19" s="44">
        <f>ABS('P1dB CL'!C630-P$5)</f>
        <v>0</v>
      </c>
      <c r="Q19" s="44">
        <f>ABS('P1dB CL'!C681-Q$5)</f>
        <v>0</v>
      </c>
      <c r="S19" s="77">
        <f>'P1dB CL'!E15</f>
        <v>0</v>
      </c>
      <c r="T19" s="20"/>
      <c r="U19" s="85">
        <f>ABS('P1dB CL'!V19-U$5)</f>
        <v>0</v>
      </c>
      <c r="V19" s="44">
        <f>ABS('P1dB CL'!V75-V$5)</f>
        <v>0</v>
      </c>
      <c r="W19" s="44">
        <f>ABS('P1dB CL'!V131-W$5)</f>
        <v>0</v>
      </c>
      <c r="X19" s="44">
        <f>ABS('P1dB CL'!V187-X$5)</f>
        <v>0</v>
      </c>
      <c r="Y19" s="44">
        <f>ABS('P1dB CL'!V243-Y$5)</f>
        <v>0</v>
      </c>
      <c r="Z19" s="44">
        <f>ABS('P1dB CL'!V299-Z$5)</f>
        <v>0</v>
      </c>
      <c r="AA19" s="44">
        <f>ABS('P1dB CL'!V355-AA$5)</f>
        <v>0</v>
      </c>
      <c r="AB19" s="20"/>
      <c r="AC19" s="44">
        <f>ABS('P1dB CL'!V410-0)</f>
        <v>0</v>
      </c>
      <c r="AD19" s="44">
        <f>ABS('P1dB CL'!V465-0)</f>
        <v>0</v>
      </c>
      <c r="AE19" s="44">
        <f>ABS('P1dB CL'!V520-0)</f>
        <v>0</v>
      </c>
      <c r="AF19" s="44">
        <f>ABS('P1dB CL'!V575-0)</f>
        <v>0</v>
      </c>
      <c r="AG19" s="44">
        <f>ABS('P1dB CL'!V630-0)</f>
        <v>0</v>
      </c>
      <c r="AH19" s="44">
        <f>ABS('P1dB CL'!V685-0)</f>
        <v>0</v>
      </c>
      <c r="AI19" s="20"/>
    </row>
    <row r="20" spans="2:35" x14ac:dyDescent="0.25">
      <c r="B20" s="77">
        <f>'P1dB CL'!E16</f>
        <v>0</v>
      </c>
      <c r="C20" s="20"/>
      <c r="D20" s="85">
        <f>ABS('P1dB CL'!C20-D$5)</f>
        <v>0</v>
      </c>
      <c r="E20" s="44">
        <f>ABS('P1dB CL'!C76-E$5)</f>
        <v>0</v>
      </c>
      <c r="F20" s="44">
        <f>ABS('P1dB CL'!C132-F$5)</f>
        <v>0</v>
      </c>
      <c r="G20" s="44">
        <f>ABS('P1dB CL'!C188-G$5)</f>
        <v>0</v>
      </c>
      <c r="H20" s="44">
        <f>ABS('P1dB CL'!C244-H$5)</f>
        <v>0</v>
      </c>
      <c r="I20" s="44">
        <f>ABS('P1dB CL'!C300-I$5)</f>
        <v>0</v>
      </c>
      <c r="J20" s="44">
        <f>ABS('P1dB CL'!C356-J$5)</f>
        <v>0</v>
      </c>
      <c r="K20" s="20"/>
      <c r="L20" s="44">
        <f>ABS('P1dB CL'!C411-L$5)</f>
        <v>0</v>
      </c>
      <c r="M20" s="44">
        <f>ABS('P1dB CL'!C466-M$5)</f>
        <v>0</v>
      </c>
      <c r="N20" s="44">
        <f>ABS('P1dB CL'!C521-N$5)</f>
        <v>0</v>
      </c>
      <c r="O20" s="44">
        <f>ABS('P1dB CL'!C576-O$5)</f>
        <v>0</v>
      </c>
      <c r="P20" s="44">
        <f>ABS('P1dB CL'!C631-P$5)</f>
        <v>0</v>
      </c>
      <c r="Q20" s="44">
        <f>ABS('P1dB CL'!C682-Q$5)</f>
        <v>0</v>
      </c>
      <c r="S20" s="77">
        <f>'P1dB CL'!E16</f>
        <v>0</v>
      </c>
      <c r="T20" s="20"/>
      <c r="U20" s="85">
        <f>ABS('P1dB CL'!V20-U$5)</f>
        <v>0</v>
      </c>
      <c r="V20" s="44">
        <f>ABS('P1dB CL'!V76-V$5)</f>
        <v>0</v>
      </c>
      <c r="W20" s="44">
        <f>ABS('P1dB CL'!V132-W$5)</f>
        <v>0</v>
      </c>
      <c r="X20" s="44">
        <f>ABS('P1dB CL'!V188-X$5)</f>
        <v>0</v>
      </c>
      <c r="Y20" s="44">
        <f>ABS('P1dB CL'!V244-Y$5)</f>
        <v>0</v>
      </c>
      <c r="Z20" s="44">
        <f>ABS('P1dB CL'!V300-Z$5)</f>
        <v>0</v>
      </c>
      <c r="AA20" s="44">
        <f>ABS('P1dB CL'!V356-AA$5)</f>
        <v>0</v>
      </c>
      <c r="AB20" s="20"/>
      <c r="AC20" s="44">
        <f>ABS('P1dB CL'!V411-0)</f>
        <v>0</v>
      </c>
      <c r="AD20" s="44">
        <f>ABS('P1dB CL'!V466-0)</f>
        <v>0</v>
      </c>
      <c r="AE20" s="44">
        <f>ABS('P1dB CL'!V521-0)</f>
        <v>0</v>
      </c>
      <c r="AF20" s="44">
        <f>ABS('P1dB CL'!V576-0)</f>
        <v>0</v>
      </c>
      <c r="AG20" s="44">
        <f>ABS('P1dB CL'!V631-0)</f>
        <v>0</v>
      </c>
      <c r="AH20" s="44">
        <f>ABS('P1dB CL'!V686-0)</f>
        <v>0</v>
      </c>
      <c r="AI20" s="20"/>
    </row>
    <row r="21" spans="2:35" x14ac:dyDescent="0.25">
      <c r="B21" s="77">
        <f>'P1dB CL'!E17</f>
        <v>0</v>
      </c>
      <c r="C21" s="20"/>
      <c r="D21" s="85">
        <f>ABS('P1dB CL'!C21-D$5)</f>
        <v>0</v>
      </c>
      <c r="E21" s="44">
        <f>ABS('P1dB CL'!C77-E$5)</f>
        <v>0</v>
      </c>
      <c r="F21" s="44">
        <f>ABS('P1dB CL'!C133-F$5)</f>
        <v>0</v>
      </c>
      <c r="G21" s="44">
        <f>ABS('P1dB CL'!C189-G$5)</f>
        <v>0</v>
      </c>
      <c r="H21" s="44">
        <f>ABS('P1dB CL'!C245-H$5)</f>
        <v>0</v>
      </c>
      <c r="I21" s="44">
        <f>ABS('P1dB CL'!C301-I$5)</f>
        <v>0</v>
      </c>
      <c r="J21" s="44">
        <f>ABS('P1dB CL'!C357-J$5)</f>
        <v>0</v>
      </c>
      <c r="K21" s="20"/>
      <c r="L21" s="44">
        <f>ABS('P1dB CL'!C412-L$5)</f>
        <v>0</v>
      </c>
      <c r="M21" s="44">
        <f>ABS('P1dB CL'!C467-M$5)</f>
        <v>0</v>
      </c>
      <c r="N21" s="44">
        <f>ABS('P1dB CL'!C522-N$5)</f>
        <v>0</v>
      </c>
      <c r="O21" s="44">
        <f>ABS('P1dB CL'!C577-O$5)</f>
        <v>0</v>
      </c>
      <c r="P21" s="44">
        <f>ABS('P1dB CL'!C632-P$5)</f>
        <v>0</v>
      </c>
      <c r="Q21" s="44">
        <f>ABS('P1dB CL'!C683-Q$5)</f>
        <v>0</v>
      </c>
      <c r="S21" s="77">
        <f>'P1dB CL'!E17</f>
        <v>0</v>
      </c>
      <c r="T21" s="20"/>
      <c r="U21" s="85">
        <f>ABS('P1dB CL'!V21-U$5)</f>
        <v>0</v>
      </c>
      <c r="V21" s="44">
        <f>ABS('P1dB CL'!V77-V$5)</f>
        <v>0</v>
      </c>
      <c r="W21" s="44">
        <f>ABS('P1dB CL'!V133-W$5)</f>
        <v>0</v>
      </c>
      <c r="X21" s="44">
        <f>ABS('P1dB CL'!V189-X$5)</f>
        <v>0</v>
      </c>
      <c r="Y21" s="44">
        <f>ABS('P1dB CL'!V245-Y$5)</f>
        <v>0</v>
      </c>
      <c r="Z21" s="44">
        <f>ABS('P1dB CL'!V301-Z$5)</f>
        <v>0</v>
      </c>
      <c r="AA21" s="44">
        <f>ABS('P1dB CL'!V357-AA$5)</f>
        <v>0</v>
      </c>
      <c r="AB21" s="20"/>
      <c r="AC21" s="44">
        <f>ABS('P1dB CL'!V412-0)</f>
        <v>0</v>
      </c>
      <c r="AD21" s="44">
        <f>ABS('P1dB CL'!V467-0)</f>
        <v>0</v>
      </c>
      <c r="AE21" s="44">
        <f>ABS('P1dB CL'!V522-0)</f>
        <v>0</v>
      </c>
      <c r="AF21" s="44">
        <f>ABS('P1dB CL'!V577-0)</f>
        <v>0</v>
      </c>
      <c r="AG21" s="44">
        <f>ABS('P1dB CL'!V632-0)</f>
        <v>0</v>
      </c>
      <c r="AH21" s="44">
        <f>ABS('P1dB CL'!V687-0)</f>
        <v>0</v>
      </c>
      <c r="AI21" s="20"/>
    </row>
    <row r="22" spans="2:35" x14ac:dyDescent="0.25">
      <c r="B22" s="77">
        <f>'P1dB CL'!E18</f>
        <v>0</v>
      </c>
      <c r="C22" s="20"/>
      <c r="D22" s="85">
        <f>ABS('P1dB CL'!C22-D$5)</f>
        <v>0</v>
      </c>
      <c r="E22" s="44">
        <f>ABS('P1dB CL'!C78-E$5)</f>
        <v>0</v>
      </c>
      <c r="F22" s="44">
        <f>ABS('P1dB CL'!C134-F$5)</f>
        <v>0</v>
      </c>
      <c r="G22" s="44">
        <f>ABS('P1dB CL'!C190-G$5)</f>
        <v>0</v>
      </c>
      <c r="H22" s="44">
        <f>ABS('P1dB CL'!C246-H$5)</f>
        <v>0</v>
      </c>
      <c r="I22" s="44">
        <f>ABS('P1dB CL'!C302-I$5)</f>
        <v>0</v>
      </c>
      <c r="J22" s="44">
        <f>ABS('P1dB CL'!C358-J$5)</f>
        <v>0</v>
      </c>
      <c r="K22" s="20"/>
      <c r="L22" s="44">
        <f>ABS('P1dB CL'!C413-L$5)</f>
        <v>0</v>
      </c>
      <c r="M22" s="44">
        <f>ABS('P1dB CL'!C468-M$5)</f>
        <v>0</v>
      </c>
      <c r="N22" s="44">
        <f>ABS('P1dB CL'!C523-N$5)</f>
        <v>0</v>
      </c>
      <c r="O22" s="44">
        <f>ABS('P1dB CL'!C578-O$5)</f>
        <v>0</v>
      </c>
      <c r="P22" s="44">
        <f>ABS('P1dB CL'!C633-P$5)</f>
        <v>0</v>
      </c>
      <c r="Q22" s="44">
        <f>ABS('P1dB CL'!C684-Q$5)</f>
        <v>0</v>
      </c>
      <c r="S22" s="77">
        <f>'P1dB CL'!E18</f>
        <v>0</v>
      </c>
      <c r="T22" s="20"/>
      <c r="U22" s="85">
        <f>ABS('P1dB CL'!V22-U$5)</f>
        <v>0</v>
      </c>
      <c r="V22" s="44">
        <f>ABS('P1dB CL'!V78-V$5)</f>
        <v>0</v>
      </c>
      <c r="W22" s="44">
        <f>ABS('P1dB CL'!V134-W$5)</f>
        <v>0</v>
      </c>
      <c r="X22" s="44">
        <f>ABS('P1dB CL'!V190-X$5)</f>
        <v>0</v>
      </c>
      <c r="Y22" s="44">
        <f>ABS('P1dB CL'!V246-Y$5)</f>
        <v>0</v>
      </c>
      <c r="Z22" s="44">
        <f>ABS('P1dB CL'!V302-Z$5)</f>
        <v>0</v>
      </c>
      <c r="AA22" s="44">
        <f>ABS('P1dB CL'!V358-AA$5)</f>
        <v>0</v>
      </c>
      <c r="AB22" s="20"/>
      <c r="AC22" s="44">
        <f>ABS('P1dB CL'!V413-0)</f>
        <v>0</v>
      </c>
      <c r="AD22" s="44">
        <f>ABS('P1dB CL'!V468-0)</f>
        <v>0</v>
      </c>
      <c r="AE22" s="44">
        <f>ABS('P1dB CL'!V523-0)</f>
        <v>0</v>
      </c>
      <c r="AF22" s="44">
        <f>ABS('P1dB CL'!V578-0)</f>
        <v>0</v>
      </c>
      <c r="AG22" s="44">
        <f>ABS('P1dB CL'!V633-0)</f>
        <v>0</v>
      </c>
      <c r="AH22" s="44">
        <f>ABS('P1dB CL'!V688-0)</f>
        <v>0</v>
      </c>
      <c r="AI22" s="20"/>
    </row>
    <row r="23" spans="2:35" x14ac:dyDescent="0.25">
      <c r="B23" s="77">
        <f>'P1dB CL'!E19</f>
        <v>0</v>
      </c>
      <c r="C23" s="20"/>
      <c r="D23" s="85">
        <f>ABS('P1dB CL'!C23-D$5)</f>
        <v>0</v>
      </c>
      <c r="E23" s="44">
        <f>ABS('P1dB CL'!C79-E$5)</f>
        <v>0</v>
      </c>
      <c r="F23" s="44">
        <f>ABS('P1dB CL'!C135-F$5)</f>
        <v>0</v>
      </c>
      <c r="G23" s="44">
        <f>ABS('P1dB CL'!C191-G$5)</f>
        <v>0</v>
      </c>
      <c r="H23" s="44">
        <f>ABS('P1dB CL'!C247-H$5)</f>
        <v>0</v>
      </c>
      <c r="I23" s="44">
        <f>ABS('P1dB CL'!C303-I$5)</f>
        <v>0</v>
      </c>
      <c r="J23" s="44">
        <f>ABS('P1dB CL'!C359-J$5)</f>
        <v>0</v>
      </c>
      <c r="K23" s="20"/>
      <c r="L23" s="44">
        <f>ABS('P1dB CL'!C414-L$5)</f>
        <v>0</v>
      </c>
      <c r="M23" s="44">
        <f>ABS('P1dB CL'!C469-M$5)</f>
        <v>0</v>
      </c>
      <c r="N23" s="44">
        <f>ABS('P1dB CL'!C524-N$5)</f>
        <v>0</v>
      </c>
      <c r="O23" s="44">
        <f>ABS('P1dB CL'!C579-O$5)</f>
        <v>0</v>
      </c>
      <c r="P23" s="44">
        <f>ABS('P1dB CL'!C634-P$5)</f>
        <v>0</v>
      </c>
      <c r="Q23" s="44">
        <f>ABS('P1dB CL'!C685-Q$5)</f>
        <v>0</v>
      </c>
      <c r="S23" s="77">
        <f>'P1dB CL'!E19</f>
        <v>0</v>
      </c>
      <c r="T23" s="20"/>
      <c r="U23" s="85">
        <f>ABS('P1dB CL'!V23-U$5)</f>
        <v>0</v>
      </c>
      <c r="V23" s="44">
        <f>ABS('P1dB CL'!V79-V$5)</f>
        <v>0</v>
      </c>
      <c r="W23" s="44">
        <f>ABS('P1dB CL'!V135-W$5)</f>
        <v>0</v>
      </c>
      <c r="X23" s="44">
        <f>ABS('P1dB CL'!V191-X$5)</f>
        <v>0</v>
      </c>
      <c r="Y23" s="44">
        <f>ABS('P1dB CL'!V247-Y$5)</f>
        <v>0</v>
      </c>
      <c r="Z23" s="44">
        <f>ABS('P1dB CL'!V303-Z$5)</f>
        <v>0</v>
      </c>
      <c r="AA23" s="44">
        <f>ABS('P1dB CL'!V359-AA$5)</f>
        <v>0</v>
      </c>
      <c r="AB23" s="20"/>
      <c r="AC23" s="44">
        <f>ABS('P1dB CL'!V414-0)</f>
        <v>0</v>
      </c>
      <c r="AD23" s="44">
        <f>ABS('P1dB CL'!V469-0)</f>
        <v>0</v>
      </c>
      <c r="AE23" s="44">
        <f>ABS('P1dB CL'!V524-0)</f>
        <v>0</v>
      </c>
      <c r="AF23" s="44">
        <f>ABS('P1dB CL'!V579-0)</f>
        <v>0</v>
      </c>
      <c r="AG23" s="44">
        <f>ABS('P1dB CL'!V634-0)</f>
        <v>0</v>
      </c>
      <c r="AH23" s="44">
        <f>ABS('P1dB CL'!V689-0)</f>
        <v>0</v>
      </c>
      <c r="AI23" s="20"/>
    </row>
    <row r="24" spans="2:35" x14ac:dyDescent="0.25">
      <c r="B24" s="77">
        <f>'P1dB CL'!E20</f>
        <v>0</v>
      </c>
      <c r="C24" s="20"/>
      <c r="D24" s="85">
        <f>ABS('P1dB CL'!C24-D$5)</f>
        <v>0</v>
      </c>
      <c r="E24" s="44">
        <f>ABS('P1dB CL'!C80-E$5)</f>
        <v>0</v>
      </c>
      <c r="F24" s="44">
        <f>ABS('P1dB CL'!C136-F$5)</f>
        <v>0</v>
      </c>
      <c r="G24" s="44">
        <f>ABS('P1dB CL'!C192-G$5)</f>
        <v>0</v>
      </c>
      <c r="H24" s="44">
        <f>ABS('P1dB CL'!C248-H$5)</f>
        <v>0</v>
      </c>
      <c r="I24" s="44">
        <f>ABS('P1dB CL'!C304-I$5)</f>
        <v>0</v>
      </c>
      <c r="J24" s="44">
        <f>ABS('P1dB CL'!C360-J$5)</f>
        <v>0</v>
      </c>
      <c r="K24" s="20"/>
      <c r="L24" s="44">
        <f>ABS('P1dB CL'!C415-L$5)</f>
        <v>0</v>
      </c>
      <c r="M24" s="44">
        <f>ABS('P1dB CL'!C470-M$5)</f>
        <v>0</v>
      </c>
      <c r="N24" s="44">
        <f>ABS('P1dB CL'!C525-N$5)</f>
        <v>0</v>
      </c>
      <c r="O24" s="44">
        <f>ABS('P1dB CL'!C580-O$5)</f>
        <v>0</v>
      </c>
      <c r="P24" s="44">
        <f>ABS('P1dB CL'!C635-P$5)</f>
        <v>0</v>
      </c>
      <c r="Q24" s="44">
        <f>ABS('P1dB CL'!C686-Q$5)</f>
        <v>0</v>
      </c>
      <c r="S24" s="77">
        <f>'P1dB CL'!E20</f>
        <v>0</v>
      </c>
      <c r="T24" s="20"/>
      <c r="U24" s="85">
        <f>ABS('P1dB CL'!V24-U$5)</f>
        <v>0</v>
      </c>
      <c r="V24" s="44">
        <f>ABS('P1dB CL'!V80-V$5)</f>
        <v>0</v>
      </c>
      <c r="W24" s="44">
        <f>ABS('P1dB CL'!V136-W$5)</f>
        <v>0</v>
      </c>
      <c r="X24" s="44">
        <f>ABS('P1dB CL'!V192-X$5)</f>
        <v>0</v>
      </c>
      <c r="Y24" s="44">
        <f>ABS('P1dB CL'!V248-Y$5)</f>
        <v>0</v>
      </c>
      <c r="Z24" s="44">
        <f>ABS('P1dB CL'!V304-Z$5)</f>
        <v>0</v>
      </c>
      <c r="AA24" s="44">
        <f>ABS('P1dB CL'!V360-AA$5)</f>
        <v>0</v>
      </c>
      <c r="AB24" s="20"/>
      <c r="AC24" s="44">
        <f>ABS('P1dB CL'!V415-0)</f>
        <v>0</v>
      </c>
      <c r="AD24" s="44">
        <f>ABS('P1dB CL'!V470-0)</f>
        <v>0</v>
      </c>
      <c r="AE24" s="44">
        <f>ABS('P1dB CL'!V525-0)</f>
        <v>0</v>
      </c>
      <c r="AF24" s="44">
        <f>ABS('P1dB CL'!V580-0)</f>
        <v>0</v>
      </c>
      <c r="AG24" s="44">
        <f>ABS('P1dB CL'!V635-0)</f>
        <v>0</v>
      </c>
      <c r="AH24" s="44">
        <f>ABS('P1dB CL'!V690-0)</f>
        <v>0</v>
      </c>
      <c r="AI24" s="20"/>
    </row>
    <row r="25" spans="2:35" x14ac:dyDescent="0.25">
      <c r="B25" s="77">
        <f>'P1dB CL'!E21</f>
        <v>0</v>
      </c>
      <c r="C25" s="20"/>
      <c r="D25" s="85">
        <f>ABS('P1dB CL'!C25-D$5)</f>
        <v>0</v>
      </c>
      <c r="E25" s="44">
        <f>ABS('P1dB CL'!C81-E$5)</f>
        <v>0</v>
      </c>
      <c r="F25" s="44">
        <f>ABS('P1dB CL'!C137-F$5)</f>
        <v>0</v>
      </c>
      <c r="G25" s="44">
        <f>ABS('P1dB CL'!C193-G$5)</f>
        <v>0</v>
      </c>
      <c r="H25" s="44">
        <f>ABS('P1dB CL'!C249-H$5)</f>
        <v>0</v>
      </c>
      <c r="I25" s="44">
        <f>ABS('P1dB CL'!C305-I$5)</f>
        <v>0</v>
      </c>
      <c r="J25" s="44">
        <f>ABS('P1dB CL'!C361-J$5)</f>
        <v>0</v>
      </c>
      <c r="K25" s="20"/>
      <c r="L25" s="44">
        <f>ABS('P1dB CL'!C416-L$5)</f>
        <v>0</v>
      </c>
      <c r="M25" s="44">
        <f>ABS('P1dB CL'!C471-M$5)</f>
        <v>0</v>
      </c>
      <c r="N25" s="44">
        <f>ABS('P1dB CL'!C526-N$5)</f>
        <v>0</v>
      </c>
      <c r="O25" s="44">
        <f>ABS('P1dB CL'!C581-O$5)</f>
        <v>0</v>
      </c>
      <c r="P25" s="44">
        <f>ABS('P1dB CL'!C636-P$5)</f>
        <v>0</v>
      </c>
      <c r="Q25" s="44">
        <f>ABS('P1dB CL'!C687-Q$5)</f>
        <v>0</v>
      </c>
      <c r="S25" s="77">
        <f>'P1dB CL'!E21</f>
        <v>0</v>
      </c>
      <c r="T25" s="20"/>
      <c r="U25" s="85">
        <f>ABS('P1dB CL'!V25-U$5)</f>
        <v>0</v>
      </c>
      <c r="V25" s="44">
        <f>ABS('P1dB CL'!V81-V$5)</f>
        <v>0</v>
      </c>
      <c r="W25" s="44">
        <f>ABS('P1dB CL'!V137-W$5)</f>
        <v>0</v>
      </c>
      <c r="X25" s="44">
        <f>ABS('P1dB CL'!V193-X$5)</f>
        <v>0</v>
      </c>
      <c r="Y25" s="44">
        <f>ABS('P1dB CL'!V249-Y$5)</f>
        <v>0</v>
      </c>
      <c r="Z25" s="44">
        <f>ABS('P1dB CL'!V305-Z$5)</f>
        <v>0</v>
      </c>
      <c r="AA25" s="44">
        <f>ABS('P1dB CL'!V361-AA$5)</f>
        <v>0</v>
      </c>
      <c r="AB25" s="20"/>
      <c r="AC25" s="44">
        <f>ABS('P1dB CL'!V416-0)</f>
        <v>0</v>
      </c>
      <c r="AD25" s="44">
        <f>ABS('P1dB CL'!V471-0)</f>
        <v>0</v>
      </c>
      <c r="AE25" s="44">
        <f>ABS('P1dB CL'!V526-0)</f>
        <v>0</v>
      </c>
      <c r="AF25" s="44">
        <f>ABS('P1dB CL'!V581-0)</f>
        <v>0</v>
      </c>
      <c r="AG25" s="44">
        <f>ABS('P1dB CL'!V636-0)</f>
        <v>0</v>
      </c>
      <c r="AH25" s="44">
        <f>ABS('P1dB CL'!V691-0)</f>
        <v>0</v>
      </c>
      <c r="AI25" s="20"/>
    </row>
    <row r="26" spans="2:35" x14ac:dyDescent="0.25">
      <c r="B26" s="77">
        <f>'P1dB CL'!E22</f>
        <v>0</v>
      </c>
      <c r="C26" s="20"/>
      <c r="D26" s="85">
        <f>ABS('P1dB CL'!C26-D$5)</f>
        <v>0</v>
      </c>
      <c r="E26" s="44">
        <f>ABS('P1dB CL'!C82-E$5)</f>
        <v>0</v>
      </c>
      <c r="F26" s="44">
        <f>ABS('P1dB CL'!C138-F$5)</f>
        <v>0</v>
      </c>
      <c r="G26" s="44">
        <f>ABS('P1dB CL'!C194-G$5)</f>
        <v>0</v>
      </c>
      <c r="H26" s="44">
        <f>ABS('P1dB CL'!C250-H$5)</f>
        <v>0</v>
      </c>
      <c r="I26" s="44">
        <f>ABS('P1dB CL'!C306-I$5)</f>
        <v>0</v>
      </c>
      <c r="J26" s="44">
        <f>ABS('P1dB CL'!C362-J$5)</f>
        <v>0</v>
      </c>
      <c r="K26" s="20"/>
      <c r="L26" s="44">
        <f>ABS('P1dB CL'!C417-L$5)</f>
        <v>0</v>
      </c>
      <c r="M26" s="44">
        <f>ABS('P1dB CL'!C472-M$5)</f>
        <v>0</v>
      </c>
      <c r="N26" s="44">
        <f>ABS('P1dB CL'!C527-N$5)</f>
        <v>0</v>
      </c>
      <c r="O26" s="44">
        <f>ABS('P1dB CL'!C582-O$5)</f>
        <v>0</v>
      </c>
      <c r="P26" s="44">
        <f>ABS('P1dB CL'!C637-P$5)</f>
        <v>0</v>
      </c>
      <c r="Q26" s="44">
        <f>ABS('P1dB CL'!C688-Q$5)</f>
        <v>0</v>
      </c>
      <c r="S26" s="77">
        <f>'P1dB CL'!E22</f>
        <v>0</v>
      </c>
      <c r="T26" s="20"/>
      <c r="U26" s="85">
        <f>ABS('P1dB CL'!V26-U$5)</f>
        <v>0</v>
      </c>
      <c r="V26" s="44">
        <f>ABS('P1dB CL'!V82-V$5)</f>
        <v>0</v>
      </c>
      <c r="W26" s="44">
        <f>ABS('P1dB CL'!V138-W$5)</f>
        <v>0</v>
      </c>
      <c r="X26" s="44">
        <f>ABS('P1dB CL'!V194-X$5)</f>
        <v>0</v>
      </c>
      <c r="Y26" s="44">
        <f>ABS('P1dB CL'!V250-Y$5)</f>
        <v>0</v>
      </c>
      <c r="Z26" s="44">
        <f>ABS('P1dB CL'!V306-Z$5)</f>
        <v>0</v>
      </c>
      <c r="AA26" s="44">
        <f>ABS('P1dB CL'!V362-AA$5)</f>
        <v>0</v>
      </c>
      <c r="AB26" s="20"/>
      <c r="AC26" s="44">
        <f>ABS('P1dB CL'!V417-0)</f>
        <v>0</v>
      </c>
      <c r="AD26" s="44">
        <f>ABS('P1dB CL'!V472-0)</f>
        <v>0</v>
      </c>
      <c r="AE26" s="44">
        <f>ABS('P1dB CL'!V527-0)</f>
        <v>0</v>
      </c>
      <c r="AF26" s="44">
        <f>ABS('P1dB CL'!V582-0)</f>
        <v>0</v>
      </c>
      <c r="AG26" s="44">
        <f>ABS('P1dB CL'!V637-0)</f>
        <v>0</v>
      </c>
      <c r="AH26" s="44">
        <f>ABS('P1dB CL'!V692-0)</f>
        <v>0</v>
      </c>
      <c r="AI26" s="20"/>
    </row>
    <row r="27" spans="2:35" x14ac:dyDescent="0.25">
      <c r="B27" s="77">
        <f>'P1dB CL'!E23</f>
        <v>0</v>
      </c>
      <c r="C27" s="20"/>
      <c r="D27" s="85">
        <f>ABS('P1dB CL'!C27-D$5)</f>
        <v>0</v>
      </c>
      <c r="E27" s="44">
        <f>ABS('P1dB CL'!C83-E$5)</f>
        <v>0</v>
      </c>
      <c r="F27" s="44">
        <f>ABS('P1dB CL'!C139-F$5)</f>
        <v>0</v>
      </c>
      <c r="G27" s="44">
        <f>ABS('P1dB CL'!C195-G$5)</f>
        <v>0</v>
      </c>
      <c r="H27" s="44">
        <f>ABS('P1dB CL'!C251-H$5)</f>
        <v>0</v>
      </c>
      <c r="I27" s="44">
        <f>ABS('P1dB CL'!C307-I$5)</f>
        <v>0</v>
      </c>
      <c r="J27" s="44">
        <f>ABS('P1dB CL'!C363-J$5)</f>
        <v>0</v>
      </c>
      <c r="K27" s="20"/>
      <c r="L27" s="44">
        <f>ABS('P1dB CL'!C418-L$5)</f>
        <v>0</v>
      </c>
      <c r="M27" s="44">
        <f>ABS('P1dB CL'!C473-M$5)</f>
        <v>0</v>
      </c>
      <c r="N27" s="44">
        <f>ABS('P1dB CL'!C528-N$5)</f>
        <v>0</v>
      </c>
      <c r="O27" s="44">
        <f>ABS('P1dB CL'!C583-O$5)</f>
        <v>0</v>
      </c>
      <c r="P27" s="44">
        <f>ABS('P1dB CL'!C638-P$5)</f>
        <v>0</v>
      </c>
      <c r="Q27" s="44">
        <f>ABS('P1dB CL'!C689-Q$5)</f>
        <v>0</v>
      </c>
      <c r="S27" s="77">
        <f>'P1dB CL'!E23</f>
        <v>0</v>
      </c>
      <c r="T27" s="20"/>
      <c r="U27" s="85">
        <f>ABS('P1dB CL'!V27-U$5)</f>
        <v>0</v>
      </c>
      <c r="V27" s="44">
        <f>ABS('P1dB CL'!V83-V$5)</f>
        <v>0</v>
      </c>
      <c r="W27" s="44">
        <f>ABS('P1dB CL'!V139-W$5)</f>
        <v>0</v>
      </c>
      <c r="X27" s="44">
        <f>ABS('P1dB CL'!V195-X$5)</f>
        <v>0</v>
      </c>
      <c r="Y27" s="44">
        <f>ABS('P1dB CL'!V251-Y$5)</f>
        <v>0</v>
      </c>
      <c r="Z27" s="44">
        <f>ABS('P1dB CL'!V307-Z$5)</f>
        <v>0</v>
      </c>
      <c r="AA27" s="44">
        <f>ABS('P1dB CL'!V363-AA$5)</f>
        <v>0</v>
      </c>
      <c r="AB27" s="20"/>
      <c r="AC27" s="44">
        <f>ABS('P1dB CL'!V418-0)</f>
        <v>0</v>
      </c>
      <c r="AD27" s="44">
        <f>ABS('P1dB CL'!V473-0)</f>
        <v>0</v>
      </c>
      <c r="AE27" s="44">
        <f>ABS('P1dB CL'!V528-0)</f>
        <v>0</v>
      </c>
      <c r="AF27" s="44">
        <f>ABS('P1dB CL'!V583-0)</f>
        <v>0</v>
      </c>
      <c r="AG27" s="44">
        <f>ABS('P1dB CL'!V638-0)</f>
        <v>0</v>
      </c>
      <c r="AH27" s="44">
        <f>ABS('P1dB CL'!V693-0)</f>
        <v>0</v>
      </c>
      <c r="AI27" s="20"/>
    </row>
    <row r="28" spans="2:35" x14ac:dyDescent="0.25">
      <c r="B28" s="77">
        <f>'P1dB CL'!E24</f>
        <v>0</v>
      </c>
      <c r="C28" s="20"/>
      <c r="D28" s="85">
        <f>ABS('P1dB CL'!C28-D$5)</f>
        <v>0</v>
      </c>
      <c r="E28" s="44">
        <f>ABS('P1dB CL'!C84-E$5)</f>
        <v>0</v>
      </c>
      <c r="F28" s="44">
        <f>ABS('P1dB CL'!C140-F$5)</f>
        <v>0</v>
      </c>
      <c r="G28" s="44">
        <f>ABS('P1dB CL'!C196-G$5)</f>
        <v>0</v>
      </c>
      <c r="H28" s="44">
        <f>ABS('P1dB CL'!C252-H$5)</f>
        <v>0</v>
      </c>
      <c r="I28" s="44">
        <f>ABS('P1dB CL'!C308-I$5)</f>
        <v>0</v>
      </c>
      <c r="J28" s="44">
        <f>ABS('P1dB CL'!C364-J$5)</f>
        <v>0</v>
      </c>
      <c r="K28" s="20"/>
      <c r="L28" s="44">
        <f>ABS('P1dB CL'!C419-L$5)</f>
        <v>0</v>
      </c>
      <c r="M28" s="44">
        <f>ABS('P1dB CL'!C474-M$5)</f>
        <v>0</v>
      </c>
      <c r="N28" s="44">
        <f>ABS('P1dB CL'!C529-N$5)</f>
        <v>0</v>
      </c>
      <c r="O28" s="44">
        <f>ABS('P1dB CL'!C584-O$5)</f>
        <v>0</v>
      </c>
      <c r="P28" s="44">
        <f>ABS('P1dB CL'!C639-P$5)</f>
        <v>0</v>
      </c>
      <c r="Q28" s="44">
        <f>ABS('P1dB CL'!C690-Q$5)</f>
        <v>0</v>
      </c>
      <c r="S28" s="77">
        <f>'P1dB CL'!E24</f>
        <v>0</v>
      </c>
      <c r="T28" s="20"/>
      <c r="U28" s="85">
        <f>ABS('P1dB CL'!V28-U$5)</f>
        <v>0</v>
      </c>
      <c r="V28" s="44">
        <f>ABS('P1dB CL'!V84-V$5)</f>
        <v>0</v>
      </c>
      <c r="W28" s="44">
        <f>ABS('P1dB CL'!V140-W$5)</f>
        <v>0</v>
      </c>
      <c r="X28" s="44">
        <f>ABS('P1dB CL'!V196-X$5)</f>
        <v>0</v>
      </c>
      <c r="Y28" s="44">
        <f>ABS('P1dB CL'!V252-Y$5)</f>
        <v>0</v>
      </c>
      <c r="Z28" s="44">
        <f>ABS('P1dB CL'!V308-Z$5)</f>
        <v>0</v>
      </c>
      <c r="AA28" s="44">
        <f>ABS('P1dB CL'!V364-AA$5)</f>
        <v>0</v>
      </c>
      <c r="AB28" s="20"/>
      <c r="AC28" s="44">
        <f>ABS('P1dB CL'!V419-0)</f>
        <v>0</v>
      </c>
      <c r="AD28" s="44">
        <f>ABS('P1dB CL'!V474-0)</f>
        <v>0</v>
      </c>
      <c r="AE28" s="44">
        <f>ABS('P1dB CL'!V529-0)</f>
        <v>0</v>
      </c>
      <c r="AF28" s="44">
        <f>ABS('P1dB CL'!V584-0)</f>
        <v>0</v>
      </c>
      <c r="AG28" s="44">
        <f>ABS('P1dB CL'!V639-0)</f>
        <v>0</v>
      </c>
      <c r="AH28" s="44">
        <f>ABS('P1dB CL'!V694-0)</f>
        <v>0</v>
      </c>
      <c r="AI28" s="20"/>
    </row>
    <row r="29" spans="2:35" x14ac:dyDescent="0.25">
      <c r="B29" s="77">
        <f>'P1dB CL'!E25</f>
        <v>0</v>
      </c>
      <c r="C29" s="20"/>
      <c r="D29" s="85">
        <f>ABS('P1dB CL'!C29-D$5)</f>
        <v>0</v>
      </c>
      <c r="E29" s="44">
        <f>ABS('P1dB CL'!C85-E$5)</f>
        <v>0</v>
      </c>
      <c r="F29" s="44">
        <f>ABS('P1dB CL'!C141-F$5)</f>
        <v>0</v>
      </c>
      <c r="G29" s="44">
        <f>ABS('P1dB CL'!C197-G$5)</f>
        <v>0</v>
      </c>
      <c r="H29" s="44">
        <f>ABS('P1dB CL'!C253-H$5)</f>
        <v>0</v>
      </c>
      <c r="I29" s="44">
        <f>ABS('P1dB CL'!C309-I$5)</f>
        <v>0</v>
      </c>
      <c r="J29" s="44">
        <f>ABS('P1dB CL'!C365-J$5)</f>
        <v>0</v>
      </c>
      <c r="K29" s="20"/>
      <c r="L29" s="44">
        <f>ABS('P1dB CL'!C420-L$5)</f>
        <v>0</v>
      </c>
      <c r="M29" s="44">
        <f>ABS('P1dB CL'!C475-M$5)</f>
        <v>0</v>
      </c>
      <c r="N29" s="44">
        <f>ABS('P1dB CL'!C530-N$5)</f>
        <v>0</v>
      </c>
      <c r="O29" s="44">
        <f>ABS('P1dB CL'!C585-O$5)</f>
        <v>0</v>
      </c>
      <c r="P29" s="44">
        <f>ABS('P1dB CL'!C640-P$5)</f>
        <v>0</v>
      </c>
      <c r="Q29" s="44">
        <f>ABS('P1dB CL'!C691-Q$5)</f>
        <v>0</v>
      </c>
      <c r="S29" s="77">
        <f>'P1dB CL'!E25</f>
        <v>0</v>
      </c>
      <c r="T29" s="20"/>
      <c r="U29" s="85">
        <f>ABS('P1dB CL'!V29-U$5)</f>
        <v>0</v>
      </c>
      <c r="V29" s="44">
        <f>ABS('P1dB CL'!V85-V$5)</f>
        <v>0</v>
      </c>
      <c r="W29" s="44">
        <f>ABS('P1dB CL'!V141-W$5)</f>
        <v>0</v>
      </c>
      <c r="X29" s="44">
        <f>ABS('P1dB CL'!V197-X$5)</f>
        <v>0</v>
      </c>
      <c r="Y29" s="44">
        <f>ABS('P1dB CL'!V253-Y$5)</f>
        <v>0</v>
      </c>
      <c r="Z29" s="44">
        <f>ABS('P1dB CL'!V309-Z$5)</f>
        <v>0</v>
      </c>
      <c r="AA29" s="44">
        <f>ABS('P1dB CL'!V365-AA$5)</f>
        <v>0</v>
      </c>
      <c r="AB29" s="20"/>
      <c r="AC29" s="44">
        <f>ABS('P1dB CL'!V420-0)</f>
        <v>0</v>
      </c>
      <c r="AD29" s="44">
        <f>ABS('P1dB CL'!V475-0)</f>
        <v>0</v>
      </c>
      <c r="AE29" s="44">
        <f>ABS('P1dB CL'!V530-0)</f>
        <v>0</v>
      </c>
      <c r="AF29" s="44">
        <f>ABS('P1dB CL'!V585-0)</f>
        <v>0</v>
      </c>
      <c r="AG29" s="44">
        <f>ABS('P1dB CL'!V640-0)</f>
        <v>0</v>
      </c>
      <c r="AH29" s="44">
        <f>ABS('P1dB CL'!V695-0)</f>
        <v>0</v>
      </c>
      <c r="AI29" s="20"/>
    </row>
    <row r="30" spans="2:35" x14ac:dyDescent="0.25">
      <c r="B30" s="77">
        <f>'P1dB CL'!E26</f>
        <v>0</v>
      </c>
      <c r="C30" s="20"/>
      <c r="D30" s="85">
        <f>ABS('P1dB CL'!C30-D$5)</f>
        <v>0</v>
      </c>
      <c r="E30" s="44">
        <f>ABS('P1dB CL'!C86-E$5)</f>
        <v>0</v>
      </c>
      <c r="F30" s="44">
        <f>ABS('P1dB CL'!C142-F$5)</f>
        <v>0</v>
      </c>
      <c r="G30" s="44">
        <f>ABS('P1dB CL'!C198-G$5)</f>
        <v>0</v>
      </c>
      <c r="H30" s="44">
        <f>ABS('P1dB CL'!C254-H$5)</f>
        <v>0</v>
      </c>
      <c r="I30" s="44">
        <f>ABS('P1dB CL'!C310-I$5)</f>
        <v>0</v>
      </c>
      <c r="J30" s="44">
        <f>ABS('P1dB CL'!C366-J$5)</f>
        <v>0</v>
      </c>
      <c r="K30" s="20"/>
      <c r="L30" s="44">
        <f>ABS('P1dB CL'!C421-L$5)</f>
        <v>0</v>
      </c>
      <c r="M30" s="44">
        <f>ABS('P1dB CL'!C476-M$5)</f>
        <v>0</v>
      </c>
      <c r="N30" s="44">
        <f>ABS('P1dB CL'!C531-N$5)</f>
        <v>0</v>
      </c>
      <c r="O30" s="44">
        <f>ABS('P1dB CL'!C586-O$5)</f>
        <v>0</v>
      </c>
      <c r="P30" s="44">
        <f>ABS('P1dB CL'!C641-P$5)</f>
        <v>0</v>
      </c>
      <c r="Q30" s="44">
        <f>ABS('P1dB CL'!C692-Q$5)</f>
        <v>0</v>
      </c>
      <c r="S30" s="77">
        <f>'P1dB CL'!E26</f>
        <v>0</v>
      </c>
      <c r="T30" s="20"/>
      <c r="U30" s="85">
        <f>ABS('P1dB CL'!V30-U$5)</f>
        <v>0</v>
      </c>
      <c r="V30" s="44">
        <f>ABS('P1dB CL'!V86-V$5)</f>
        <v>0</v>
      </c>
      <c r="W30" s="44">
        <f>ABS('P1dB CL'!V142-W$5)</f>
        <v>0</v>
      </c>
      <c r="X30" s="44">
        <f>ABS('P1dB CL'!V198-X$5)</f>
        <v>0</v>
      </c>
      <c r="Y30" s="44">
        <f>ABS('P1dB CL'!V254-Y$5)</f>
        <v>0</v>
      </c>
      <c r="Z30" s="44">
        <f>ABS('P1dB CL'!V310-Z$5)</f>
        <v>0</v>
      </c>
      <c r="AA30" s="44">
        <f>ABS('P1dB CL'!V366-AA$5)</f>
        <v>0</v>
      </c>
      <c r="AB30" s="20"/>
      <c r="AC30" s="44">
        <f>ABS('P1dB CL'!V421-0)</f>
        <v>0</v>
      </c>
      <c r="AD30" s="44">
        <f>ABS('P1dB CL'!V476-0)</f>
        <v>0</v>
      </c>
      <c r="AE30" s="44">
        <f>ABS('P1dB CL'!V531-0)</f>
        <v>0</v>
      </c>
      <c r="AF30" s="44">
        <f>ABS('P1dB CL'!V586-0)</f>
        <v>0</v>
      </c>
      <c r="AG30" s="44">
        <f>ABS('P1dB CL'!V641-0)</f>
        <v>0</v>
      </c>
      <c r="AH30" s="44">
        <f>ABS('P1dB CL'!V696-0)</f>
        <v>0</v>
      </c>
      <c r="AI30" s="20"/>
    </row>
    <row r="31" spans="2:35" x14ac:dyDescent="0.25">
      <c r="B31" s="77">
        <f>'P1dB CL'!E27</f>
        <v>0</v>
      </c>
      <c r="C31" s="20"/>
      <c r="D31" s="85">
        <f>ABS('P1dB CL'!C31-D$5)</f>
        <v>0</v>
      </c>
      <c r="E31" s="44">
        <f>ABS('P1dB CL'!C87-E$5)</f>
        <v>0</v>
      </c>
      <c r="F31" s="44">
        <f>ABS('P1dB CL'!C143-F$5)</f>
        <v>0</v>
      </c>
      <c r="G31" s="44">
        <f>ABS('P1dB CL'!C199-G$5)</f>
        <v>0</v>
      </c>
      <c r="H31" s="44">
        <f>ABS('P1dB CL'!C255-H$5)</f>
        <v>0</v>
      </c>
      <c r="I31" s="44">
        <f>ABS('P1dB CL'!C311-I$5)</f>
        <v>0</v>
      </c>
      <c r="J31" s="44">
        <f>ABS('P1dB CL'!C367-J$5)</f>
        <v>0</v>
      </c>
      <c r="K31" s="20"/>
      <c r="L31" s="44">
        <f>ABS('P1dB CL'!C422-L$5)</f>
        <v>0</v>
      </c>
      <c r="M31" s="44">
        <f>ABS('P1dB CL'!C477-M$5)</f>
        <v>0</v>
      </c>
      <c r="N31" s="44">
        <f>ABS('P1dB CL'!C532-N$5)</f>
        <v>0</v>
      </c>
      <c r="O31" s="44">
        <f>ABS('P1dB CL'!C587-O$5)</f>
        <v>0</v>
      </c>
      <c r="P31" s="44">
        <f>ABS('P1dB CL'!C642-P$5)</f>
        <v>0</v>
      </c>
      <c r="Q31" s="44">
        <f>ABS('P1dB CL'!C693-Q$5)</f>
        <v>0</v>
      </c>
      <c r="S31" s="77">
        <f>'P1dB CL'!E27</f>
        <v>0</v>
      </c>
      <c r="T31" s="20"/>
      <c r="U31" s="85">
        <f>ABS('P1dB CL'!V31-U$5)</f>
        <v>0</v>
      </c>
      <c r="V31" s="44">
        <f>ABS('P1dB CL'!V87-V$5)</f>
        <v>0</v>
      </c>
      <c r="W31" s="44">
        <f>ABS('P1dB CL'!V143-W$5)</f>
        <v>0</v>
      </c>
      <c r="X31" s="44">
        <f>ABS('P1dB CL'!V199-X$5)</f>
        <v>0</v>
      </c>
      <c r="Y31" s="44">
        <f>ABS('P1dB CL'!V255-Y$5)</f>
        <v>0</v>
      </c>
      <c r="Z31" s="44">
        <f>ABS('P1dB CL'!V311-Z$5)</f>
        <v>0</v>
      </c>
      <c r="AA31" s="44">
        <f>ABS('P1dB CL'!V367-AA$5)</f>
        <v>0</v>
      </c>
      <c r="AB31" s="20"/>
      <c r="AC31" s="44">
        <f>ABS('P1dB CL'!V422-0)</f>
        <v>0</v>
      </c>
      <c r="AD31" s="44">
        <f>ABS('P1dB CL'!V477-0)</f>
        <v>0</v>
      </c>
      <c r="AE31" s="44">
        <f>ABS('P1dB CL'!V532-0)</f>
        <v>0</v>
      </c>
      <c r="AF31" s="44">
        <f>ABS('P1dB CL'!V587-0)</f>
        <v>0</v>
      </c>
      <c r="AG31" s="44">
        <f>ABS('P1dB CL'!V642-0)</f>
        <v>0</v>
      </c>
      <c r="AH31" s="44">
        <f>ABS('P1dB CL'!V697-0)</f>
        <v>0</v>
      </c>
      <c r="AI31" s="20"/>
    </row>
    <row r="32" spans="2:35" x14ac:dyDescent="0.25">
      <c r="B32" s="77">
        <f>'P1dB CL'!E28</f>
        <v>0</v>
      </c>
      <c r="C32" s="20"/>
      <c r="D32" s="85">
        <f>ABS('P1dB CL'!C32-D$5)</f>
        <v>0</v>
      </c>
      <c r="E32" s="44">
        <f>ABS('P1dB CL'!C88-E$5)</f>
        <v>0</v>
      </c>
      <c r="F32" s="44">
        <f>ABS('P1dB CL'!C144-F$5)</f>
        <v>0</v>
      </c>
      <c r="G32" s="44">
        <f>ABS('P1dB CL'!C200-G$5)</f>
        <v>0</v>
      </c>
      <c r="H32" s="44">
        <f>ABS('P1dB CL'!C256-H$5)</f>
        <v>0</v>
      </c>
      <c r="I32" s="44">
        <f>ABS('P1dB CL'!C312-I$5)</f>
        <v>0</v>
      </c>
      <c r="J32" s="44">
        <f>ABS('P1dB CL'!C368-J$5)</f>
        <v>0</v>
      </c>
      <c r="K32" s="20"/>
      <c r="L32" s="44">
        <f>ABS('P1dB CL'!C423-L$5)</f>
        <v>0</v>
      </c>
      <c r="M32" s="44">
        <f>ABS('P1dB CL'!C478-M$5)</f>
        <v>0</v>
      </c>
      <c r="N32" s="44">
        <f>ABS('P1dB CL'!C533-N$5)</f>
        <v>0</v>
      </c>
      <c r="O32" s="44">
        <f>ABS('P1dB CL'!C588-O$5)</f>
        <v>0</v>
      </c>
      <c r="P32" s="44">
        <f>ABS('P1dB CL'!C643-P$5)</f>
        <v>0</v>
      </c>
      <c r="Q32" s="44">
        <f>ABS('P1dB CL'!C694-Q$5)</f>
        <v>0</v>
      </c>
      <c r="S32" s="77">
        <f>'P1dB CL'!E28</f>
        <v>0</v>
      </c>
      <c r="T32" s="20"/>
      <c r="U32" s="85">
        <f>ABS('P1dB CL'!V32-U$5)</f>
        <v>0</v>
      </c>
      <c r="V32" s="44">
        <f>ABS('P1dB CL'!V88-V$5)</f>
        <v>0</v>
      </c>
      <c r="W32" s="44">
        <f>ABS('P1dB CL'!V144-W$5)</f>
        <v>0</v>
      </c>
      <c r="X32" s="44">
        <f>ABS('P1dB CL'!V200-X$5)</f>
        <v>0</v>
      </c>
      <c r="Y32" s="44">
        <f>ABS('P1dB CL'!V256-Y$5)</f>
        <v>0</v>
      </c>
      <c r="Z32" s="44">
        <f>ABS('P1dB CL'!V312-Z$5)</f>
        <v>0</v>
      </c>
      <c r="AA32" s="44">
        <f>ABS('P1dB CL'!V368-AA$5)</f>
        <v>0</v>
      </c>
      <c r="AB32" s="20"/>
      <c r="AC32" s="44">
        <f>ABS('P1dB CL'!V423-0)</f>
        <v>0</v>
      </c>
      <c r="AD32" s="44">
        <f>ABS('P1dB CL'!V478-0)</f>
        <v>0</v>
      </c>
      <c r="AE32" s="44">
        <f>ABS('P1dB CL'!V533-0)</f>
        <v>0</v>
      </c>
      <c r="AF32" s="44">
        <f>ABS('P1dB CL'!V588-0)</f>
        <v>0</v>
      </c>
      <c r="AG32" s="44">
        <f>ABS('P1dB CL'!V643-0)</f>
        <v>0</v>
      </c>
      <c r="AH32" s="44">
        <f>ABS('P1dB CL'!V698-0)</f>
        <v>0</v>
      </c>
      <c r="AI32" s="20"/>
    </row>
    <row r="33" spans="2:35" x14ac:dyDescent="0.25">
      <c r="B33" s="77">
        <f>'P1dB CL'!E29</f>
        <v>0</v>
      </c>
      <c r="C33" s="20"/>
      <c r="D33" s="85">
        <f>ABS('P1dB CL'!C33-D$5)</f>
        <v>0</v>
      </c>
      <c r="E33" s="44">
        <f>ABS('P1dB CL'!C89-E$5)</f>
        <v>0</v>
      </c>
      <c r="F33" s="44">
        <f>ABS('P1dB CL'!C145-F$5)</f>
        <v>0</v>
      </c>
      <c r="G33" s="44">
        <f>ABS('P1dB CL'!C201-G$5)</f>
        <v>0</v>
      </c>
      <c r="H33" s="44">
        <f>ABS('P1dB CL'!C257-H$5)</f>
        <v>0</v>
      </c>
      <c r="I33" s="44">
        <f>ABS('P1dB CL'!C313-I$5)</f>
        <v>0</v>
      </c>
      <c r="J33" s="44">
        <f>ABS('P1dB CL'!C369-J$5)</f>
        <v>0</v>
      </c>
      <c r="K33" s="20"/>
      <c r="L33" s="44">
        <f>ABS('P1dB CL'!C424-L$5)</f>
        <v>0</v>
      </c>
      <c r="M33" s="44">
        <f>ABS('P1dB CL'!C479-M$5)</f>
        <v>0</v>
      </c>
      <c r="N33" s="44">
        <f>ABS('P1dB CL'!C534-N$5)</f>
        <v>0</v>
      </c>
      <c r="O33" s="44">
        <f>ABS('P1dB CL'!C589-O$5)</f>
        <v>0</v>
      </c>
      <c r="P33" s="44">
        <f>ABS('P1dB CL'!C644-P$5)</f>
        <v>0</v>
      </c>
      <c r="Q33" s="44">
        <f>ABS('P1dB CL'!C695-Q$5)</f>
        <v>0</v>
      </c>
      <c r="S33" s="77">
        <f>'P1dB CL'!E29</f>
        <v>0</v>
      </c>
      <c r="T33" s="20"/>
      <c r="U33" s="85">
        <f>ABS('P1dB CL'!V33-U$5)</f>
        <v>0</v>
      </c>
      <c r="V33" s="44">
        <f>ABS('P1dB CL'!V89-V$5)</f>
        <v>0</v>
      </c>
      <c r="W33" s="44">
        <f>ABS('P1dB CL'!V145-W$5)</f>
        <v>0</v>
      </c>
      <c r="X33" s="44">
        <f>ABS('P1dB CL'!V201-X$5)</f>
        <v>0</v>
      </c>
      <c r="Y33" s="44">
        <f>ABS('P1dB CL'!V257-Y$5)</f>
        <v>0</v>
      </c>
      <c r="Z33" s="44">
        <f>ABS('P1dB CL'!V313-Z$5)</f>
        <v>0</v>
      </c>
      <c r="AA33" s="44">
        <f>ABS('P1dB CL'!V369-AA$5)</f>
        <v>0</v>
      </c>
      <c r="AB33" s="20"/>
      <c r="AC33" s="44">
        <f>ABS('P1dB CL'!V424-0)</f>
        <v>0</v>
      </c>
      <c r="AD33" s="44">
        <f>ABS('P1dB CL'!V479-0)</f>
        <v>0</v>
      </c>
      <c r="AE33" s="44">
        <f>ABS('P1dB CL'!V534-0)</f>
        <v>0</v>
      </c>
      <c r="AF33" s="44">
        <f>ABS('P1dB CL'!V589-0)</f>
        <v>0</v>
      </c>
      <c r="AG33" s="44">
        <f>ABS('P1dB CL'!V644-0)</f>
        <v>0</v>
      </c>
      <c r="AH33" s="44">
        <f>ABS('P1dB CL'!V699-0)</f>
        <v>0</v>
      </c>
      <c r="AI33" s="20"/>
    </row>
    <row r="34" spans="2:35" x14ac:dyDescent="0.25">
      <c r="B34" s="77">
        <f>'P1dB CL'!E30</f>
        <v>0</v>
      </c>
      <c r="C34" s="20"/>
      <c r="D34" s="85">
        <f>ABS('P1dB CL'!C34-D$5)</f>
        <v>0</v>
      </c>
      <c r="E34" s="44">
        <f>ABS('P1dB CL'!C90-E$5)</f>
        <v>0</v>
      </c>
      <c r="F34" s="44">
        <f>ABS('P1dB CL'!C146-F$5)</f>
        <v>0</v>
      </c>
      <c r="G34" s="44">
        <f>ABS('P1dB CL'!C202-G$5)</f>
        <v>0</v>
      </c>
      <c r="H34" s="44">
        <f>ABS('P1dB CL'!C258-H$5)</f>
        <v>0</v>
      </c>
      <c r="I34" s="44">
        <f>ABS('P1dB CL'!C314-I$5)</f>
        <v>0</v>
      </c>
      <c r="J34" s="44">
        <f>ABS('P1dB CL'!C370-J$5)</f>
        <v>0</v>
      </c>
      <c r="K34" s="20"/>
      <c r="L34" s="44">
        <f>ABS('P1dB CL'!C425-L$5)</f>
        <v>0</v>
      </c>
      <c r="M34" s="44">
        <f>ABS('P1dB CL'!C480-M$5)</f>
        <v>0</v>
      </c>
      <c r="N34" s="44">
        <f>ABS('P1dB CL'!C535-N$5)</f>
        <v>0</v>
      </c>
      <c r="O34" s="44">
        <f>ABS('P1dB CL'!C590-O$5)</f>
        <v>0</v>
      </c>
      <c r="P34" s="44">
        <f>ABS('P1dB CL'!C645-P$5)</f>
        <v>0</v>
      </c>
      <c r="Q34" s="44">
        <f>ABS('P1dB CL'!C696-Q$5)</f>
        <v>0</v>
      </c>
      <c r="S34" s="77">
        <f>'P1dB CL'!E30</f>
        <v>0</v>
      </c>
      <c r="T34" s="20"/>
      <c r="U34" s="85">
        <f>ABS('P1dB CL'!V34-U$5)</f>
        <v>0</v>
      </c>
      <c r="V34" s="44">
        <f>ABS('P1dB CL'!V90-V$5)</f>
        <v>0</v>
      </c>
      <c r="W34" s="44">
        <f>ABS('P1dB CL'!V146-W$5)</f>
        <v>0</v>
      </c>
      <c r="X34" s="44">
        <f>ABS('P1dB CL'!V202-X$5)</f>
        <v>0</v>
      </c>
      <c r="Y34" s="44">
        <f>ABS('P1dB CL'!V258-Y$5)</f>
        <v>0</v>
      </c>
      <c r="Z34" s="44">
        <f>ABS('P1dB CL'!V314-Z$5)</f>
        <v>0</v>
      </c>
      <c r="AA34" s="44">
        <f>ABS('P1dB CL'!V370-AA$5)</f>
        <v>0</v>
      </c>
      <c r="AB34" s="20"/>
      <c r="AC34" s="44">
        <f>ABS('P1dB CL'!V425-0)</f>
        <v>0</v>
      </c>
      <c r="AD34" s="44">
        <f>ABS('P1dB CL'!V480-0)</f>
        <v>0</v>
      </c>
      <c r="AE34" s="44">
        <f>ABS('P1dB CL'!V535-0)</f>
        <v>0</v>
      </c>
      <c r="AF34" s="44">
        <f>ABS('P1dB CL'!V590-0)</f>
        <v>0</v>
      </c>
      <c r="AG34" s="44">
        <f>ABS('P1dB CL'!V645-0)</f>
        <v>0</v>
      </c>
      <c r="AH34" s="44">
        <f>ABS('P1dB CL'!V700-0)</f>
        <v>0</v>
      </c>
      <c r="AI34" s="20"/>
    </row>
    <row r="35" spans="2:35" x14ac:dyDescent="0.25">
      <c r="B35" s="77">
        <f>'P1dB CL'!E31</f>
        <v>0</v>
      </c>
      <c r="C35" s="20"/>
      <c r="D35" s="85">
        <f>ABS('P1dB CL'!C35-D$5)</f>
        <v>0</v>
      </c>
      <c r="E35" s="44">
        <f>ABS('P1dB CL'!C91-E$5)</f>
        <v>0</v>
      </c>
      <c r="F35" s="44">
        <f>ABS('P1dB CL'!C147-F$5)</f>
        <v>0</v>
      </c>
      <c r="G35" s="44">
        <f>ABS('P1dB CL'!C203-G$5)</f>
        <v>0</v>
      </c>
      <c r="H35" s="44">
        <f>ABS('P1dB CL'!C259-H$5)</f>
        <v>0</v>
      </c>
      <c r="I35" s="44">
        <f>ABS('P1dB CL'!C315-I$5)</f>
        <v>0</v>
      </c>
      <c r="J35" s="44">
        <f>ABS('P1dB CL'!C371-J$5)</f>
        <v>0</v>
      </c>
      <c r="K35" s="20"/>
      <c r="L35" s="44">
        <f>ABS('P1dB CL'!C426-L$5)</f>
        <v>0</v>
      </c>
      <c r="M35" s="44">
        <f>ABS('P1dB CL'!C481-M$5)</f>
        <v>0</v>
      </c>
      <c r="N35" s="44">
        <f>ABS('P1dB CL'!C536-N$5)</f>
        <v>0</v>
      </c>
      <c r="O35" s="44">
        <f>ABS('P1dB CL'!C591-O$5)</f>
        <v>0</v>
      </c>
      <c r="P35" s="44">
        <f>ABS('P1dB CL'!C646-P$5)</f>
        <v>0</v>
      </c>
      <c r="Q35" s="44">
        <f>ABS('P1dB CL'!C697-Q$5)</f>
        <v>0</v>
      </c>
      <c r="S35" s="77">
        <f>'P1dB CL'!E31</f>
        <v>0</v>
      </c>
      <c r="T35" s="20"/>
      <c r="U35" s="85">
        <f>ABS('P1dB CL'!V35-U$5)</f>
        <v>0</v>
      </c>
      <c r="V35" s="44">
        <f>ABS('P1dB CL'!V91-V$5)</f>
        <v>0</v>
      </c>
      <c r="W35" s="44">
        <f>ABS('P1dB CL'!V147-W$5)</f>
        <v>0</v>
      </c>
      <c r="X35" s="44">
        <f>ABS('P1dB CL'!V203-X$5)</f>
        <v>0</v>
      </c>
      <c r="Y35" s="44">
        <f>ABS('P1dB CL'!V259-Y$5)</f>
        <v>0</v>
      </c>
      <c r="Z35" s="44">
        <f>ABS('P1dB CL'!V315-Z$5)</f>
        <v>0</v>
      </c>
      <c r="AA35" s="44">
        <f>ABS('P1dB CL'!V371-AA$5)</f>
        <v>0</v>
      </c>
      <c r="AB35" s="20"/>
      <c r="AC35" s="44">
        <f>ABS('P1dB CL'!V426-0)</f>
        <v>0</v>
      </c>
      <c r="AD35" s="44">
        <f>ABS('P1dB CL'!V481-0)</f>
        <v>0</v>
      </c>
      <c r="AE35" s="44">
        <f>ABS('P1dB CL'!V536-0)</f>
        <v>0</v>
      </c>
      <c r="AF35" s="44">
        <f>ABS('P1dB CL'!V591-0)</f>
        <v>0</v>
      </c>
      <c r="AG35" s="44">
        <f>ABS('P1dB CL'!V646-0)</f>
        <v>0</v>
      </c>
      <c r="AH35" s="44">
        <f>ABS('P1dB CL'!V701-0)</f>
        <v>0</v>
      </c>
      <c r="AI35" s="20"/>
    </row>
    <row r="36" spans="2:35" x14ac:dyDescent="0.25">
      <c r="B36" s="77">
        <f>'P1dB CL'!E32</f>
        <v>0</v>
      </c>
      <c r="C36" s="20"/>
      <c r="D36" s="85">
        <f>ABS('P1dB CL'!C36-D$5)</f>
        <v>0</v>
      </c>
      <c r="E36" s="44">
        <f>ABS('P1dB CL'!C92-E$5)</f>
        <v>0</v>
      </c>
      <c r="F36" s="44">
        <f>ABS('P1dB CL'!C148-F$5)</f>
        <v>0</v>
      </c>
      <c r="G36" s="44">
        <f>ABS('P1dB CL'!C204-G$5)</f>
        <v>0</v>
      </c>
      <c r="H36" s="44">
        <f>ABS('P1dB CL'!C260-H$5)</f>
        <v>0</v>
      </c>
      <c r="I36" s="44">
        <f>ABS('P1dB CL'!C316-I$5)</f>
        <v>0</v>
      </c>
      <c r="J36" s="44">
        <f>ABS('P1dB CL'!C372-J$5)</f>
        <v>0</v>
      </c>
      <c r="K36" s="20"/>
      <c r="L36" s="44">
        <f>ABS('P1dB CL'!C427-L$5)</f>
        <v>0</v>
      </c>
      <c r="M36" s="44">
        <f>ABS('P1dB CL'!C482-M$5)</f>
        <v>0</v>
      </c>
      <c r="N36" s="44">
        <f>ABS('P1dB CL'!C537-N$5)</f>
        <v>0</v>
      </c>
      <c r="O36" s="44">
        <f>ABS('P1dB CL'!C592-O$5)</f>
        <v>0</v>
      </c>
      <c r="P36" s="44">
        <f>ABS('P1dB CL'!C647-P$5)</f>
        <v>0</v>
      </c>
      <c r="Q36" s="44">
        <f>ABS('P1dB CL'!C698-Q$5)</f>
        <v>0</v>
      </c>
      <c r="S36" s="77">
        <f>'P1dB CL'!E32</f>
        <v>0</v>
      </c>
      <c r="T36" s="20"/>
      <c r="U36" s="85">
        <f>ABS('P1dB CL'!V36-U$5)</f>
        <v>0</v>
      </c>
      <c r="V36" s="44">
        <f>ABS('P1dB CL'!V92-V$5)</f>
        <v>0</v>
      </c>
      <c r="W36" s="44">
        <f>ABS('P1dB CL'!V148-W$5)</f>
        <v>0</v>
      </c>
      <c r="X36" s="44">
        <f>ABS('P1dB CL'!V204-X$5)</f>
        <v>0</v>
      </c>
      <c r="Y36" s="44">
        <f>ABS('P1dB CL'!V260-Y$5)</f>
        <v>0</v>
      </c>
      <c r="Z36" s="44">
        <f>ABS('P1dB CL'!V316-Z$5)</f>
        <v>0</v>
      </c>
      <c r="AA36" s="44">
        <f>ABS('P1dB CL'!V372-AA$5)</f>
        <v>0</v>
      </c>
      <c r="AB36" s="20"/>
      <c r="AC36" s="44">
        <f>ABS('P1dB CL'!V427-0)</f>
        <v>0</v>
      </c>
      <c r="AD36" s="44">
        <f>ABS('P1dB CL'!V482-0)</f>
        <v>0</v>
      </c>
      <c r="AE36" s="44">
        <f>ABS('P1dB CL'!V537-0)</f>
        <v>0</v>
      </c>
      <c r="AF36" s="44">
        <f>ABS('P1dB CL'!V592-0)</f>
        <v>0</v>
      </c>
      <c r="AG36" s="44">
        <f>ABS('P1dB CL'!V647-0)</f>
        <v>0</v>
      </c>
      <c r="AH36" s="44">
        <f>ABS('P1dB CL'!V702-0)</f>
        <v>0</v>
      </c>
      <c r="AI36" s="20"/>
    </row>
    <row r="37" spans="2:35" x14ac:dyDescent="0.25">
      <c r="B37" s="77">
        <f>'P1dB CL'!E33</f>
        <v>0</v>
      </c>
      <c r="C37" s="20"/>
      <c r="D37" s="85">
        <f>ABS('P1dB CL'!C37-D$5)</f>
        <v>0</v>
      </c>
      <c r="E37" s="44">
        <f>ABS('P1dB CL'!C93-E$5)</f>
        <v>0</v>
      </c>
      <c r="F37" s="44">
        <f>ABS('P1dB CL'!C149-F$5)</f>
        <v>0</v>
      </c>
      <c r="G37" s="44">
        <f>ABS('P1dB CL'!C205-G$5)</f>
        <v>0</v>
      </c>
      <c r="H37" s="44">
        <f>ABS('P1dB CL'!C261-H$5)</f>
        <v>0</v>
      </c>
      <c r="I37" s="44">
        <f>ABS('P1dB CL'!C317-I$5)</f>
        <v>0</v>
      </c>
      <c r="J37" s="44">
        <f>ABS('P1dB CL'!C373-J$5)</f>
        <v>0</v>
      </c>
      <c r="K37" s="20"/>
      <c r="L37" s="44">
        <f>ABS('P1dB CL'!C428-L$5)</f>
        <v>0</v>
      </c>
      <c r="M37" s="44">
        <f>ABS('P1dB CL'!C483-M$5)</f>
        <v>0</v>
      </c>
      <c r="N37" s="44">
        <f>ABS('P1dB CL'!C538-N$5)</f>
        <v>0</v>
      </c>
      <c r="O37" s="44">
        <f>ABS('P1dB CL'!C593-O$5)</f>
        <v>0</v>
      </c>
      <c r="P37" s="44">
        <f>ABS('P1dB CL'!C648-P$5)</f>
        <v>0</v>
      </c>
      <c r="Q37" s="44">
        <f>ABS('P1dB CL'!C699-Q$5)</f>
        <v>0</v>
      </c>
      <c r="S37" s="77">
        <f>'P1dB CL'!E33</f>
        <v>0</v>
      </c>
      <c r="T37" s="20"/>
      <c r="U37" s="85">
        <f>ABS('P1dB CL'!V37-U$5)</f>
        <v>0</v>
      </c>
      <c r="V37" s="44">
        <f>ABS('P1dB CL'!V93-V$5)</f>
        <v>0</v>
      </c>
      <c r="W37" s="44">
        <f>ABS('P1dB CL'!V149-W$5)</f>
        <v>0</v>
      </c>
      <c r="X37" s="44">
        <f>ABS('P1dB CL'!V205-X$5)</f>
        <v>0</v>
      </c>
      <c r="Y37" s="44">
        <f>ABS('P1dB CL'!V261-Y$5)</f>
        <v>0</v>
      </c>
      <c r="Z37" s="44">
        <f>ABS('P1dB CL'!V317-Z$5)</f>
        <v>0</v>
      </c>
      <c r="AA37" s="44">
        <f>ABS('P1dB CL'!V373-AA$5)</f>
        <v>0</v>
      </c>
      <c r="AB37" s="20"/>
      <c r="AC37" s="44">
        <f>ABS('P1dB CL'!V428-0)</f>
        <v>0</v>
      </c>
      <c r="AD37" s="44">
        <f>ABS('P1dB CL'!V483-0)</f>
        <v>0</v>
      </c>
      <c r="AE37" s="44">
        <f>ABS('P1dB CL'!V538-0)</f>
        <v>0</v>
      </c>
      <c r="AF37" s="44">
        <f>ABS('P1dB CL'!V593-0)</f>
        <v>0</v>
      </c>
      <c r="AG37" s="44">
        <f>ABS('P1dB CL'!V648-0)</f>
        <v>0</v>
      </c>
      <c r="AH37" s="44">
        <f>ABS('P1dB CL'!V703-0)</f>
        <v>0</v>
      </c>
      <c r="AI37" s="20"/>
    </row>
    <row r="38" spans="2:35" x14ac:dyDescent="0.25">
      <c r="B38" s="77">
        <f>'P1dB CL'!E34</f>
        <v>0</v>
      </c>
      <c r="C38" s="20"/>
      <c r="D38" s="85">
        <f>ABS('P1dB CL'!C38-D$5)</f>
        <v>0</v>
      </c>
      <c r="E38" s="44">
        <f>ABS('P1dB CL'!C94-E$5)</f>
        <v>0</v>
      </c>
      <c r="F38" s="44">
        <f>ABS('P1dB CL'!C150-F$5)</f>
        <v>0</v>
      </c>
      <c r="G38" s="44">
        <f>ABS('P1dB CL'!C206-G$5)</f>
        <v>0</v>
      </c>
      <c r="H38" s="44">
        <f>ABS('P1dB CL'!C262-H$5)</f>
        <v>0</v>
      </c>
      <c r="I38" s="44">
        <f>ABS('P1dB CL'!C318-I$5)</f>
        <v>0</v>
      </c>
      <c r="J38" s="44">
        <f>ABS('P1dB CL'!C374-J$5)</f>
        <v>0</v>
      </c>
      <c r="K38" s="20"/>
      <c r="L38" s="44">
        <f>ABS('P1dB CL'!C429-L$5)</f>
        <v>0</v>
      </c>
      <c r="M38" s="44">
        <f>ABS('P1dB CL'!C484-M$5)</f>
        <v>0</v>
      </c>
      <c r="N38" s="44">
        <f>ABS('P1dB CL'!C539-N$5)</f>
        <v>0</v>
      </c>
      <c r="O38" s="44">
        <f>ABS('P1dB CL'!C594-O$5)</f>
        <v>0</v>
      </c>
      <c r="P38" s="44">
        <f>ABS('P1dB CL'!C649-P$5)</f>
        <v>0</v>
      </c>
      <c r="Q38" s="44">
        <f>ABS('P1dB CL'!C700-Q$5)</f>
        <v>0</v>
      </c>
      <c r="S38" s="77">
        <f>'P1dB CL'!E34</f>
        <v>0</v>
      </c>
      <c r="T38" s="20"/>
      <c r="U38" s="85">
        <f>ABS('P1dB CL'!V38-U$5)</f>
        <v>0</v>
      </c>
      <c r="V38" s="44">
        <f>ABS('P1dB CL'!V94-V$5)</f>
        <v>0</v>
      </c>
      <c r="W38" s="44">
        <f>ABS('P1dB CL'!V150-W$5)</f>
        <v>0</v>
      </c>
      <c r="X38" s="44">
        <f>ABS('P1dB CL'!V206-X$5)</f>
        <v>0</v>
      </c>
      <c r="Y38" s="44">
        <f>ABS('P1dB CL'!V262-Y$5)</f>
        <v>0</v>
      </c>
      <c r="Z38" s="44">
        <f>ABS('P1dB CL'!V318-Z$5)</f>
        <v>0</v>
      </c>
      <c r="AA38" s="44">
        <f>ABS('P1dB CL'!V374-AA$5)</f>
        <v>0</v>
      </c>
      <c r="AB38" s="20"/>
      <c r="AC38" s="44">
        <f>ABS('P1dB CL'!V429-0)</f>
        <v>0</v>
      </c>
      <c r="AD38" s="44">
        <f>ABS('P1dB CL'!V484-0)</f>
        <v>0</v>
      </c>
      <c r="AE38" s="44">
        <f>ABS('P1dB CL'!V539-0)</f>
        <v>0</v>
      </c>
      <c r="AF38" s="44">
        <f>ABS('P1dB CL'!V594-0)</f>
        <v>0</v>
      </c>
      <c r="AG38" s="44">
        <f>ABS('P1dB CL'!V649-0)</f>
        <v>0</v>
      </c>
      <c r="AH38" s="44">
        <f>ABS('P1dB CL'!V704-0)</f>
        <v>0</v>
      </c>
      <c r="AI38" s="20"/>
    </row>
    <row r="39" spans="2:35" x14ac:dyDescent="0.25">
      <c r="B39" s="77">
        <f>'P1dB CL'!E35</f>
        <v>0</v>
      </c>
      <c r="C39" s="20"/>
      <c r="D39" s="85">
        <f>ABS('P1dB CL'!C39-D$5)</f>
        <v>0</v>
      </c>
      <c r="E39" s="44">
        <f>ABS('P1dB CL'!C95-E$5)</f>
        <v>0</v>
      </c>
      <c r="F39" s="44">
        <f>ABS('P1dB CL'!C151-F$5)</f>
        <v>0</v>
      </c>
      <c r="G39" s="44">
        <f>ABS('P1dB CL'!C207-G$5)</f>
        <v>0</v>
      </c>
      <c r="H39" s="44">
        <f>ABS('P1dB CL'!C263-H$5)</f>
        <v>0</v>
      </c>
      <c r="I39" s="44">
        <f>ABS('P1dB CL'!C319-I$5)</f>
        <v>0</v>
      </c>
      <c r="J39" s="44">
        <f>ABS('P1dB CL'!C375-J$5)</f>
        <v>0</v>
      </c>
      <c r="K39" s="20"/>
      <c r="L39" s="44">
        <f>ABS('P1dB CL'!C430-L$5)</f>
        <v>0</v>
      </c>
      <c r="M39" s="44">
        <f>ABS('P1dB CL'!C485-M$5)</f>
        <v>0</v>
      </c>
      <c r="N39" s="44">
        <f>ABS('P1dB CL'!C540-N$5)</f>
        <v>0</v>
      </c>
      <c r="O39" s="44">
        <f>ABS('P1dB CL'!C595-O$5)</f>
        <v>0</v>
      </c>
      <c r="P39" s="44">
        <f>ABS('P1dB CL'!C650-P$5)</f>
        <v>0</v>
      </c>
      <c r="Q39" s="44">
        <f>ABS('P1dB CL'!C701-Q$5)</f>
        <v>0</v>
      </c>
      <c r="S39" s="77">
        <f>'P1dB CL'!E35</f>
        <v>0</v>
      </c>
      <c r="T39" s="20"/>
      <c r="U39" s="85">
        <f>ABS('P1dB CL'!V39-U$5)</f>
        <v>0</v>
      </c>
      <c r="V39" s="44">
        <f>ABS('P1dB CL'!V95-V$5)</f>
        <v>0</v>
      </c>
      <c r="W39" s="44">
        <f>ABS('P1dB CL'!V151-W$5)</f>
        <v>0</v>
      </c>
      <c r="X39" s="44">
        <f>ABS('P1dB CL'!V207-X$5)</f>
        <v>0</v>
      </c>
      <c r="Y39" s="44">
        <f>ABS('P1dB CL'!V263-Y$5)</f>
        <v>0</v>
      </c>
      <c r="Z39" s="44">
        <f>ABS('P1dB CL'!V319-Z$5)</f>
        <v>0</v>
      </c>
      <c r="AA39" s="44">
        <f>ABS('P1dB CL'!V375-AA$5)</f>
        <v>0</v>
      </c>
      <c r="AB39" s="20"/>
      <c r="AC39" s="44">
        <f>ABS('P1dB CL'!V430-0)</f>
        <v>0</v>
      </c>
      <c r="AD39" s="44">
        <f>ABS('P1dB CL'!V485-0)</f>
        <v>0</v>
      </c>
      <c r="AE39" s="44">
        <f>ABS('P1dB CL'!V540-0)</f>
        <v>0</v>
      </c>
      <c r="AF39" s="44">
        <f>ABS('P1dB CL'!V595-0)</f>
        <v>0</v>
      </c>
      <c r="AG39" s="44">
        <f>ABS('P1dB CL'!V650-0)</f>
        <v>0</v>
      </c>
      <c r="AH39" s="44">
        <f>ABS('P1dB CL'!V705-0)</f>
        <v>0</v>
      </c>
      <c r="AI39" s="20"/>
    </row>
    <row r="40" spans="2:35" x14ac:dyDescent="0.25">
      <c r="B40" s="77">
        <f>'P1dB CL'!E36</f>
        <v>0</v>
      </c>
      <c r="C40" s="20"/>
      <c r="D40" s="85">
        <f>ABS('P1dB CL'!C40-D$5)</f>
        <v>0</v>
      </c>
      <c r="E40" s="44">
        <f>ABS('P1dB CL'!C96-E$5)</f>
        <v>0</v>
      </c>
      <c r="F40" s="44">
        <f>ABS('P1dB CL'!C152-F$5)</f>
        <v>0</v>
      </c>
      <c r="G40" s="44">
        <f>ABS('P1dB CL'!C208-G$5)</f>
        <v>0</v>
      </c>
      <c r="H40" s="44">
        <f>ABS('P1dB CL'!C264-H$5)</f>
        <v>0</v>
      </c>
      <c r="I40" s="44">
        <f>ABS('P1dB CL'!C320-I$5)</f>
        <v>0</v>
      </c>
      <c r="J40" s="44">
        <f>ABS('P1dB CL'!C376-J$5)</f>
        <v>0</v>
      </c>
      <c r="K40" s="20"/>
      <c r="L40" s="44">
        <f>ABS('P1dB CL'!C431-L$5)</f>
        <v>0</v>
      </c>
      <c r="M40" s="44">
        <f>ABS('P1dB CL'!C486-M$5)</f>
        <v>0</v>
      </c>
      <c r="N40" s="44">
        <f>ABS('P1dB CL'!C541-N$5)</f>
        <v>0</v>
      </c>
      <c r="O40" s="44">
        <f>ABS('P1dB CL'!C596-O$5)</f>
        <v>0</v>
      </c>
      <c r="P40" s="44">
        <f>ABS('P1dB CL'!C651-P$5)</f>
        <v>0</v>
      </c>
      <c r="Q40" s="44">
        <f>ABS('P1dB CL'!C702-Q$5)</f>
        <v>0</v>
      </c>
      <c r="S40" s="77">
        <f>'P1dB CL'!E36</f>
        <v>0</v>
      </c>
      <c r="T40" s="20"/>
      <c r="U40" s="85">
        <f>ABS('P1dB CL'!V40-U$5)</f>
        <v>0</v>
      </c>
      <c r="V40" s="44">
        <f>ABS('P1dB CL'!V96-V$5)</f>
        <v>0</v>
      </c>
      <c r="W40" s="44">
        <f>ABS('P1dB CL'!V152-W$5)</f>
        <v>0</v>
      </c>
      <c r="X40" s="44">
        <f>ABS('P1dB CL'!V208-X$5)</f>
        <v>0</v>
      </c>
      <c r="Y40" s="44">
        <f>ABS('P1dB CL'!V264-Y$5)</f>
        <v>0</v>
      </c>
      <c r="Z40" s="44">
        <f>ABS('P1dB CL'!V320-Z$5)</f>
        <v>0</v>
      </c>
      <c r="AA40" s="44">
        <f>ABS('P1dB CL'!V376-AA$5)</f>
        <v>0</v>
      </c>
      <c r="AB40" s="20"/>
      <c r="AC40" s="44">
        <f>ABS('P1dB CL'!V431-0)</f>
        <v>0</v>
      </c>
      <c r="AD40" s="44">
        <f>ABS('P1dB CL'!V486-0)</f>
        <v>0</v>
      </c>
      <c r="AE40" s="44">
        <f>ABS('P1dB CL'!V541-0)</f>
        <v>0</v>
      </c>
      <c r="AF40" s="44">
        <f>ABS('P1dB CL'!V596-0)</f>
        <v>0</v>
      </c>
      <c r="AG40" s="44">
        <f>ABS('P1dB CL'!V651-0)</f>
        <v>0</v>
      </c>
      <c r="AH40" s="44">
        <f>ABS('P1dB CL'!V706-0)</f>
        <v>0</v>
      </c>
      <c r="AI40" s="20"/>
    </row>
    <row r="41" spans="2:35" x14ac:dyDescent="0.25">
      <c r="B41" s="77">
        <f>'P1dB CL'!E37</f>
        <v>0</v>
      </c>
      <c r="C41" s="20"/>
      <c r="D41" s="85">
        <f>ABS('P1dB CL'!C41-D$5)</f>
        <v>0</v>
      </c>
      <c r="E41" s="44">
        <f>ABS('P1dB CL'!C97-E$5)</f>
        <v>0</v>
      </c>
      <c r="F41" s="44">
        <f>ABS('P1dB CL'!C153-F$5)</f>
        <v>0</v>
      </c>
      <c r="G41" s="44">
        <f>ABS('P1dB CL'!C209-G$5)</f>
        <v>0</v>
      </c>
      <c r="H41" s="44">
        <f>ABS('P1dB CL'!C265-H$5)</f>
        <v>0</v>
      </c>
      <c r="I41" s="44">
        <f>ABS('P1dB CL'!C321-I$5)</f>
        <v>0</v>
      </c>
      <c r="J41" s="44">
        <f>ABS('P1dB CL'!C377-J$5)</f>
        <v>0</v>
      </c>
      <c r="K41" s="20"/>
      <c r="L41" s="44">
        <f>ABS('P1dB CL'!C432-L$5)</f>
        <v>0</v>
      </c>
      <c r="M41" s="44">
        <f>ABS('P1dB CL'!C487-M$5)</f>
        <v>0</v>
      </c>
      <c r="N41" s="44">
        <f>ABS('P1dB CL'!C542-N$5)</f>
        <v>0</v>
      </c>
      <c r="O41" s="44">
        <f>ABS('P1dB CL'!C597-O$5)</f>
        <v>0</v>
      </c>
      <c r="P41" s="44">
        <f>ABS('P1dB CL'!C652-P$5)</f>
        <v>0</v>
      </c>
      <c r="Q41" s="44">
        <f>ABS('P1dB CL'!C703-Q$5)</f>
        <v>0</v>
      </c>
      <c r="S41" s="77">
        <f>'P1dB CL'!E37</f>
        <v>0</v>
      </c>
      <c r="T41" s="20"/>
      <c r="U41" s="85">
        <f>ABS('P1dB CL'!V41-U$5)</f>
        <v>0</v>
      </c>
      <c r="V41" s="44">
        <f>ABS('P1dB CL'!V97-V$5)</f>
        <v>0</v>
      </c>
      <c r="W41" s="44">
        <f>ABS('P1dB CL'!V153-W$5)</f>
        <v>0</v>
      </c>
      <c r="X41" s="44">
        <f>ABS('P1dB CL'!V209-X$5)</f>
        <v>0</v>
      </c>
      <c r="Y41" s="44">
        <f>ABS('P1dB CL'!V265-Y$5)</f>
        <v>0</v>
      </c>
      <c r="Z41" s="44">
        <f>ABS('P1dB CL'!V321-Z$5)</f>
        <v>0</v>
      </c>
      <c r="AA41" s="44">
        <f>ABS('P1dB CL'!V377-AA$5)</f>
        <v>0</v>
      </c>
      <c r="AB41" s="20"/>
      <c r="AC41" s="44">
        <f>ABS('P1dB CL'!V432-0)</f>
        <v>0</v>
      </c>
      <c r="AD41" s="44">
        <f>ABS('P1dB CL'!V487-0)</f>
        <v>0</v>
      </c>
      <c r="AE41" s="44">
        <f>ABS('P1dB CL'!V542-0)</f>
        <v>0</v>
      </c>
      <c r="AF41" s="44">
        <f>ABS('P1dB CL'!V597-0)</f>
        <v>0</v>
      </c>
      <c r="AG41" s="44">
        <f>ABS('P1dB CL'!V652-0)</f>
        <v>0</v>
      </c>
      <c r="AH41" s="44">
        <f>ABS('P1dB CL'!V707-0)</f>
        <v>0</v>
      </c>
      <c r="AI41" s="20"/>
    </row>
    <row r="42" spans="2:35" x14ac:dyDescent="0.25">
      <c r="B42" s="77">
        <f>'P1dB CL'!E38</f>
        <v>0</v>
      </c>
      <c r="C42" s="20"/>
      <c r="D42" s="85">
        <f>ABS('P1dB CL'!C42-D$5)</f>
        <v>0</v>
      </c>
      <c r="E42" s="44">
        <f>ABS('P1dB CL'!C98-E$5)</f>
        <v>0</v>
      </c>
      <c r="F42" s="44">
        <f>ABS('P1dB CL'!C154-F$5)</f>
        <v>0</v>
      </c>
      <c r="G42" s="44">
        <f>ABS('P1dB CL'!C210-G$5)</f>
        <v>0</v>
      </c>
      <c r="H42" s="44">
        <f>ABS('P1dB CL'!C266-H$5)</f>
        <v>0</v>
      </c>
      <c r="I42" s="44">
        <f>ABS('P1dB CL'!C322-I$5)</f>
        <v>0</v>
      </c>
      <c r="J42" s="44">
        <f>ABS('P1dB CL'!C378-J$5)</f>
        <v>0</v>
      </c>
      <c r="K42" s="20"/>
      <c r="L42" s="44">
        <f>ABS('P1dB CL'!C433-L$5)</f>
        <v>0</v>
      </c>
      <c r="M42" s="44">
        <f>ABS('P1dB CL'!C488-M$5)</f>
        <v>0</v>
      </c>
      <c r="N42" s="44">
        <f>ABS('P1dB CL'!C543-N$5)</f>
        <v>0</v>
      </c>
      <c r="O42" s="44">
        <f>ABS('P1dB CL'!C598-O$5)</f>
        <v>0</v>
      </c>
      <c r="P42" s="44">
        <f>ABS('P1dB CL'!C653-P$5)</f>
        <v>0</v>
      </c>
      <c r="Q42" s="44">
        <f>ABS('P1dB CL'!C704-Q$5)</f>
        <v>0</v>
      </c>
      <c r="S42" s="77">
        <f>'P1dB CL'!E38</f>
        <v>0</v>
      </c>
      <c r="T42" s="20"/>
      <c r="U42" s="85">
        <f>ABS('P1dB CL'!V42-U$5)</f>
        <v>0</v>
      </c>
      <c r="V42" s="44">
        <f>ABS('P1dB CL'!V98-V$5)</f>
        <v>0</v>
      </c>
      <c r="W42" s="44">
        <f>ABS('P1dB CL'!V154-W$5)</f>
        <v>0</v>
      </c>
      <c r="X42" s="44">
        <f>ABS('P1dB CL'!V210-X$5)</f>
        <v>0</v>
      </c>
      <c r="Y42" s="44">
        <f>ABS('P1dB CL'!V266-Y$5)</f>
        <v>0</v>
      </c>
      <c r="Z42" s="44">
        <f>ABS('P1dB CL'!V322-Z$5)</f>
        <v>0</v>
      </c>
      <c r="AA42" s="44">
        <f>ABS('P1dB CL'!V378-AA$5)</f>
        <v>0</v>
      </c>
      <c r="AB42" s="20"/>
      <c r="AC42" s="44">
        <f>ABS('P1dB CL'!V433-0)</f>
        <v>0</v>
      </c>
      <c r="AD42" s="44">
        <f>ABS('P1dB CL'!V488-0)</f>
        <v>0</v>
      </c>
      <c r="AE42" s="44">
        <f>ABS('P1dB CL'!V543-0)</f>
        <v>0</v>
      </c>
      <c r="AF42" s="44">
        <f>ABS('P1dB CL'!V598-0)</f>
        <v>0</v>
      </c>
      <c r="AG42" s="44">
        <f>ABS('P1dB CL'!V653-0)</f>
        <v>0</v>
      </c>
      <c r="AH42" s="44">
        <f>ABS('P1dB CL'!V708-0)</f>
        <v>0</v>
      </c>
      <c r="AI42" s="20"/>
    </row>
    <row r="43" spans="2:35" x14ac:dyDescent="0.25">
      <c r="B43" s="77">
        <f>'P1dB CL'!E39</f>
        <v>0</v>
      </c>
      <c r="C43" s="20"/>
      <c r="D43" s="85">
        <f>ABS('P1dB CL'!C43-D$5)</f>
        <v>0</v>
      </c>
      <c r="E43" s="44">
        <f>ABS('P1dB CL'!C99-E$5)</f>
        <v>0</v>
      </c>
      <c r="F43" s="44">
        <f>ABS('P1dB CL'!C155-F$5)</f>
        <v>0</v>
      </c>
      <c r="G43" s="44">
        <f>ABS('P1dB CL'!C211-G$5)</f>
        <v>0</v>
      </c>
      <c r="H43" s="44">
        <f>ABS('P1dB CL'!C267-H$5)</f>
        <v>0</v>
      </c>
      <c r="I43" s="44">
        <f>ABS('P1dB CL'!C323-I$5)</f>
        <v>0</v>
      </c>
      <c r="J43" s="44">
        <f>ABS('P1dB CL'!C379-J$5)</f>
        <v>0</v>
      </c>
      <c r="K43" s="20"/>
      <c r="L43" s="44">
        <f>ABS('P1dB CL'!C434-L$5)</f>
        <v>0</v>
      </c>
      <c r="M43" s="44">
        <f>ABS('P1dB CL'!C489-M$5)</f>
        <v>0</v>
      </c>
      <c r="N43" s="44">
        <f>ABS('P1dB CL'!C544-N$5)</f>
        <v>0</v>
      </c>
      <c r="O43" s="44">
        <f>ABS('P1dB CL'!C599-O$5)</f>
        <v>0</v>
      </c>
      <c r="P43" s="44">
        <f>ABS('P1dB CL'!C654-P$5)</f>
        <v>0</v>
      </c>
      <c r="Q43" s="44">
        <f>ABS('P1dB CL'!C705-Q$5)</f>
        <v>0</v>
      </c>
      <c r="S43" s="77">
        <f>'P1dB CL'!E39</f>
        <v>0</v>
      </c>
      <c r="T43" s="20"/>
      <c r="U43" s="85">
        <f>ABS('P1dB CL'!V43-U$5)</f>
        <v>0</v>
      </c>
      <c r="V43" s="44">
        <f>ABS('P1dB CL'!V99-V$5)</f>
        <v>0</v>
      </c>
      <c r="W43" s="44">
        <f>ABS('P1dB CL'!V155-W$5)</f>
        <v>0</v>
      </c>
      <c r="X43" s="44">
        <f>ABS('P1dB CL'!V211-X$5)</f>
        <v>0</v>
      </c>
      <c r="Y43" s="44">
        <f>ABS('P1dB CL'!V267-Y$5)</f>
        <v>0</v>
      </c>
      <c r="Z43" s="44">
        <f>ABS('P1dB CL'!V323-Z$5)</f>
        <v>0</v>
      </c>
      <c r="AA43" s="44">
        <f>ABS('P1dB CL'!V379-AA$5)</f>
        <v>0</v>
      </c>
      <c r="AB43" s="20"/>
      <c r="AC43" s="44">
        <f>ABS('P1dB CL'!V434-0)</f>
        <v>0</v>
      </c>
      <c r="AD43" s="44">
        <f>ABS('P1dB CL'!V489-0)</f>
        <v>0</v>
      </c>
      <c r="AE43" s="44">
        <f>ABS('P1dB CL'!V544-0)</f>
        <v>0</v>
      </c>
      <c r="AF43" s="44">
        <f>ABS('P1dB CL'!V599-0)</f>
        <v>0</v>
      </c>
      <c r="AG43" s="44">
        <f>ABS('P1dB CL'!V654-0)</f>
        <v>0</v>
      </c>
      <c r="AH43" s="44">
        <f>ABS('P1dB CL'!V709-0)</f>
        <v>0</v>
      </c>
      <c r="AI43" s="20"/>
    </row>
    <row r="44" spans="2:35" x14ac:dyDescent="0.25">
      <c r="B44" s="77">
        <f>'P1dB CL'!E40</f>
        <v>0</v>
      </c>
      <c r="C44" s="20"/>
      <c r="D44" s="85">
        <f>ABS('P1dB CL'!C44-D$5)</f>
        <v>0</v>
      </c>
      <c r="E44" s="44">
        <f>ABS('P1dB CL'!C100-E$5)</f>
        <v>0</v>
      </c>
      <c r="F44" s="44">
        <f>ABS('P1dB CL'!C156-F$5)</f>
        <v>0</v>
      </c>
      <c r="G44" s="44">
        <f>ABS('P1dB CL'!C212-G$5)</f>
        <v>0</v>
      </c>
      <c r="H44" s="44">
        <f>ABS('P1dB CL'!C268-H$5)</f>
        <v>0</v>
      </c>
      <c r="I44" s="44">
        <f>ABS('P1dB CL'!C324-I$5)</f>
        <v>0</v>
      </c>
      <c r="J44" s="44">
        <f>ABS('P1dB CL'!C380-J$5)</f>
        <v>0</v>
      </c>
      <c r="K44" s="20"/>
      <c r="L44" s="44">
        <f>ABS('P1dB CL'!C435-L$5)</f>
        <v>0</v>
      </c>
      <c r="M44" s="44">
        <f>ABS('P1dB CL'!C490-M$5)</f>
        <v>0</v>
      </c>
      <c r="N44" s="44">
        <f>ABS('P1dB CL'!C545-N$5)</f>
        <v>0</v>
      </c>
      <c r="O44" s="44">
        <f>ABS('P1dB CL'!C600-O$5)</f>
        <v>0</v>
      </c>
      <c r="P44" s="44">
        <f>ABS('P1dB CL'!C655-P$5)</f>
        <v>0</v>
      </c>
      <c r="Q44" s="44">
        <f>ABS('P1dB CL'!C706-Q$5)</f>
        <v>0</v>
      </c>
      <c r="S44" s="77">
        <f>'P1dB CL'!E40</f>
        <v>0</v>
      </c>
      <c r="T44" s="20"/>
      <c r="U44" s="85">
        <f>ABS('P1dB CL'!V44-U$5)</f>
        <v>0</v>
      </c>
      <c r="V44" s="44">
        <f>ABS('P1dB CL'!V100-V$5)</f>
        <v>0</v>
      </c>
      <c r="W44" s="44">
        <f>ABS('P1dB CL'!V156-W$5)</f>
        <v>0</v>
      </c>
      <c r="X44" s="44">
        <f>ABS('P1dB CL'!V212-X$5)</f>
        <v>0</v>
      </c>
      <c r="Y44" s="44">
        <f>ABS('P1dB CL'!V268-Y$5)</f>
        <v>0</v>
      </c>
      <c r="Z44" s="44">
        <f>ABS('P1dB CL'!V324-Z$5)</f>
        <v>0</v>
      </c>
      <c r="AA44" s="44">
        <f>ABS('P1dB CL'!V380-AA$5)</f>
        <v>0</v>
      </c>
      <c r="AB44" s="20"/>
      <c r="AC44" s="44">
        <f>ABS('P1dB CL'!V435-0)</f>
        <v>0</v>
      </c>
      <c r="AD44" s="44">
        <f>ABS('P1dB CL'!V490-0)</f>
        <v>0</v>
      </c>
      <c r="AE44" s="44">
        <f>ABS('P1dB CL'!V545-0)</f>
        <v>0</v>
      </c>
      <c r="AF44" s="44">
        <f>ABS('P1dB CL'!V600-0)</f>
        <v>0</v>
      </c>
      <c r="AG44" s="44">
        <f>ABS('P1dB CL'!V655-0)</f>
        <v>0</v>
      </c>
      <c r="AH44" s="44">
        <f>ABS('P1dB CL'!V710-0)</f>
        <v>0</v>
      </c>
      <c r="AI44" s="20"/>
    </row>
    <row r="45" spans="2:35" x14ac:dyDescent="0.25">
      <c r="B45" s="77">
        <f>'P1dB CL'!E41</f>
        <v>0</v>
      </c>
      <c r="C45" s="20"/>
      <c r="D45" s="85">
        <f>ABS('P1dB CL'!C45-D$5)</f>
        <v>0</v>
      </c>
      <c r="E45" s="44">
        <f>ABS('P1dB CL'!C101-E$5)</f>
        <v>0</v>
      </c>
      <c r="F45" s="44">
        <f>ABS('P1dB CL'!C157-F$5)</f>
        <v>0</v>
      </c>
      <c r="G45" s="44">
        <f>ABS('P1dB CL'!C213-G$5)</f>
        <v>0</v>
      </c>
      <c r="H45" s="44">
        <f>ABS('P1dB CL'!C269-H$5)</f>
        <v>0</v>
      </c>
      <c r="I45" s="44">
        <f>ABS('P1dB CL'!C325-I$5)</f>
        <v>0</v>
      </c>
      <c r="J45" s="44">
        <f>ABS('P1dB CL'!C381-J$5)</f>
        <v>0</v>
      </c>
      <c r="K45" s="20"/>
      <c r="L45" s="44">
        <f>ABS('P1dB CL'!C436-L$5)</f>
        <v>0</v>
      </c>
      <c r="M45" s="44">
        <f>ABS('P1dB CL'!C491-M$5)</f>
        <v>0</v>
      </c>
      <c r="N45" s="44">
        <f>ABS('P1dB CL'!C546-N$5)</f>
        <v>0</v>
      </c>
      <c r="O45" s="44">
        <f>ABS('P1dB CL'!C601-O$5)</f>
        <v>0</v>
      </c>
      <c r="P45" s="44">
        <f>ABS('P1dB CL'!C656-P$5)</f>
        <v>0</v>
      </c>
      <c r="Q45" s="44">
        <f>ABS('P1dB CL'!C707-Q$5)</f>
        <v>0</v>
      </c>
      <c r="S45" s="77">
        <f>'P1dB CL'!E41</f>
        <v>0</v>
      </c>
      <c r="T45" s="20"/>
      <c r="U45" s="85">
        <f>ABS('P1dB CL'!V45-U$5)</f>
        <v>0</v>
      </c>
      <c r="V45" s="44">
        <f>ABS('P1dB CL'!V101-V$5)</f>
        <v>0</v>
      </c>
      <c r="W45" s="44">
        <f>ABS('P1dB CL'!V157-W$5)</f>
        <v>0</v>
      </c>
      <c r="X45" s="44">
        <f>ABS('P1dB CL'!V213-X$5)</f>
        <v>0</v>
      </c>
      <c r="Y45" s="44">
        <f>ABS('P1dB CL'!V269-Y$5)</f>
        <v>0</v>
      </c>
      <c r="Z45" s="44">
        <f>ABS('P1dB CL'!V325-Z$5)</f>
        <v>0</v>
      </c>
      <c r="AA45" s="44">
        <f>ABS('P1dB CL'!V381-AA$5)</f>
        <v>0</v>
      </c>
      <c r="AB45" s="20"/>
      <c r="AC45" s="44">
        <f>ABS('P1dB CL'!V436-0)</f>
        <v>0</v>
      </c>
      <c r="AD45" s="44">
        <f>ABS('P1dB CL'!V491-0)</f>
        <v>0</v>
      </c>
      <c r="AE45" s="44">
        <f>ABS('P1dB CL'!V546-0)</f>
        <v>0</v>
      </c>
      <c r="AF45" s="44">
        <f>ABS('P1dB CL'!V601-0)</f>
        <v>0</v>
      </c>
      <c r="AG45" s="44">
        <f>ABS('P1dB CL'!V656-0)</f>
        <v>0</v>
      </c>
      <c r="AH45" s="44">
        <f>ABS('P1dB CL'!V711-0)</f>
        <v>0</v>
      </c>
      <c r="AI45" s="20"/>
    </row>
    <row r="46" spans="2:35" x14ac:dyDescent="0.25">
      <c r="B46" s="77">
        <f>'P1dB CL'!E42</f>
        <v>0</v>
      </c>
      <c r="C46" s="20"/>
      <c r="D46" s="85">
        <f>ABS('P1dB CL'!C46-D$5)</f>
        <v>0</v>
      </c>
      <c r="E46" s="44">
        <f>ABS('P1dB CL'!C102-E$5)</f>
        <v>0</v>
      </c>
      <c r="F46" s="44">
        <f>ABS('P1dB CL'!C158-F$5)</f>
        <v>0</v>
      </c>
      <c r="G46" s="44">
        <f>ABS('P1dB CL'!C214-G$5)</f>
        <v>0</v>
      </c>
      <c r="H46" s="44">
        <f>ABS('P1dB CL'!C270-H$5)</f>
        <v>0</v>
      </c>
      <c r="I46" s="44">
        <f>ABS('P1dB CL'!C326-I$5)</f>
        <v>0</v>
      </c>
      <c r="J46" s="44">
        <f>ABS('P1dB CL'!C382-J$5)</f>
        <v>0</v>
      </c>
      <c r="K46" s="20"/>
      <c r="L46" s="44">
        <f>ABS('P1dB CL'!C437-L$5)</f>
        <v>0</v>
      </c>
      <c r="M46" s="44">
        <f>ABS('P1dB CL'!C492-M$5)</f>
        <v>0</v>
      </c>
      <c r="N46" s="44">
        <f>ABS('P1dB CL'!C547-N$5)</f>
        <v>0</v>
      </c>
      <c r="O46" s="44">
        <f>ABS('P1dB CL'!C602-O$5)</f>
        <v>0</v>
      </c>
      <c r="P46" s="44">
        <f>ABS('P1dB CL'!C657-P$5)</f>
        <v>0</v>
      </c>
      <c r="Q46" s="44">
        <f>ABS('P1dB CL'!C708-Q$5)</f>
        <v>0</v>
      </c>
      <c r="S46" s="77">
        <f>'P1dB CL'!E42</f>
        <v>0</v>
      </c>
      <c r="T46" s="20"/>
      <c r="U46" s="85">
        <f>ABS('P1dB CL'!V46-U$5)</f>
        <v>0</v>
      </c>
      <c r="V46" s="44">
        <f>ABS('P1dB CL'!V102-V$5)</f>
        <v>0</v>
      </c>
      <c r="W46" s="44">
        <f>ABS('P1dB CL'!V158-W$5)</f>
        <v>0</v>
      </c>
      <c r="X46" s="44">
        <f>ABS('P1dB CL'!V214-X$5)</f>
        <v>0</v>
      </c>
      <c r="Y46" s="44">
        <f>ABS('P1dB CL'!V270-Y$5)</f>
        <v>0</v>
      </c>
      <c r="Z46" s="44">
        <f>ABS('P1dB CL'!V326-Z$5)</f>
        <v>0</v>
      </c>
      <c r="AA46" s="44">
        <f>ABS('P1dB CL'!V382-AA$5)</f>
        <v>0</v>
      </c>
      <c r="AB46" s="20"/>
      <c r="AC46" s="44">
        <f>ABS('P1dB CL'!V437-0)</f>
        <v>0</v>
      </c>
      <c r="AD46" s="44">
        <f>ABS('P1dB CL'!V492-0)</f>
        <v>0</v>
      </c>
      <c r="AE46" s="44">
        <f>ABS('P1dB CL'!V547-0)</f>
        <v>0</v>
      </c>
      <c r="AF46" s="44">
        <f>ABS('P1dB CL'!V602-0)</f>
        <v>0</v>
      </c>
      <c r="AG46" s="44">
        <f>ABS('P1dB CL'!V657-0)</f>
        <v>0</v>
      </c>
      <c r="AH46" s="44">
        <f>ABS('P1dB CL'!V712-0)</f>
        <v>0</v>
      </c>
      <c r="AI46" s="20"/>
    </row>
    <row r="47" spans="2:35" x14ac:dyDescent="0.25">
      <c r="B47" s="77">
        <f>'P1dB CL'!E43</f>
        <v>0</v>
      </c>
      <c r="C47" s="20"/>
      <c r="D47" s="85">
        <f>ABS('P1dB CL'!C47-D$5)</f>
        <v>0</v>
      </c>
      <c r="E47" s="44">
        <f>ABS('P1dB CL'!C103-E$5)</f>
        <v>0</v>
      </c>
      <c r="F47" s="44">
        <f>ABS('P1dB CL'!C159-F$5)</f>
        <v>0</v>
      </c>
      <c r="G47" s="44">
        <f>ABS('P1dB CL'!C215-G$5)</f>
        <v>0</v>
      </c>
      <c r="H47" s="44">
        <f>ABS('P1dB CL'!C271-H$5)</f>
        <v>0</v>
      </c>
      <c r="I47" s="44">
        <f>ABS('P1dB CL'!C327-I$5)</f>
        <v>0</v>
      </c>
      <c r="J47" s="44">
        <f>ABS('P1dB CL'!C383-J$5)</f>
        <v>0</v>
      </c>
      <c r="K47" s="20"/>
      <c r="L47" s="44">
        <f>ABS('P1dB CL'!C438-L$5)</f>
        <v>0</v>
      </c>
      <c r="M47" s="44">
        <f>ABS('P1dB CL'!C493-M$5)</f>
        <v>0</v>
      </c>
      <c r="N47" s="44">
        <f>ABS('P1dB CL'!C548-N$5)</f>
        <v>0</v>
      </c>
      <c r="O47" s="44">
        <f>ABS('P1dB CL'!C603-O$5)</f>
        <v>0</v>
      </c>
      <c r="P47" s="44">
        <f>ABS('P1dB CL'!C658-P$5)</f>
        <v>0</v>
      </c>
      <c r="Q47" s="44">
        <f>ABS('P1dB CL'!C709-Q$5)</f>
        <v>0</v>
      </c>
      <c r="S47" s="77">
        <f>'P1dB CL'!E43</f>
        <v>0</v>
      </c>
      <c r="T47" s="20"/>
      <c r="U47" s="85">
        <f>ABS('P1dB CL'!V47-U$5)</f>
        <v>0</v>
      </c>
      <c r="V47" s="44">
        <f>ABS('P1dB CL'!V103-V$5)</f>
        <v>0</v>
      </c>
      <c r="W47" s="44">
        <f>ABS('P1dB CL'!V159-W$5)</f>
        <v>0</v>
      </c>
      <c r="X47" s="44">
        <f>ABS('P1dB CL'!V215-X$5)</f>
        <v>0</v>
      </c>
      <c r="Y47" s="44">
        <f>ABS('P1dB CL'!V271-Y$5)</f>
        <v>0</v>
      </c>
      <c r="Z47" s="44">
        <f>ABS('P1dB CL'!V327-Z$5)</f>
        <v>0</v>
      </c>
      <c r="AA47" s="44">
        <f>ABS('P1dB CL'!V383-AA$5)</f>
        <v>0</v>
      </c>
      <c r="AB47" s="20"/>
      <c r="AC47" s="44">
        <f>ABS('P1dB CL'!V438-0)</f>
        <v>0</v>
      </c>
      <c r="AD47" s="44">
        <f>ABS('P1dB CL'!V493-0)</f>
        <v>0</v>
      </c>
      <c r="AE47" s="44">
        <f>ABS('P1dB CL'!V548-0)</f>
        <v>0</v>
      </c>
      <c r="AF47" s="44">
        <f>ABS('P1dB CL'!V603-0)</f>
        <v>0</v>
      </c>
      <c r="AG47" s="44">
        <f>ABS('P1dB CL'!V658-0)</f>
        <v>0</v>
      </c>
      <c r="AH47" s="44">
        <f>ABS('P1dB CL'!V713-0)</f>
        <v>0</v>
      </c>
      <c r="AI47" s="20"/>
    </row>
    <row r="48" spans="2:35" x14ac:dyDescent="0.25">
      <c r="B48" s="77">
        <f>'P1dB CL'!E44</f>
        <v>0</v>
      </c>
      <c r="C48" s="20"/>
      <c r="D48" s="85">
        <f>ABS('P1dB CL'!C48-D$5)</f>
        <v>0</v>
      </c>
      <c r="E48" s="44">
        <f>ABS('P1dB CL'!C104-E$5)</f>
        <v>0</v>
      </c>
      <c r="F48" s="44">
        <f>ABS('P1dB CL'!C160-F$5)</f>
        <v>0</v>
      </c>
      <c r="G48" s="44">
        <f>ABS('P1dB CL'!C216-G$5)</f>
        <v>0</v>
      </c>
      <c r="H48" s="44">
        <f>ABS('P1dB CL'!C272-H$5)</f>
        <v>0</v>
      </c>
      <c r="I48" s="44">
        <f>ABS('P1dB CL'!C328-I$5)</f>
        <v>0</v>
      </c>
      <c r="J48" s="44">
        <f>ABS('P1dB CL'!C384-J$5)</f>
        <v>0</v>
      </c>
      <c r="K48" s="20"/>
      <c r="L48" s="44">
        <f>ABS('P1dB CL'!C439-L$5)</f>
        <v>0</v>
      </c>
      <c r="M48" s="44">
        <f>ABS('P1dB CL'!C494-M$5)</f>
        <v>0</v>
      </c>
      <c r="N48" s="44">
        <f>ABS('P1dB CL'!C549-N$5)</f>
        <v>0</v>
      </c>
      <c r="O48" s="44">
        <f>ABS('P1dB CL'!C604-O$5)</f>
        <v>0</v>
      </c>
      <c r="P48" s="44">
        <f>ABS('P1dB CL'!C659-P$5)</f>
        <v>0</v>
      </c>
      <c r="Q48" s="44">
        <f>ABS('P1dB CL'!C710-Q$5)</f>
        <v>0</v>
      </c>
      <c r="S48" s="77">
        <f>'P1dB CL'!E44</f>
        <v>0</v>
      </c>
      <c r="T48" s="20"/>
      <c r="U48" s="85">
        <f>ABS('P1dB CL'!V48-U$5)</f>
        <v>0</v>
      </c>
      <c r="V48" s="44">
        <f>ABS('P1dB CL'!V104-V$5)</f>
        <v>0</v>
      </c>
      <c r="W48" s="44">
        <f>ABS('P1dB CL'!V160-W$5)</f>
        <v>0</v>
      </c>
      <c r="X48" s="44">
        <f>ABS('P1dB CL'!V216-X$5)</f>
        <v>0</v>
      </c>
      <c r="Y48" s="44">
        <f>ABS('P1dB CL'!V272-Y$5)</f>
        <v>0</v>
      </c>
      <c r="Z48" s="44">
        <f>ABS('P1dB CL'!V328-Z$5)</f>
        <v>0</v>
      </c>
      <c r="AA48" s="44">
        <f>ABS('P1dB CL'!V384-AA$5)</f>
        <v>0</v>
      </c>
      <c r="AB48" s="20"/>
      <c r="AC48" s="44">
        <f>ABS('P1dB CL'!V439-0)</f>
        <v>0</v>
      </c>
      <c r="AD48" s="44">
        <f>ABS('P1dB CL'!V494-0)</f>
        <v>0</v>
      </c>
      <c r="AE48" s="44">
        <f>ABS('P1dB CL'!V549-0)</f>
        <v>0</v>
      </c>
      <c r="AF48" s="44">
        <f>ABS('P1dB CL'!V604-0)</f>
        <v>0</v>
      </c>
      <c r="AG48" s="44">
        <f>ABS('P1dB CL'!V659-0)</f>
        <v>0</v>
      </c>
      <c r="AH48" s="44">
        <f>ABS('P1dB CL'!V714-0)</f>
        <v>0</v>
      </c>
      <c r="AI48" s="20"/>
    </row>
    <row r="49" spans="2:35" x14ac:dyDescent="0.25">
      <c r="B49" s="77">
        <f>'P1dB CL'!E45</f>
        <v>0</v>
      </c>
      <c r="C49" s="20"/>
      <c r="D49" s="85">
        <f>ABS('P1dB CL'!C49-D$5)</f>
        <v>0</v>
      </c>
      <c r="E49" s="44">
        <f>ABS('P1dB CL'!C105-E$5)</f>
        <v>0</v>
      </c>
      <c r="F49" s="44">
        <f>ABS('P1dB CL'!C161-F$5)</f>
        <v>0</v>
      </c>
      <c r="G49" s="44">
        <f>ABS('P1dB CL'!C217-G$5)</f>
        <v>0</v>
      </c>
      <c r="H49" s="44">
        <f>ABS('P1dB CL'!C273-H$5)</f>
        <v>0</v>
      </c>
      <c r="I49" s="44">
        <f>ABS('P1dB CL'!C329-I$5)</f>
        <v>0</v>
      </c>
      <c r="J49" s="44">
        <f>ABS('P1dB CL'!C385-J$5)</f>
        <v>0</v>
      </c>
      <c r="K49" s="20"/>
      <c r="L49" s="44">
        <f>ABS('P1dB CL'!C440-L$5)</f>
        <v>0</v>
      </c>
      <c r="M49" s="44">
        <f>ABS('P1dB CL'!C495-M$5)</f>
        <v>0</v>
      </c>
      <c r="N49" s="44">
        <f>ABS('P1dB CL'!C550-N$5)</f>
        <v>0</v>
      </c>
      <c r="O49" s="44">
        <f>ABS('P1dB CL'!C605-O$5)</f>
        <v>0</v>
      </c>
      <c r="P49" s="44">
        <f>ABS('P1dB CL'!C660-P$5)</f>
        <v>0</v>
      </c>
      <c r="Q49" s="44">
        <f>ABS('P1dB CL'!C711-Q$5)</f>
        <v>0</v>
      </c>
      <c r="S49" s="77">
        <f>'P1dB CL'!E45</f>
        <v>0</v>
      </c>
      <c r="T49" s="20"/>
      <c r="U49" s="85">
        <f>ABS('P1dB CL'!V49-U$5)</f>
        <v>0</v>
      </c>
      <c r="V49" s="44">
        <f>ABS('P1dB CL'!V105-V$5)</f>
        <v>0</v>
      </c>
      <c r="W49" s="44">
        <f>ABS('P1dB CL'!V161-W$5)</f>
        <v>0</v>
      </c>
      <c r="X49" s="44">
        <f>ABS('P1dB CL'!V217-X$5)</f>
        <v>0</v>
      </c>
      <c r="Y49" s="44">
        <f>ABS('P1dB CL'!V273-Y$5)</f>
        <v>0</v>
      </c>
      <c r="Z49" s="44">
        <f>ABS('P1dB CL'!V329-Z$5)</f>
        <v>0</v>
      </c>
      <c r="AA49" s="44">
        <f>ABS('P1dB CL'!V385-AA$5)</f>
        <v>0</v>
      </c>
      <c r="AB49" s="20"/>
      <c r="AC49" s="44">
        <f>ABS('P1dB CL'!V440-0)</f>
        <v>0</v>
      </c>
      <c r="AD49" s="44">
        <f>ABS('P1dB CL'!V495-0)</f>
        <v>0</v>
      </c>
      <c r="AE49" s="44">
        <f>ABS('P1dB CL'!V550-0)</f>
        <v>0</v>
      </c>
      <c r="AF49" s="44">
        <f>ABS('P1dB CL'!V605-0)</f>
        <v>0</v>
      </c>
      <c r="AG49" s="44">
        <f>ABS('P1dB CL'!V660-0)</f>
        <v>0</v>
      </c>
      <c r="AH49" s="44">
        <f>ABS('P1dB CL'!V715-0)</f>
        <v>0</v>
      </c>
      <c r="AI49" s="20"/>
    </row>
    <row r="50" spans="2:35" x14ac:dyDescent="0.25">
      <c r="B50" s="77">
        <f>'P1dB CL'!E46</f>
        <v>0</v>
      </c>
      <c r="C50" s="20"/>
      <c r="D50" s="85">
        <f>ABS('P1dB CL'!C50-D$5)</f>
        <v>0</v>
      </c>
      <c r="E50" s="44">
        <f>ABS('P1dB CL'!C106-E$5)</f>
        <v>0</v>
      </c>
      <c r="F50" s="44">
        <f>ABS('P1dB CL'!C162-F$5)</f>
        <v>0</v>
      </c>
      <c r="G50" s="44">
        <f>ABS('P1dB CL'!C218-G$5)</f>
        <v>0</v>
      </c>
      <c r="H50" s="44">
        <f>ABS('P1dB CL'!C274-H$5)</f>
        <v>0</v>
      </c>
      <c r="I50" s="44">
        <f>ABS('P1dB CL'!C330-I$5)</f>
        <v>0</v>
      </c>
      <c r="J50" s="44">
        <f>ABS('P1dB CL'!C386-J$5)</f>
        <v>0</v>
      </c>
      <c r="K50" s="20"/>
      <c r="L50" s="44">
        <f>ABS('P1dB CL'!C441-L$5)</f>
        <v>0</v>
      </c>
      <c r="M50" s="44">
        <f>ABS('P1dB CL'!C496-M$5)</f>
        <v>0</v>
      </c>
      <c r="N50" s="44">
        <f>ABS('P1dB CL'!C551-N$5)</f>
        <v>0</v>
      </c>
      <c r="O50" s="44">
        <f>ABS('P1dB CL'!C606-O$5)</f>
        <v>0</v>
      </c>
      <c r="P50" s="44">
        <f>ABS('P1dB CL'!C661-P$5)</f>
        <v>0</v>
      </c>
      <c r="Q50" s="44">
        <f>ABS('P1dB CL'!C712-Q$5)</f>
        <v>0</v>
      </c>
      <c r="S50" s="77">
        <f>'P1dB CL'!E46</f>
        <v>0</v>
      </c>
      <c r="T50" s="20"/>
      <c r="U50" s="85">
        <f>ABS('P1dB CL'!V50-U$5)</f>
        <v>0</v>
      </c>
      <c r="V50" s="44">
        <f>ABS('P1dB CL'!V106-V$5)</f>
        <v>0</v>
      </c>
      <c r="W50" s="44">
        <f>ABS('P1dB CL'!V162-W$5)</f>
        <v>0</v>
      </c>
      <c r="X50" s="44">
        <f>ABS('P1dB CL'!V218-X$5)</f>
        <v>0</v>
      </c>
      <c r="Y50" s="44">
        <f>ABS('P1dB CL'!V274-Y$5)</f>
        <v>0</v>
      </c>
      <c r="Z50" s="44">
        <f>ABS('P1dB CL'!V330-Z$5)</f>
        <v>0</v>
      </c>
      <c r="AA50" s="44">
        <f>ABS('P1dB CL'!V386-AA$5)</f>
        <v>0</v>
      </c>
      <c r="AB50" s="20"/>
      <c r="AC50" s="44">
        <f>ABS('P1dB CL'!V441-0)</f>
        <v>0</v>
      </c>
      <c r="AD50" s="44">
        <f>ABS('P1dB CL'!V496-0)</f>
        <v>0</v>
      </c>
      <c r="AE50" s="44">
        <f>ABS('P1dB CL'!V551-0)</f>
        <v>0</v>
      </c>
      <c r="AF50" s="44">
        <f>ABS('P1dB CL'!V606-0)</f>
        <v>0</v>
      </c>
      <c r="AG50" s="44">
        <f>ABS('P1dB CL'!V661-0)</f>
        <v>0</v>
      </c>
      <c r="AH50" s="44">
        <f>ABS('P1dB CL'!V716-0)</f>
        <v>0</v>
      </c>
      <c r="AI50" s="20"/>
    </row>
    <row r="51" spans="2:35" x14ac:dyDescent="0.25">
      <c r="B51" s="77">
        <f>'P1dB CL'!E47</f>
        <v>0</v>
      </c>
      <c r="C51" s="20"/>
      <c r="D51" s="85">
        <f>ABS('P1dB CL'!C51-D$5)</f>
        <v>0</v>
      </c>
      <c r="E51" s="44">
        <f>ABS('P1dB CL'!C107-E$5)</f>
        <v>0</v>
      </c>
      <c r="F51" s="44">
        <f>ABS('P1dB CL'!C163-F$5)</f>
        <v>0</v>
      </c>
      <c r="G51" s="44">
        <f>ABS('P1dB CL'!C219-G$5)</f>
        <v>0</v>
      </c>
      <c r="H51" s="44">
        <f>ABS('P1dB CL'!C275-H$5)</f>
        <v>0</v>
      </c>
      <c r="I51" s="44">
        <f>ABS('P1dB CL'!C331-I$5)</f>
        <v>0</v>
      </c>
      <c r="J51" s="44">
        <f>ABS('P1dB CL'!C387-J$5)</f>
        <v>0</v>
      </c>
      <c r="K51" s="20"/>
      <c r="L51" s="44">
        <f>ABS('P1dB CL'!C442-L$5)</f>
        <v>0</v>
      </c>
      <c r="M51" s="44">
        <f>ABS('P1dB CL'!C497-M$5)</f>
        <v>0</v>
      </c>
      <c r="N51" s="44">
        <f>ABS('P1dB CL'!C552-N$5)</f>
        <v>0</v>
      </c>
      <c r="O51" s="44">
        <f>ABS('P1dB CL'!C607-O$5)</f>
        <v>0</v>
      </c>
      <c r="P51" s="44">
        <f>ABS('P1dB CL'!C662-P$5)</f>
        <v>0</v>
      </c>
      <c r="Q51" s="44">
        <f>ABS('P1dB CL'!C713-Q$5)</f>
        <v>0</v>
      </c>
      <c r="S51" s="77">
        <f>'P1dB CL'!E47</f>
        <v>0</v>
      </c>
      <c r="T51" s="20"/>
      <c r="U51" s="85">
        <f>ABS('P1dB CL'!V51-U$5)</f>
        <v>0</v>
      </c>
      <c r="V51" s="44">
        <f>ABS('P1dB CL'!V107-V$5)</f>
        <v>0</v>
      </c>
      <c r="W51" s="44">
        <f>ABS('P1dB CL'!V163-W$5)</f>
        <v>0</v>
      </c>
      <c r="X51" s="44">
        <f>ABS('P1dB CL'!V219-X$5)</f>
        <v>0</v>
      </c>
      <c r="Y51" s="44">
        <f>ABS('P1dB CL'!V275-Y$5)</f>
        <v>0</v>
      </c>
      <c r="Z51" s="44">
        <f>ABS('P1dB CL'!V331-Z$5)</f>
        <v>0</v>
      </c>
      <c r="AA51" s="44">
        <f>ABS('P1dB CL'!V387-AA$5)</f>
        <v>0</v>
      </c>
      <c r="AB51" s="20"/>
      <c r="AC51" s="44">
        <f>ABS('P1dB CL'!V442-0)</f>
        <v>0</v>
      </c>
      <c r="AD51" s="44">
        <f>ABS('P1dB CL'!V497-0)</f>
        <v>0</v>
      </c>
      <c r="AE51" s="44">
        <f>ABS('P1dB CL'!V552-0)</f>
        <v>0</v>
      </c>
      <c r="AF51" s="44">
        <f>ABS('P1dB CL'!V607-0)</f>
        <v>0</v>
      </c>
      <c r="AG51" s="44">
        <f>ABS('P1dB CL'!V662-0)</f>
        <v>0</v>
      </c>
      <c r="AH51" s="44">
        <f>ABS('P1dB CL'!V717-0)</f>
        <v>0</v>
      </c>
      <c r="AI51" s="20"/>
    </row>
    <row r="52" spans="2:35" x14ac:dyDescent="0.25">
      <c r="B52" s="77">
        <f>'P1dB CL'!E48</f>
        <v>0</v>
      </c>
      <c r="C52" s="20"/>
      <c r="D52" s="85">
        <f>ABS('P1dB CL'!C52-D$5)</f>
        <v>0</v>
      </c>
      <c r="E52" s="44">
        <f>ABS('P1dB CL'!C108-E$5)</f>
        <v>0</v>
      </c>
      <c r="F52" s="44">
        <f>ABS('P1dB CL'!C164-F$5)</f>
        <v>0</v>
      </c>
      <c r="G52" s="44">
        <f>ABS('P1dB CL'!C220-G$5)</f>
        <v>0</v>
      </c>
      <c r="H52" s="44">
        <f>ABS('P1dB CL'!C276-H$5)</f>
        <v>0</v>
      </c>
      <c r="I52" s="44">
        <f>ABS('P1dB CL'!C332-I$5)</f>
        <v>0</v>
      </c>
      <c r="J52" s="44">
        <f>ABS('P1dB CL'!C388-J$5)</f>
        <v>0</v>
      </c>
      <c r="K52" s="20"/>
      <c r="L52" s="44">
        <f>ABS('P1dB CL'!C443-L$5)</f>
        <v>0</v>
      </c>
      <c r="M52" s="44">
        <f>ABS('P1dB CL'!C498-M$5)</f>
        <v>0</v>
      </c>
      <c r="N52" s="44">
        <f>ABS('P1dB CL'!C553-N$5)</f>
        <v>0</v>
      </c>
      <c r="O52" s="44">
        <f>ABS('P1dB CL'!C608-O$5)</f>
        <v>0</v>
      </c>
      <c r="P52" s="44">
        <f>ABS('P1dB CL'!C663-P$5)</f>
        <v>0</v>
      </c>
      <c r="Q52" s="44">
        <f>ABS('P1dB CL'!C714-Q$5)</f>
        <v>0</v>
      </c>
      <c r="S52" s="77">
        <f>'P1dB CL'!E48</f>
        <v>0</v>
      </c>
      <c r="T52" s="20"/>
      <c r="U52" s="85">
        <f>ABS('P1dB CL'!V52-U$5)</f>
        <v>0</v>
      </c>
      <c r="V52" s="44">
        <f>ABS('P1dB CL'!V108-V$5)</f>
        <v>0</v>
      </c>
      <c r="W52" s="44">
        <f>ABS('P1dB CL'!V164-W$5)</f>
        <v>0</v>
      </c>
      <c r="X52" s="44">
        <f>ABS('P1dB CL'!V220-X$5)</f>
        <v>0</v>
      </c>
      <c r="Y52" s="44">
        <f>ABS('P1dB CL'!V276-Y$5)</f>
        <v>0</v>
      </c>
      <c r="Z52" s="44">
        <f>ABS('P1dB CL'!V332-Z$5)</f>
        <v>0</v>
      </c>
      <c r="AA52" s="44">
        <f>ABS('P1dB CL'!V388-AA$5)</f>
        <v>0</v>
      </c>
      <c r="AB52" s="20"/>
      <c r="AC52" s="44">
        <f>ABS('P1dB CL'!V443-0)</f>
        <v>0</v>
      </c>
      <c r="AD52" s="44">
        <f>ABS('P1dB CL'!V498-0)</f>
        <v>0</v>
      </c>
      <c r="AE52" s="44">
        <f>ABS('P1dB CL'!V553-0)</f>
        <v>0</v>
      </c>
      <c r="AF52" s="44">
        <f>ABS('P1dB CL'!V608-0)</f>
        <v>0</v>
      </c>
      <c r="AG52" s="44">
        <f>ABS('P1dB CL'!V663-0)</f>
        <v>0</v>
      </c>
      <c r="AH52" s="44">
        <f>ABS('P1dB CL'!V718-0)</f>
        <v>0</v>
      </c>
      <c r="AI52" s="20"/>
    </row>
    <row r="53" spans="2:35" x14ac:dyDescent="0.25">
      <c r="B53" s="77">
        <f>'P1dB CL'!E49</f>
        <v>0</v>
      </c>
      <c r="C53" s="20"/>
      <c r="D53" s="85">
        <f>ABS('P1dB CL'!C53-D$5)</f>
        <v>0</v>
      </c>
      <c r="E53" s="44">
        <f>ABS('P1dB CL'!C109-E$5)</f>
        <v>0</v>
      </c>
      <c r="F53" s="44">
        <f>ABS('P1dB CL'!C165-F$5)</f>
        <v>0</v>
      </c>
      <c r="G53" s="44">
        <f>ABS('P1dB CL'!C221-G$5)</f>
        <v>0</v>
      </c>
      <c r="H53" s="44">
        <f>ABS('P1dB CL'!C277-H$5)</f>
        <v>0</v>
      </c>
      <c r="I53" s="44">
        <f>ABS('P1dB CL'!C333-I$5)</f>
        <v>0</v>
      </c>
      <c r="J53" s="44">
        <f>ABS('P1dB CL'!C389-J$5)</f>
        <v>0</v>
      </c>
      <c r="K53" s="20"/>
      <c r="L53" s="44">
        <f>ABS('P1dB CL'!C444-L$5)</f>
        <v>0</v>
      </c>
      <c r="M53" s="44">
        <f>ABS('P1dB CL'!C499-M$5)</f>
        <v>0</v>
      </c>
      <c r="N53" s="44">
        <f>ABS('P1dB CL'!C554-N$5)</f>
        <v>0</v>
      </c>
      <c r="O53" s="44">
        <f>ABS('P1dB CL'!C609-O$5)</f>
        <v>0</v>
      </c>
      <c r="P53" s="44">
        <f>ABS('P1dB CL'!C664-P$5)</f>
        <v>0</v>
      </c>
      <c r="Q53" s="44">
        <f>ABS('P1dB CL'!C715-Q$5)</f>
        <v>0</v>
      </c>
      <c r="S53" s="77">
        <f>'P1dB CL'!E49</f>
        <v>0</v>
      </c>
      <c r="T53" s="20"/>
      <c r="U53" s="85">
        <f>ABS('P1dB CL'!V53-U$5)</f>
        <v>0</v>
      </c>
      <c r="V53" s="44">
        <f>ABS('P1dB CL'!V109-V$5)</f>
        <v>0</v>
      </c>
      <c r="W53" s="44">
        <f>ABS('P1dB CL'!V165-W$5)</f>
        <v>0</v>
      </c>
      <c r="X53" s="44">
        <f>ABS('P1dB CL'!V221-X$5)</f>
        <v>0</v>
      </c>
      <c r="Y53" s="44">
        <f>ABS('P1dB CL'!V277-Y$5)</f>
        <v>0</v>
      </c>
      <c r="Z53" s="44">
        <f>ABS('P1dB CL'!V333-Z$5)</f>
        <v>0</v>
      </c>
      <c r="AA53" s="44">
        <f>ABS('P1dB CL'!V389-AA$5)</f>
        <v>0</v>
      </c>
      <c r="AB53" s="20"/>
      <c r="AC53" s="44">
        <f>ABS('P1dB CL'!V444-0)</f>
        <v>0</v>
      </c>
      <c r="AD53" s="44">
        <f>ABS('P1dB CL'!V499-0)</f>
        <v>0</v>
      </c>
      <c r="AE53" s="44">
        <f>ABS('P1dB CL'!V554-0)</f>
        <v>0</v>
      </c>
      <c r="AF53" s="44">
        <f>ABS('P1dB CL'!V609-0)</f>
        <v>0</v>
      </c>
      <c r="AG53" s="44">
        <f>ABS('P1dB CL'!V664-0)</f>
        <v>0</v>
      </c>
      <c r="AH53" s="44">
        <f>ABS('P1dB CL'!V719-0)</f>
        <v>0</v>
      </c>
      <c r="AI53" s="20"/>
    </row>
    <row r="54" spans="2:35" x14ac:dyDescent="0.25">
      <c r="B54" s="77">
        <f>'P1dB CL'!E50</f>
        <v>0</v>
      </c>
      <c r="C54" s="20"/>
      <c r="D54" s="85">
        <f>ABS('P1dB CL'!C54-D$5)</f>
        <v>0</v>
      </c>
      <c r="E54" s="44">
        <f>ABS('P1dB CL'!C110-E$5)</f>
        <v>0</v>
      </c>
      <c r="F54" s="44">
        <f>ABS('P1dB CL'!C166-F$5)</f>
        <v>0</v>
      </c>
      <c r="G54" s="44">
        <f>ABS('P1dB CL'!C222-G$5)</f>
        <v>0</v>
      </c>
      <c r="H54" s="44">
        <f>ABS('P1dB CL'!C278-H$5)</f>
        <v>0</v>
      </c>
      <c r="I54" s="44">
        <f>ABS('P1dB CL'!C334-I$5)</f>
        <v>0</v>
      </c>
      <c r="J54" s="44">
        <f>ABS('P1dB CL'!C390-J$5)</f>
        <v>0</v>
      </c>
      <c r="K54" s="20"/>
      <c r="L54" s="44">
        <f>ABS('P1dB CL'!C445-L$5)</f>
        <v>0</v>
      </c>
      <c r="M54" s="44">
        <f>ABS('P1dB CL'!C500-M$5)</f>
        <v>0</v>
      </c>
      <c r="N54" s="44">
        <f>ABS('P1dB CL'!C555-N$5)</f>
        <v>0</v>
      </c>
      <c r="O54" s="44">
        <f>ABS('P1dB CL'!C610-O$5)</f>
        <v>0</v>
      </c>
      <c r="P54" s="44">
        <f>ABS('P1dB CL'!C665-P$5)</f>
        <v>0</v>
      </c>
      <c r="Q54" s="44">
        <f>ABS('P1dB CL'!C716-Q$5)</f>
        <v>0</v>
      </c>
      <c r="S54" s="77">
        <f>'P1dB CL'!E50</f>
        <v>0</v>
      </c>
      <c r="T54" s="20"/>
      <c r="U54" s="85">
        <f>ABS('P1dB CL'!V54-U$5)</f>
        <v>0</v>
      </c>
      <c r="V54" s="44">
        <f>ABS('P1dB CL'!V110-V$5)</f>
        <v>0</v>
      </c>
      <c r="W54" s="44">
        <f>ABS('P1dB CL'!V166-W$5)</f>
        <v>0</v>
      </c>
      <c r="X54" s="44">
        <f>ABS('P1dB CL'!V222-X$5)</f>
        <v>0</v>
      </c>
      <c r="Y54" s="44">
        <f>ABS('P1dB CL'!V278-Y$5)</f>
        <v>0</v>
      </c>
      <c r="Z54" s="44">
        <f>ABS('P1dB CL'!V334-Z$5)</f>
        <v>0</v>
      </c>
      <c r="AA54" s="44">
        <f>ABS('P1dB CL'!V390-AA$5)</f>
        <v>0</v>
      </c>
      <c r="AB54" s="20"/>
      <c r="AC54" s="44">
        <f>ABS('P1dB CL'!V445-0)</f>
        <v>0</v>
      </c>
      <c r="AD54" s="44">
        <f>ABS('P1dB CL'!V500-0)</f>
        <v>0</v>
      </c>
      <c r="AE54" s="44">
        <f>ABS('P1dB CL'!V555-0)</f>
        <v>0</v>
      </c>
      <c r="AF54" s="44">
        <f>ABS('P1dB CL'!V610-0)</f>
        <v>0</v>
      </c>
      <c r="AG54" s="44">
        <f>ABS('P1dB CL'!V665-0)</f>
        <v>0</v>
      </c>
      <c r="AH54" s="44">
        <f>ABS('P1dB CL'!V720-0)</f>
        <v>0</v>
      </c>
      <c r="AI54" s="20"/>
    </row>
    <row r="55" spans="2:35" x14ac:dyDescent="0.25">
      <c r="B55" s="77">
        <f>'P1dB CL'!E51</f>
        <v>0</v>
      </c>
      <c r="C55" s="20"/>
      <c r="D55" s="85">
        <f>ABS('P1dB CL'!C55-D$5)</f>
        <v>0</v>
      </c>
      <c r="E55" s="44">
        <f>ABS('P1dB CL'!C111-E$5)</f>
        <v>0</v>
      </c>
      <c r="F55" s="44">
        <f>ABS('P1dB CL'!C167-F$5)</f>
        <v>0</v>
      </c>
      <c r="G55" s="44">
        <f>ABS('P1dB CL'!C223-G$5)</f>
        <v>0</v>
      </c>
      <c r="H55" s="44">
        <f>ABS('P1dB CL'!C279-H$5)</f>
        <v>0</v>
      </c>
      <c r="I55" s="44">
        <f>ABS('P1dB CL'!C335-I$5)</f>
        <v>0</v>
      </c>
      <c r="J55" s="44">
        <f>ABS('P1dB CL'!C391-J$5)</f>
        <v>0</v>
      </c>
      <c r="K55" s="20"/>
      <c r="L55" s="44">
        <f>ABS('P1dB CL'!C446-L$5)</f>
        <v>0</v>
      </c>
      <c r="M55" s="44">
        <f>ABS('P1dB CL'!C501-M$5)</f>
        <v>0</v>
      </c>
      <c r="N55" s="44">
        <f>ABS('P1dB CL'!C556-N$5)</f>
        <v>0</v>
      </c>
      <c r="O55" s="44">
        <f>ABS('P1dB CL'!C611-O$5)</f>
        <v>0</v>
      </c>
      <c r="P55" s="44">
        <f>ABS('P1dB CL'!C666-P$5)</f>
        <v>0</v>
      </c>
      <c r="Q55" s="44">
        <f>ABS('P1dB CL'!C717-Q$5)</f>
        <v>0</v>
      </c>
      <c r="S55" s="77">
        <f>'P1dB CL'!E51</f>
        <v>0</v>
      </c>
      <c r="T55" s="20"/>
      <c r="U55" s="85">
        <f>ABS('P1dB CL'!V55-U$5)</f>
        <v>0</v>
      </c>
      <c r="V55" s="44">
        <f>ABS('P1dB CL'!V111-V$5)</f>
        <v>0</v>
      </c>
      <c r="W55" s="44">
        <f>ABS('P1dB CL'!V167-W$5)</f>
        <v>0</v>
      </c>
      <c r="X55" s="44">
        <f>ABS('P1dB CL'!V223-X$5)</f>
        <v>0</v>
      </c>
      <c r="Y55" s="44">
        <f>ABS('P1dB CL'!V279-Y$5)</f>
        <v>0</v>
      </c>
      <c r="Z55" s="44">
        <f>ABS('P1dB CL'!V335-Z$5)</f>
        <v>0</v>
      </c>
      <c r="AA55" s="44">
        <f>ABS('P1dB CL'!V391-AA$5)</f>
        <v>0</v>
      </c>
      <c r="AB55" s="20"/>
      <c r="AC55" s="44">
        <f>ABS('P1dB CL'!V446-0)</f>
        <v>0</v>
      </c>
      <c r="AD55" s="44">
        <f>ABS('P1dB CL'!V501-0)</f>
        <v>0</v>
      </c>
      <c r="AE55" s="44">
        <f>ABS('P1dB CL'!V556-0)</f>
        <v>0</v>
      </c>
      <c r="AF55" s="44">
        <f>ABS('P1dB CL'!V611-0)</f>
        <v>0</v>
      </c>
      <c r="AG55" s="44">
        <f>ABS('P1dB CL'!V666-0)</f>
        <v>0</v>
      </c>
      <c r="AH55" s="44">
        <f>ABS('P1dB CL'!V721-0)</f>
        <v>0</v>
      </c>
      <c r="AI55" s="20"/>
    </row>
    <row r="56" spans="2:35" x14ac:dyDescent="0.25">
      <c r="B56" s="77">
        <f>'P1dB CL'!E52</f>
        <v>0</v>
      </c>
      <c r="D56" s="85">
        <f>ABS('P1dB CL'!C56-D$5)</f>
        <v>0</v>
      </c>
      <c r="E56" s="44">
        <f>ABS('P1dB CL'!C112-E$5)</f>
        <v>0</v>
      </c>
      <c r="F56" s="44">
        <f>ABS('P1dB CL'!C168-F$5)</f>
        <v>0</v>
      </c>
      <c r="G56" s="44">
        <f>ABS('P1dB CL'!C224-G$5)</f>
        <v>0</v>
      </c>
      <c r="H56" s="44">
        <f>ABS('P1dB CL'!C280-H$5)</f>
        <v>0</v>
      </c>
      <c r="I56" s="44">
        <f>ABS('P1dB CL'!C336-I$5)</f>
        <v>0</v>
      </c>
      <c r="J56" s="44">
        <f>ABS('P1dB CL'!C392-J$5)</f>
        <v>0</v>
      </c>
      <c r="K56" s="20"/>
      <c r="L56" s="44">
        <f>ABS('P1dB CL'!C447-L$5)</f>
        <v>0</v>
      </c>
      <c r="M56" s="44">
        <f>ABS('P1dB CL'!C502-M$5)</f>
        <v>0</v>
      </c>
      <c r="N56" s="44">
        <f>ABS('P1dB CL'!C557-N$5)</f>
        <v>0</v>
      </c>
      <c r="O56" s="44">
        <f>ABS('P1dB CL'!C612-O$5)</f>
        <v>0</v>
      </c>
      <c r="P56" s="44">
        <f>ABS('P1dB CL'!C667-P$5)</f>
        <v>0</v>
      </c>
      <c r="Q56" s="44">
        <f>ABS('P1dB CL'!C718-Q$5)</f>
        <v>0</v>
      </c>
      <c r="S56" s="77">
        <f>'P1dB CL'!E52</f>
        <v>0</v>
      </c>
      <c r="U56" s="85">
        <f>ABS('P1dB CL'!V56-U$5)</f>
        <v>0</v>
      </c>
      <c r="V56" s="44">
        <f>ABS('P1dB CL'!V112-V$5)</f>
        <v>0</v>
      </c>
      <c r="W56" s="44">
        <f>ABS('P1dB CL'!V168-W$5)</f>
        <v>0</v>
      </c>
      <c r="X56" s="44">
        <f>ABS('P1dB CL'!V224-X$5)</f>
        <v>0</v>
      </c>
      <c r="Y56" s="44">
        <f>ABS('P1dB CL'!V280-Y$5)</f>
        <v>0</v>
      </c>
      <c r="Z56" s="44">
        <f>ABS('P1dB CL'!V336-Z$5)</f>
        <v>0</v>
      </c>
      <c r="AA56" s="44">
        <f>ABS('P1dB CL'!V392-AA$5)</f>
        <v>0</v>
      </c>
      <c r="AB56" s="20"/>
      <c r="AC56" s="44">
        <f>ABS('P1dB CL'!V447-0)</f>
        <v>0</v>
      </c>
      <c r="AD56" s="44">
        <f>ABS('P1dB CL'!V502-0)</f>
        <v>0</v>
      </c>
      <c r="AE56" s="44">
        <f>ABS('P1dB CL'!V557-0)</f>
        <v>0</v>
      </c>
      <c r="AF56" s="44">
        <f>ABS('P1dB CL'!V612-0)</f>
        <v>0</v>
      </c>
      <c r="AG56" s="44">
        <f>ABS('P1dB CL'!V667-0)</f>
        <v>0</v>
      </c>
      <c r="AH56" s="44">
        <f>ABS('P1dB CL'!V722-0)</f>
        <v>0</v>
      </c>
    </row>
    <row r="57" spans="2:35" x14ac:dyDescent="0.25">
      <c r="B57" s="77">
        <f>'P1dB CL'!E53</f>
        <v>0</v>
      </c>
      <c r="D57" s="85">
        <f>ABS('P1dB CL'!C57-D$5)</f>
        <v>0</v>
      </c>
      <c r="E57" s="44">
        <f>ABS('P1dB CL'!C113-E$5)</f>
        <v>0</v>
      </c>
      <c r="F57" s="44">
        <f>ABS('P1dB CL'!C169-F$5)</f>
        <v>0</v>
      </c>
      <c r="G57" s="44">
        <f>ABS('P1dB CL'!C225-G$5)</f>
        <v>0</v>
      </c>
      <c r="H57" s="44">
        <f>ABS('P1dB CL'!C281-H$5)</f>
        <v>0</v>
      </c>
      <c r="I57" s="44">
        <f>ABS('P1dB CL'!C337-I$5)</f>
        <v>0</v>
      </c>
      <c r="J57" s="44">
        <f>ABS('P1dB CL'!C393-J$5)</f>
        <v>0</v>
      </c>
      <c r="K57" s="20"/>
      <c r="L57" s="44">
        <f>ABS('P1dB CL'!C448-L$5)</f>
        <v>0</v>
      </c>
      <c r="M57" s="44">
        <f>ABS('P1dB CL'!C503-M$5)</f>
        <v>0</v>
      </c>
      <c r="N57" s="44">
        <f>ABS('P1dB CL'!C558-N$5)</f>
        <v>0</v>
      </c>
      <c r="O57" s="44">
        <f>ABS('P1dB CL'!C613-O$5)</f>
        <v>0</v>
      </c>
      <c r="P57" s="44">
        <f>ABS('P1dB CL'!C668-P$5)</f>
        <v>0</v>
      </c>
      <c r="Q57" s="44">
        <f>ABS('P1dB CL'!C719-Q$5)</f>
        <v>0</v>
      </c>
      <c r="S57" s="77">
        <f>'P1dB CL'!E53</f>
        <v>0</v>
      </c>
      <c r="U57" s="85">
        <f>ABS('P1dB CL'!V57-U$5)</f>
        <v>0</v>
      </c>
      <c r="V57" s="44">
        <f>ABS('P1dB CL'!V113-V$5)</f>
        <v>0</v>
      </c>
      <c r="W57" s="44">
        <f>ABS('P1dB CL'!V169-W$5)</f>
        <v>0</v>
      </c>
      <c r="X57" s="44">
        <f>ABS('P1dB CL'!V225-X$5)</f>
        <v>0</v>
      </c>
      <c r="Y57" s="44">
        <f>ABS('P1dB CL'!V281-Y$5)</f>
        <v>0</v>
      </c>
      <c r="Z57" s="44">
        <f>ABS('P1dB CL'!V337-Z$5)</f>
        <v>0</v>
      </c>
      <c r="AA57" s="44">
        <f>ABS('P1dB CL'!V393-AA$5)</f>
        <v>0</v>
      </c>
      <c r="AB57" s="20"/>
      <c r="AC57" s="44">
        <f>ABS('P1dB CL'!V448-0)</f>
        <v>0</v>
      </c>
      <c r="AD57" s="44">
        <f>ABS('P1dB CL'!V503-0)</f>
        <v>0</v>
      </c>
      <c r="AE57" s="44">
        <f>ABS('P1dB CL'!V558-0)</f>
        <v>0</v>
      </c>
      <c r="AF57" s="44">
        <f>ABS('P1dB CL'!V613-0)</f>
        <v>0</v>
      </c>
      <c r="AG57" s="44">
        <f>ABS('P1dB CL'!V668-0)</f>
        <v>0</v>
      </c>
      <c r="AH57" s="44">
        <f>ABS('P1dB CL'!V723-0)</f>
        <v>0</v>
      </c>
    </row>
    <row r="58" spans="2:35" x14ac:dyDescent="0.25">
      <c r="B58" s="77">
        <f>'P1dB CL'!E54</f>
        <v>0</v>
      </c>
      <c r="D58" s="85">
        <f>ABS('P1dB CL'!C58-D$5)</f>
        <v>0</v>
      </c>
      <c r="E58" s="44">
        <f>ABS('P1dB CL'!C114-E$5)</f>
        <v>0</v>
      </c>
      <c r="F58" s="44">
        <f>ABS('P1dB CL'!C170-F$5)</f>
        <v>0</v>
      </c>
      <c r="G58" s="44">
        <f>ABS('P1dB CL'!C226-G$5)</f>
        <v>0</v>
      </c>
      <c r="H58" s="44">
        <f>ABS('P1dB CL'!C282-H$5)</f>
        <v>0</v>
      </c>
      <c r="I58" s="44">
        <f>ABS('P1dB CL'!C338-I$5)</f>
        <v>0</v>
      </c>
      <c r="J58" s="44">
        <f>ABS('P1dB CL'!C394-J$5)</f>
        <v>0</v>
      </c>
      <c r="K58" s="20"/>
      <c r="L58" s="44">
        <f>ABS('P1dB CL'!C449-L$5)</f>
        <v>0</v>
      </c>
      <c r="M58" s="44">
        <f>ABS('P1dB CL'!C504-M$5)</f>
        <v>0</v>
      </c>
      <c r="N58" s="44">
        <f>ABS('P1dB CL'!C559-N$5)</f>
        <v>0</v>
      </c>
      <c r="O58" s="44">
        <f>ABS('P1dB CL'!C614-O$5)</f>
        <v>0</v>
      </c>
      <c r="P58" s="44">
        <f>ABS('P1dB CL'!C669-P$5)</f>
        <v>0</v>
      </c>
      <c r="Q58" s="44">
        <f>ABS('P1dB CL'!C720-Q$5)</f>
        <v>0</v>
      </c>
      <c r="S58" s="77">
        <f>'P1dB CL'!E54</f>
        <v>0</v>
      </c>
      <c r="U58" s="85">
        <f>ABS('P1dB CL'!V58-U$5)</f>
        <v>0</v>
      </c>
      <c r="V58" s="44">
        <f>ABS('P1dB CL'!V114-V$5)</f>
        <v>0</v>
      </c>
      <c r="W58" s="44">
        <f>ABS('P1dB CL'!V170-W$5)</f>
        <v>0</v>
      </c>
      <c r="X58" s="44">
        <f>ABS('P1dB CL'!V226-X$5)</f>
        <v>0</v>
      </c>
      <c r="Y58" s="44">
        <f>ABS('P1dB CL'!V282-Y$5)</f>
        <v>0</v>
      </c>
      <c r="Z58" s="44">
        <f>ABS('P1dB CL'!V338-Z$5)</f>
        <v>0</v>
      </c>
      <c r="AA58" s="44">
        <f>ABS('P1dB CL'!V394-AA$5)</f>
        <v>0</v>
      </c>
      <c r="AB58" s="20"/>
      <c r="AC58" s="44">
        <f>ABS('P1dB CL'!V449-0)</f>
        <v>0</v>
      </c>
      <c r="AD58" s="44">
        <f>ABS('P1dB CL'!V504-0)</f>
        <v>0</v>
      </c>
      <c r="AE58" s="44">
        <f>ABS('P1dB CL'!V559-0)</f>
        <v>0</v>
      </c>
      <c r="AF58" s="44">
        <f>ABS('P1dB CL'!V614-0)</f>
        <v>0</v>
      </c>
      <c r="AG58" s="44">
        <f>ABS('P1dB CL'!V669-0)</f>
        <v>0</v>
      </c>
      <c r="AH58" s="44">
        <f>ABS('P1dB CL'!V724-0)</f>
        <v>0</v>
      </c>
    </row>
    <row r="59" spans="2:35" x14ac:dyDescent="0.25">
      <c r="B59" s="77">
        <f>'P1dB CL'!E55</f>
        <v>0</v>
      </c>
      <c r="D59" s="85">
        <f>ABS('P1dB CL'!C59-D$5)</f>
        <v>0</v>
      </c>
      <c r="E59" s="44">
        <f>ABS('P1dB CL'!C115-E$5)</f>
        <v>0</v>
      </c>
      <c r="F59" s="44">
        <f>ABS('P1dB CL'!C171-F$5)</f>
        <v>0</v>
      </c>
      <c r="G59" s="44">
        <f>ABS('P1dB CL'!C227-G$5)</f>
        <v>0</v>
      </c>
      <c r="H59" s="44">
        <f>ABS('P1dB CL'!C283-H$5)</f>
        <v>0</v>
      </c>
      <c r="I59" s="44">
        <f>ABS('P1dB CL'!C339-I$5)</f>
        <v>0</v>
      </c>
      <c r="J59" s="44">
        <f>ABS('P1dB CL'!C395-J$5)</f>
        <v>0</v>
      </c>
      <c r="K59" s="20"/>
      <c r="L59" s="44">
        <f>ABS('P1dB CL'!C450-L$5)</f>
        <v>0</v>
      </c>
      <c r="M59" s="44">
        <f>ABS('P1dB CL'!C505-M$5)</f>
        <v>0</v>
      </c>
      <c r="N59" s="44">
        <f>ABS('P1dB CL'!C560-N$5)</f>
        <v>0</v>
      </c>
      <c r="O59" s="44">
        <f>ABS('P1dB CL'!C615-O$5)</f>
        <v>0</v>
      </c>
      <c r="P59" s="44">
        <f>ABS('P1dB CL'!C670-P$5)</f>
        <v>0</v>
      </c>
      <c r="Q59" s="44">
        <f>ABS('P1dB CL'!C721-Q$5)</f>
        <v>0</v>
      </c>
      <c r="S59" s="77">
        <f>'P1dB CL'!E55</f>
        <v>0</v>
      </c>
      <c r="U59" s="85">
        <f>ABS('P1dB CL'!V59-U$5)</f>
        <v>0</v>
      </c>
      <c r="V59" s="44">
        <f>ABS('P1dB CL'!V115-V$5)</f>
        <v>0</v>
      </c>
      <c r="W59" s="44">
        <f>ABS('P1dB CL'!V171-W$5)</f>
        <v>0</v>
      </c>
      <c r="X59" s="44">
        <f>ABS('P1dB CL'!V227-X$5)</f>
        <v>0</v>
      </c>
      <c r="Y59" s="44">
        <f>ABS('P1dB CL'!V283-Y$5)</f>
        <v>0</v>
      </c>
      <c r="Z59" s="44">
        <f>ABS('P1dB CL'!V339-Z$5)</f>
        <v>0</v>
      </c>
      <c r="AA59" s="44">
        <f>ABS('P1dB CL'!V395-AA$5)</f>
        <v>0</v>
      </c>
      <c r="AB59" s="20"/>
      <c r="AC59" s="44">
        <f>ABS('P1dB CL'!V450-0)</f>
        <v>0</v>
      </c>
      <c r="AD59" s="44">
        <f>ABS('P1dB CL'!V505-0)</f>
        <v>0</v>
      </c>
      <c r="AE59" s="44">
        <f>ABS('P1dB CL'!V560-0)</f>
        <v>0</v>
      </c>
      <c r="AF59" s="44">
        <f>ABS('P1dB CL'!V615-0)</f>
        <v>0</v>
      </c>
      <c r="AG59" s="44">
        <f>ABS('P1dB CL'!V670-0)</f>
        <v>0</v>
      </c>
      <c r="AH59" s="44">
        <f>ABS('P1dB CL'!V725-0)</f>
        <v>0</v>
      </c>
    </row>
    <row r="60" spans="2:35" x14ac:dyDescent="0.25">
      <c r="B60" s="77"/>
      <c r="D60" s="44"/>
      <c r="E60" s="44"/>
      <c r="F60" s="44"/>
      <c r="G60" s="44"/>
      <c r="H60" s="44"/>
      <c r="I60" s="44"/>
      <c r="J60" s="44"/>
      <c r="L60" s="44"/>
      <c r="M60" s="44"/>
      <c r="N60" s="44"/>
      <c r="O60" s="44"/>
      <c r="P60" s="44"/>
      <c r="Q60" s="44"/>
      <c r="S60" s="77"/>
      <c r="U60" s="44"/>
      <c r="V60" s="44"/>
      <c r="W60" s="44"/>
      <c r="X60" s="44"/>
      <c r="Y60" s="44"/>
      <c r="Z60" s="44"/>
      <c r="AA60" s="44"/>
      <c r="AC60" s="44"/>
      <c r="AD60" s="44"/>
      <c r="AE60" s="44"/>
      <c r="AF60" s="44"/>
      <c r="AG60" s="44"/>
      <c r="AH60" s="44"/>
    </row>
    <row r="61" spans="2:35" x14ac:dyDescent="0.25">
      <c r="B61" s="77"/>
      <c r="D61" s="44"/>
      <c r="E61" s="44"/>
      <c r="F61" s="44"/>
      <c r="G61" s="44"/>
      <c r="H61" s="44"/>
      <c r="I61" s="44"/>
      <c r="J61" s="44"/>
      <c r="L61" s="44"/>
      <c r="M61" s="44"/>
      <c r="N61" s="44"/>
      <c r="O61" s="44"/>
      <c r="P61" s="44"/>
      <c r="Q61" s="44"/>
      <c r="S61" s="77"/>
      <c r="U61" s="44"/>
      <c r="V61" s="44"/>
      <c r="W61" s="44"/>
      <c r="X61" s="44"/>
      <c r="Y61" s="44"/>
      <c r="Z61" s="44"/>
      <c r="AA61" s="44"/>
      <c r="AC61" s="44"/>
      <c r="AD61" s="44"/>
      <c r="AE61" s="44"/>
      <c r="AF61" s="44"/>
      <c r="AG61" s="44"/>
      <c r="AH61" s="44"/>
    </row>
    <row r="62" spans="2:35" x14ac:dyDescent="0.25">
      <c r="B62" s="77"/>
      <c r="D62" s="44"/>
      <c r="E62" s="44"/>
      <c r="F62" s="44"/>
      <c r="G62" s="44"/>
      <c r="H62" s="44"/>
      <c r="I62" s="44"/>
      <c r="J62" s="44"/>
      <c r="L62" s="44"/>
      <c r="M62" s="44"/>
      <c r="N62" s="44"/>
      <c r="O62" s="44"/>
      <c r="P62" s="44"/>
      <c r="Q62" s="44"/>
      <c r="S62" s="77"/>
      <c r="U62" s="44"/>
      <c r="V62" s="44"/>
      <c r="W62" s="44"/>
      <c r="X62" s="44"/>
      <c r="Y62" s="44"/>
      <c r="Z62" s="44"/>
      <c r="AA62" s="44"/>
      <c r="AC62" s="44"/>
      <c r="AD62" s="44"/>
      <c r="AE62" s="44"/>
      <c r="AF62" s="44"/>
      <c r="AG62" s="44"/>
      <c r="AH62" s="44"/>
    </row>
    <row r="63" spans="2:35" x14ac:dyDescent="0.25">
      <c r="B63" s="77"/>
      <c r="D63" s="44"/>
      <c r="E63" s="44"/>
      <c r="F63" s="44"/>
      <c r="G63" s="44"/>
      <c r="H63" s="44"/>
      <c r="I63" s="44"/>
      <c r="J63" s="44"/>
      <c r="L63" s="44"/>
      <c r="M63" s="44"/>
      <c r="N63" s="44"/>
      <c r="O63" s="44"/>
      <c r="P63" s="44"/>
      <c r="Q63" s="44"/>
      <c r="S63" s="77"/>
      <c r="U63" s="44"/>
      <c r="V63" s="44"/>
      <c r="W63" s="44"/>
      <c r="X63" s="44"/>
      <c r="Y63" s="44"/>
      <c r="Z63" s="44"/>
      <c r="AA63" s="44"/>
      <c r="AC63" s="44"/>
      <c r="AD63" s="44"/>
      <c r="AE63" s="44"/>
      <c r="AF63" s="44"/>
      <c r="AG63" s="44"/>
      <c r="AH63" s="44"/>
    </row>
    <row r="64" spans="2:35" x14ac:dyDescent="0.25">
      <c r="B64" s="77"/>
      <c r="D64" s="44"/>
      <c r="E64" s="44"/>
      <c r="F64" s="44"/>
      <c r="G64" s="44"/>
      <c r="H64" s="44"/>
      <c r="I64" s="44"/>
      <c r="J64" s="44"/>
      <c r="L64" s="44"/>
      <c r="M64" s="44"/>
      <c r="N64" s="44"/>
      <c r="O64" s="44"/>
      <c r="P64" s="44"/>
      <c r="Q64" s="44"/>
      <c r="S64" s="77"/>
      <c r="U64" s="44"/>
      <c r="V64" s="44"/>
      <c r="W64" s="44"/>
      <c r="X64" s="44"/>
      <c r="Y64" s="44"/>
      <c r="Z64" s="44"/>
      <c r="AA64" s="44"/>
      <c r="AC64" s="44"/>
      <c r="AD64" s="44"/>
      <c r="AE64" s="44"/>
      <c r="AF64" s="44"/>
      <c r="AG64" s="44"/>
      <c r="AH64" s="44"/>
    </row>
    <row r="65" spans="2:34" x14ac:dyDescent="0.25">
      <c r="B65" s="77"/>
      <c r="D65" s="44"/>
      <c r="E65" s="44"/>
      <c r="F65" s="44"/>
      <c r="G65" s="44"/>
      <c r="H65" s="44"/>
      <c r="I65" s="44"/>
      <c r="J65" s="44"/>
      <c r="L65" s="44"/>
      <c r="M65" s="44"/>
      <c r="N65" s="44"/>
      <c r="O65" s="44"/>
      <c r="P65" s="44"/>
      <c r="Q65" s="44"/>
      <c r="S65" s="77"/>
      <c r="U65" s="44"/>
      <c r="V65" s="44"/>
      <c r="W65" s="44"/>
      <c r="X65" s="44"/>
      <c r="Y65" s="44"/>
      <c r="Z65" s="44"/>
      <c r="AA65" s="44"/>
      <c r="AC65" s="44"/>
      <c r="AD65" s="44"/>
      <c r="AE65" s="44"/>
      <c r="AF65" s="44"/>
      <c r="AG65" s="44"/>
      <c r="AH65" s="44"/>
    </row>
    <row r="66" spans="2:34" x14ac:dyDescent="0.25">
      <c r="B66" s="77"/>
      <c r="D66" s="44"/>
      <c r="E66" s="44"/>
      <c r="F66" s="44"/>
      <c r="G66" s="44"/>
      <c r="H66" s="44"/>
      <c r="I66" s="44"/>
      <c r="J66" s="44"/>
      <c r="L66" s="44"/>
      <c r="M66" s="44"/>
      <c r="N66" s="44"/>
      <c r="O66" s="44"/>
      <c r="P66" s="44"/>
      <c r="Q66" s="44"/>
      <c r="S66" s="77"/>
      <c r="U66" s="44"/>
      <c r="V66" s="44"/>
      <c r="W66" s="44"/>
      <c r="X66" s="44"/>
      <c r="Y66" s="44"/>
      <c r="Z66" s="44"/>
      <c r="AA66" s="44"/>
      <c r="AC66" s="44"/>
      <c r="AD66" s="44"/>
      <c r="AE66" s="44"/>
      <c r="AF66" s="44"/>
      <c r="AG66" s="44"/>
      <c r="AH66" s="44"/>
    </row>
    <row r="67" spans="2:34" x14ac:dyDescent="0.25">
      <c r="B67" s="77"/>
      <c r="D67" s="44"/>
      <c r="E67" s="44"/>
      <c r="F67" s="44"/>
      <c r="G67" s="44"/>
      <c r="H67" s="44"/>
      <c r="I67" s="44"/>
      <c r="J67" s="44"/>
      <c r="L67" s="44"/>
      <c r="M67" s="44"/>
      <c r="N67" s="44"/>
      <c r="O67" s="44"/>
      <c r="P67" s="44"/>
      <c r="Q67" s="44"/>
      <c r="S67" s="77"/>
      <c r="U67" s="44"/>
      <c r="V67" s="44"/>
      <c r="W67" s="44"/>
      <c r="X67" s="44"/>
      <c r="Y67" s="44"/>
      <c r="Z67" s="44"/>
      <c r="AA67" s="44"/>
      <c r="AC67" s="44"/>
      <c r="AD67" s="44"/>
      <c r="AE67" s="44"/>
      <c r="AF67" s="44"/>
      <c r="AG67" s="44"/>
      <c r="AH67" s="44"/>
    </row>
    <row r="68" spans="2:34" x14ac:dyDescent="0.25">
      <c r="B68" s="77"/>
      <c r="D68" s="44"/>
      <c r="E68" s="44"/>
      <c r="F68" s="44"/>
      <c r="G68" s="44"/>
      <c r="H68" s="44"/>
      <c r="I68" s="44"/>
      <c r="J68" s="44"/>
      <c r="L68" s="44"/>
      <c r="M68" s="44"/>
      <c r="N68" s="44"/>
      <c r="O68" s="44"/>
      <c r="P68" s="44"/>
      <c r="Q68" s="44"/>
      <c r="S68" s="77"/>
      <c r="U68" s="44"/>
      <c r="V68" s="44"/>
      <c r="W68" s="44"/>
      <c r="X68" s="44"/>
      <c r="Y68" s="44"/>
      <c r="Z68" s="44"/>
      <c r="AA68" s="44"/>
      <c r="AC68" s="44"/>
      <c r="AD68" s="44"/>
      <c r="AE68" s="44"/>
      <c r="AF68" s="44"/>
      <c r="AG68" s="44"/>
      <c r="AH68" s="44"/>
    </row>
    <row r="69" spans="2:34" x14ac:dyDescent="0.25">
      <c r="B69" s="77"/>
      <c r="D69" s="44"/>
      <c r="E69" s="44"/>
      <c r="F69" s="44"/>
      <c r="G69" s="44"/>
      <c r="H69" s="44"/>
      <c r="I69" s="44"/>
      <c r="J69" s="44"/>
      <c r="L69" s="44"/>
      <c r="M69" s="44"/>
      <c r="N69" s="44"/>
      <c r="O69" s="44"/>
      <c r="P69" s="44"/>
      <c r="Q69" s="44"/>
      <c r="S69" s="77"/>
      <c r="U69" s="44"/>
      <c r="V69" s="44"/>
      <c r="W69" s="44"/>
      <c r="X69" s="44"/>
      <c r="Y69" s="44"/>
      <c r="Z69" s="44"/>
      <c r="AA69" s="44"/>
      <c r="AC69" s="44"/>
      <c r="AD69" s="44"/>
      <c r="AE69" s="44"/>
      <c r="AF69" s="44"/>
      <c r="AG69" s="44"/>
      <c r="AH69" s="44"/>
    </row>
    <row r="70" spans="2:34" x14ac:dyDescent="0.25">
      <c r="B70" s="77"/>
      <c r="D70" s="44"/>
      <c r="E70" s="44"/>
      <c r="F70" s="44"/>
      <c r="G70" s="44"/>
      <c r="H70" s="44"/>
      <c r="I70" s="44"/>
      <c r="J70" s="44"/>
      <c r="L70" s="44"/>
      <c r="M70" s="44"/>
      <c r="N70" s="44"/>
      <c r="O70" s="44"/>
      <c r="P70" s="44"/>
      <c r="Q70" s="44"/>
      <c r="S70" s="77"/>
      <c r="U70" s="44"/>
      <c r="V70" s="44"/>
      <c r="W70" s="44"/>
      <c r="X70" s="44"/>
      <c r="Y70" s="44"/>
      <c r="Z70" s="44"/>
      <c r="AA70" s="44"/>
      <c r="AC70" s="44"/>
      <c r="AD70" s="44"/>
      <c r="AE70" s="44"/>
      <c r="AF70" s="44"/>
      <c r="AG70" s="44"/>
      <c r="AH70" s="44"/>
    </row>
    <row r="71" spans="2:34" x14ac:dyDescent="0.25">
      <c r="B71" s="77"/>
      <c r="D71" s="44"/>
      <c r="E71" s="44"/>
      <c r="F71" s="44"/>
      <c r="G71" s="44"/>
      <c r="H71" s="44"/>
      <c r="I71" s="44"/>
      <c r="J71" s="44"/>
      <c r="L71" s="44"/>
      <c r="M71" s="44"/>
      <c r="N71" s="44"/>
      <c r="O71" s="44"/>
      <c r="P71" s="44"/>
      <c r="Q71" s="44"/>
      <c r="S71" s="77"/>
      <c r="U71" s="44"/>
      <c r="V71" s="44"/>
      <c r="W71" s="44"/>
      <c r="X71" s="44"/>
      <c r="Y71" s="44"/>
      <c r="Z71" s="44"/>
      <c r="AA71" s="44"/>
      <c r="AC71" s="44"/>
      <c r="AD71" s="44"/>
      <c r="AE71" s="44"/>
      <c r="AF71" s="44"/>
      <c r="AG71" s="44"/>
      <c r="AH71" s="44"/>
    </row>
    <row r="72" spans="2:34" x14ac:dyDescent="0.25">
      <c r="B72" s="77"/>
      <c r="D72" s="44"/>
      <c r="E72" s="44"/>
      <c r="F72" s="44"/>
      <c r="G72" s="44"/>
      <c r="H72" s="44"/>
      <c r="I72" s="44"/>
      <c r="J72" s="44"/>
      <c r="L72" s="44"/>
      <c r="M72" s="44"/>
      <c r="N72" s="44"/>
      <c r="O72" s="44"/>
      <c r="P72" s="44"/>
      <c r="Q72" s="44"/>
      <c r="S72" s="77"/>
      <c r="U72" s="44"/>
      <c r="V72" s="44"/>
      <c r="W72" s="44"/>
      <c r="X72" s="44"/>
      <c r="Y72" s="44"/>
      <c r="Z72" s="44"/>
      <c r="AA72" s="44"/>
      <c r="AC72" s="44"/>
      <c r="AD72" s="44"/>
      <c r="AE72" s="44"/>
      <c r="AF72" s="44"/>
      <c r="AG72" s="44"/>
      <c r="AH72" s="44"/>
    </row>
    <row r="73" spans="2:34" x14ac:dyDescent="0.25">
      <c r="B73" s="77"/>
      <c r="D73" s="44"/>
      <c r="E73" s="44"/>
      <c r="F73" s="44"/>
      <c r="G73" s="44"/>
      <c r="H73" s="44"/>
      <c r="I73" s="44"/>
      <c r="J73" s="44"/>
      <c r="L73" s="44"/>
      <c r="M73" s="44"/>
      <c r="N73" s="44"/>
      <c r="O73" s="44"/>
      <c r="P73" s="44"/>
      <c r="Q73" s="44"/>
      <c r="S73" s="77"/>
      <c r="U73" s="44"/>
      <c r="V73" s="44"/>
      <c r="W73" s="44"/>
      <c r="X73" s="44"/>
      <c r="Y73" s="44"/>
      <c r="Z73" s="44"/>
      <c r="AA73" s="44"/>
      <c r="AC73" s="44"/>
      <c r="AD73" s="44"/>
      <c r="AE73" s="44"/>
      <c r="AF73" s="44"/>
      <c r="AG73" s="44"/>
      <c r="AH73" s="44"/>
    </row>
    <row r="74" spans="2:34" x14ac:dyDescent="0.25">
      <c r="B74" s="77"/>
      <c r="D74" s="44"/>
      <c r="E74" s="44"/>
      <c r="F74" s="44"/>
      <c r="G74" s="44"/>
      <c r="H74" s="44"/>
      <c r="I74" s="44"/>
      <c r="J74" s="44"/>
      <c r="L74" s="44"/>
      <c r="M74" s="44"/>
      <c r="N74" s="44"/>
      <c r="O74" s="44"/>
      <c r="P74" s="44"/>
      <c r="Q74" s="44"/>
      <c r="S74" s="77"/>
      <c r="U74" s="44"/>
      <c r="V74" s="44"/>
      <c r="W74" s="44"/>
      <c r="X74" s="44"/>
      <c r="Y74" s="44"/>
      <c r="Z74" s="44"/>
      <c r="AA74" s="44"/>
      <c r="AC74" s="44"/>
      <c r="AD74" s="44"/>
      <c r="AE74" s="44"/>
      <c r="AF74" s="44"/>
      <c r="AG74" s="44"/>
      <c r="AH74" s="44"/>
    </row>
    <row r="75" spans="2:34" x14ac:dyDescent="0.25">
      <c r="B75" s="77"/>
      <c r="D75" s="44"/>
      <c r="E75" s="44"/>
      <c r="F75" s="44"/>
      <c r="G75" s="44"/>
      <c r="H75" s="44"/>
      <c r="I75" s="44"/>
      <c r="J75" s="44"/>
      <c r="L75" s="44"/>
      <c r="M75" s="44"/>
      <c r="N75" s="44"/>
      <c r="O75" s="44"/>
      <c r="P75" s="44"/>
      <c r="Q75" s="44"/>
      <c r="S75" s="77"/>
      <c r="U75" s="44"/>
      <c r="V75" s="44"/>
      <c r="W75" s="44"/>
      <c r="X75" s="44"/>
      <c r="Y75" s="44"/>
      <c r="Z75" s="44"/>
      <c r="AA75" s="44"/>
      <c r="AC75" s="44"/>
      <c r="AD75" s="44"/>
      <c r="AE75" s="44"/>
      <c r="AF75" s="44"/>
      <c r="AG75" s="44"/>
      <c r="AH75" s="44"/>
    </row>
    <row r="76" spans="2:34" x14ac:dyDescent="0.25">
      <c r="B76" s="77"/>
      <c r="D76" s="44"/>
      <c r="E76" s="44"/>
      <c r="F76" s="44"/>
      <c r="G76" s="44"/>
      <c r="H76" s="44"/>
      <c r="I76" s="44"/>
      <c r="J76" s="44"/>
      <c r="L76" s="44"/>
      <c r="M76" s="44"/>
      <c r="N76" s="44"/>
      <c r="O76" s="44"/>
      <c r="P76" s="44"/>
      <c r="Q76" s="44"/>
      <c r="S76" s="77"/>
      <c r="U76" s="44"/>
      <c r="V76" s="44"/>
      <c r="W76" s="44"/>
      <c r="X76" s="44"/>
      <c r="Y76" s="44"/>
      <c r="Z76" s="44"/>
      <c r="AA76" s="44"/>
      <c r="AC76" s="44"/>
      <c r="AD76" s="44"/>
      <c r="AE76" s="44"/>
      <c r="AF76" s="44"/>
      <c r="AG76" s="44"/>
      <c r="AH76" s="44"/>
    </row>
    <row r="77" spans="2:34" x14ac:dyDescent="0.25">
      <c r="B77" s="77"/>
      <c r="D77" s="44"/>
      <c r="E77" s="44"/>
      <c r="F77" s="44"/>
      <c r="G77" s="44"/>
      <c r="H77" s="44"/>
      <c r="I77" s="44"/>
      <c r="J77" s="44"/>
      <c r="L77" s="44"/>
      <c r="M77" s="44"/>
      <c r="N77" s="44"/>
      <c r="O77" s="44"/>
      <c r="P77" s="44"/>
      <c r="Q77" s="44"/>
      <c r="S77" s="77"/>
      <c r="U77" s="44"/>
      <c r="V77" s="44"/>
      <c r="W77" s="44"/>
      <c r="X77" s="44"/>
      <c r="Y77" s="44"/>
      <c r="Z77" s="44"/>
      <c r="AA77" s="44"/>
      <c r="AC77" s="44"/>
      <c r="AD77" s="44"/>
      <c r="AE77" s="44"/>
      <c r="AF77" s="44"/>
      <c r="AG77" s="44"/>
      <c r="AH77" s="44"/>
    </row>
    <row r="78" spans="2:34" x14ac:dyDescent="0.25">
      <c r="B78" s="77"/>
      <c r="D78" s="44"/>
      <c r="E78" s="44"/>
      <c r="F78" s="44"/>
      <c r="G78" s="44"/>
      <c r="H78" s="44"/>
      <c r="I78" s="44"/>
      <c r="J78" s="44"/>
      <c r="L78" s="44"/>
      <c r="M78" s="44"/>
      <c r="N78" s="44"/>
      <c r="O78" s="44"/>
      <c r="P78" s="44"/>
      <c r="Q78" s="44"/>
      <c r="S78" s="77"/>
      <c r="U78" s="44"/>
      <c r="V78" s="44"/>
      <c r="W78" s="44"/>
      <c r="X78" s="44"/>
      <c r="Y78" s="44"/>
      <c r="Z78" s="44"/>
      <c r="AA78" s="44"/>
      <c r="AC78" s="44"/>
      <c r="AD78" s="44"/>
      <c r="AE78" s="44"/>
      <c r="AF78" s="44"/>
      <c r="AG78" s="44"/>
      <c r="AH78" s="44"/>
    </row>
    <row r="79" spans="2:34" x14ac:dyDescent="0.25">
      <c r="B79" s="77"/>
      <c r="D79" s="44"/>
      <c r="E79" s="44"/>
      <c r="F79" s="44"/>
      <c r="G79" s="44"/>
      <c r="H79" s="44"/>
      <c r="I79" s="44"/>
      <c r="J79" s="44"/>
      <c r="L79" s="44"/>
      <c r="M79" s="44"/>
      <c r="N79" s="44"/>
      <c r="O79" s="44"/>
      <c r="P79" s="44"/>
      <c r="Q79" s="44"/>
      <c r="S79" s="77"/>
      <c r="U79" s="44"/>
      <c r="V79" s="44"/>
      <c r="W79" s="44"/>
      <c r="X79" s="44"/>
      <c r="Y79" s="44"/>
      <c r="Z79" s="44"/>
      <c r="AA79" s="44"/>
      <c r="AC79" s="44"/>
      <c r="AD79" s="44"/>
      <c r="AE79" s="44"/>
      <c r="AF79" s="44"/>
      <c r="AG79" s="44"/>
      <c r="AH79" s="44"/>
    </row>
    <row r="80" spans="2:34" x14ac:dyDescent="0.25">
      <c r="B80" s="77"/>
      <c r="D80" s="44"/>
      <c r="E80" s="44"/>
      <c r="F80" s="44"/>
      <c r="G80" s="44"/>
      <c r="H80" s="44"/>
      <c r="I80" s="44"/>
      <c r="J80" s="44"/>
      <c r="L80" s="44"/>
      <c r="M80" s="44"/>
      <c r="N80" s="44"/>
      <c r="O80" s="44"/>
      <c r="P80" s="44"/>
      <c r="Q80" s="44"/>
      <c r="S80" s="77"/>
      <c r="U80" s="44"/>
      <c r="V80" s="44"/>
      <c r="W80" s="44"/>
      <c r="X80" s="44"/>
      <c r="Y80" s="44"/>
      <c r="Z80" s="44"/>
      <c r="AA80" s="44"/>
      <c r="AC80" s="44"/>
      <c r="AD80" s="44"/>
      <c r="AE80" s="44"/>
      <c r="AF80" s="44"/>
      <c r="AG80" s="44"/>
      <c r="AH80" s="44"/>
    </row>
    <row r="81" spans="2:34" x14ac:dyDescent="0.25">
      <c r="B81" s="77"/>
      <c r="D81" s="44"/>
      <c r="E81" s="44"/>
      <c r="F81" s="44"/>
      <c r="G81" s="44"/>
      <c r="H81" s="44"/>
      <c r="I81" s="44"/>
      <c r="J81" s="44"/>
      <c r="L81" s="44"/>
      <c r="M81" s="44"/>
      <c r="N81" s="44"/>
      <c r="O81" s="44"/>
      <c r="P81" s="44"/>
      <c r="Q81" s="44"/>
      <c r="S81" s="77"/>
      <c r="U81" s="44"/>
      <c r="V81" s="44"/>
      <c r="W81" s="44"/>
      <c r="X81" s="44"/>
      <c r="Y81" s="44"/>
      <c r="Z81" s="44"/>
      <c r="AA81" s="44"/>
      <c r="AC81" s="44"/>
      <c r="AD81" s="44"/>
      <c r="AE81" s="44"/>
      <c r="AF81" s="44"/>
      <c r="AG81" s="44"/>
      <c r="AH81" s="44"/>
    </row>
    <row r="82" spans="2:34" x14ac:dyDescent="0.25">
      <c r="B82" s="77"/>
      <c r="D82" s="44"/>
      <c r="E82" s="44"/>
      <c r="F82" s="44"/>
      <c r="G82" s="44"/>
      <c r="H82" s="44"/>
      <c r="I82" s="44"/>
      <c r="J82" s="44"/>
      <c r="L82" s="44"/>
      <c r="M82" s="44"/>
      <c r="N82" s="44"/>
      <c r="O82" s="44"/>
      <c r="P82" s="44"/>
      <c r="Q82" s="44"/>
      <c r="S82" s="77"/>
      <c r="U82" s="44"/>
      <c r="V82" s="44"/>
      <c r="W82" s="44"/>
      <c r="X82" s="44"/>
      <c r="Y82" s="44"/>
      <c r="Z82" s="44"/>
      <c r="AA82" s="44"/>
      <c r="AC82" s="44"/>
      <c r="AD82" s="44"/>
      <c r="AE82" s="44"/>
      <c r="AF82" s="44"/>
      <c r="AG82" s="44"/>
      <c r="AH82" s="44"/>
    </row>
    <row r="83" spans="2:34" x14ac:dyDescent="0.25">
      <c r="B83" s="77"/>
      <c r="D83" s="44"/>
      <c r="E83" s="44"/>
      <c r="F83" s="44"/>
      <c r="G83" s="44"/>
      <c r="H83" s="44"/>
      <c r="I83" s="44"/>
      <c r="J83" s="44"/>
      <c r="L83" s="44"/>
      <c r="M83" s="44"/>
      <c r="N83" s="44"/>
      <c r="O83" s="44"/>
      <c r="P83" s="44"/>
      <c r="Q83" s="44"/>
      <c r="S83" s="77"/>
      <c r="U83" s="44"/>
      <c r="V83" s="44"/>
      <c r="W83" s="44"/>
      <c r="X83" s="44"/>
      <c r="Y83" s="44"/>
      <c r="Z83" s="44"/>
      <c r="AA83" s="44"/>
      <c r="AC83" s="44"/>
      <c r="AD83" s="44"/>
      <c r="AE83" s="44"/>
      <c r="AF83" s="44"/>
      <c r="AG83" s="44"/>
      <c r="AH83" s="44"/>
    </row>
    <row r="84" spans="2:34" x14ac:dyDescent="0.25">
      <c r="B84" s="77"/>
      <c r="D84" s="44"/>
      <c r="E84" s="44"/>
      <c r="F84" s="44"/>
      <c r="G84" s="44"/>
      <c r="H84" s="44"/>
      <c r="I84" s="44"/>
      <c r="J84" s="44"/>
      <c r="L84" s="44"/>
      <c r="M84" s="44"/>
      <c r="N84" s="44"/>
      <c r="O84" s="44"/>
      <c r="P84" s="44"/>
      <c r="Q84" s="44"/>
      <c r="S84" s="77"/>
      <c r="U84" s="44"/>
      <c r="V84" s="44"/>
      <c r="W84" s="44"/>
      <c r="X84" s="44"/>
      <c r="Y84" s="44"/>
      <c r="Z84" s="44"/>
      <c r="AA84" s="44"/>
      <c r="AC84" s="44"/>
      <c r="AD84" s="44"/>
      <c r="AE84" s="44"/>
      <c r="AF84" s="44"/>
      <c r="AG84" s="44"/>
      <c r="AH84" s="44"/>
    </row>
    <row r="85" spans="2:34" x14ac:dyDescent="0.25">
      <c r="B85" s="77"/>
      <c r="D85" s="44"/>
      <c r="E85" s="44"/>
      <c r="F85" s="44"/>
      <c r="G85" s="44"/>
      <c r="H85" s="44"/>
      <c r="I85" s="44"/>
      <c r="J85" s="44"/>
      <c r="L85" s="44"/>
      <c r="M85" s="44"/>
      <c r="N85" s="44"/>
      <c r="O85" s="44"/>
      <c r="P85" s="44"/>
      <c r="Q85" s="44"/>
      <c r="S85" s="77"/>
      <c r="U85" s="44"/>
      <c r="V85" s="44"/>
      <c r="W85" s="44"/>
      <c r="X85" s="44"/>
      <c r="Y85" s="44"/>
      <c r="Z85" s="44"/>
      <c r="AA85" s="44"/>
      <c r="AC85" s="44"/>
      <c r="AD85" s="44"/>
      <c r="AE85" s="44"/>
      <c r="AF85" s="44"/>
      <c r="AG85" s="44"/>
      <c r="AH85" s="44"/>
    </row>
    <row r="86" spans="2:34" x14ac:dyDescent="0.25">
      <c r="B86" s="77"/>
      <c r="D86" s="44"/>
      <c r="E86" s="44"/>
      <c r="F86" s="44"/>
      <c r="G86" s="44"/>
      <c r="H86" s="44"/>
      <c r="I86" s="44"/>
      <c r="J86" s="44"/>
      <c r="L86" s="44"/>
      <c r="M86" s="44"/>
      <c r="N86" s="44"/>
      <c r="O86" s="44"/>
      <c r="P86" s="44"/>
      <c r="Q86" s="44"/>
      <c r="S86" s="77"/>
      <c r="U86" s="44"/>
      <c r="V86" s="44"/>
      <c r="W86" s="44"/>
      <c r="X86" s="44"/>
      <c r="Y86" s="44"/>
      <c r="Z86" s="44"/>
      <c r="AA86" s="44"/>
      <c r="AC86" s="44"/>
      <c r="AD86" s="44"/>
      <c r="AE86" s="44"/>
      <c r="AF86" s="44"/>
      <c r="AG86" s="44"/>
      <c r="AH86" s="44"/>
    </row>
    <row r="87" spans="2:34" x14ac:dyDescent="0.25">
      <c r="B87" s="77"/>
      <c r="D87" s="44"/>
      <c r="E87" s="44"/>
      <c r="F87" s="44"/>
      <c r="G87" s="44"/>
      <c r="H87" s="44"/>
      <c r="I87" s="44"/>
      <c r="J87" s="44"/>
      <c r="L87" s="44"/>
      <c r="M87" s="44"/>
      <c r="N87" s="44"/>
      <c r="O87" s="44"/>
      <c r="P87" s="44"/>
      <c r="Q87" s="44"/>
      <c r="S87" s="77"/>
      <c r="U87" s="44"/>
      <c r="V87" s="44"/>
      <c r="W87" s="44"/>
      <c r="X87" s="44"/>
      <c r="Y87" s="44"/>
      <c r="Z87" s="44"/>
      <c r="AA87" s="44"/>
      <c r="AC87" s="44"/>
      <c r="AD87" s="44"/>
      <c r="AE87" s="44"/>
      <c r="AF87" s="44"/>
      <c r="AG87" s="44"/>
      <c r="AH87" s="44"/>
    </row>
    <row r="88" spans="2:34" x14ac:dyDescent="0.25">
      <c r="B88" s="77"/>
      <c r="D88" s="44"/>
      <c r="E88" s="44"/>
      <c r="F88" s="44"/>
      <c r="G88" s="44"/>
      <c r="H88" s="44"/>
      <c r="I88" s="44"/>
      <c r="J88" s="44"/>
      <c r="L88" s="44"/>
      <c r="M88" s="44"/>
      <c r="N88" s="44"/>
      <c r="O88" s="44"/>
      <c r="P88" s="44"/>
      <c r="Q88" s="44"/>
      <c r="S88" s="77"/>
      <c r="U88" s="44"/>
      <c r="V88" s="44"/>
      <c r="W88" s="44"/>
      <c r="X88" s="44"/>
      <c r="Y88" s="44"/>
      <c r="Z88" s="44"/>
      <c r="AA88" s="44"/>
      <c r="AC88" s="44"/>
      <c r="AD88" s="44"/>
      <c r="AE88" s="44"/>
      <c r="AF88" s="44"/>
      <c r="AG88" s="44"/>
      <c r="AH88" s="44"/>
    </row>
    <row r="89" spans="2:34" x14ac:dyDescent="0.25">
      <c r="B89" s="77"/>
      <c r="D89" s="44"/>
      <c r="E89" s="44"/>
      <c r="F89" s="44"/>
      <c r="G89" s="44"/>
      <c r="H89" s="44"/>
      <c r="I89" s="44"/>
      <c r="J89" s="44"/>
      <c r="L89" s="44"/>
      <c r="M89" s="44"/>
      <c r="N89" s="44"/>
      <c r="O89" s="44"/>
      <c r="P89" s="44"/>
      <c r="Q89" s="44"/>
      <c r="S89" s="77"/>
      <c r="U89" s="44"/>
      <c r="V89" s="44"/>
      <c r="W89" s="44"/>
      <c r="X89" s="44"/>
      <c r="Y89" s="44"/>
      <c r="Z89" s="44"/>
      <c r="AA89" s="44"/>
      <c r="AC89" s="44"/>
      <c r="AD89" s="44"/>
      <c r="AE89" s="44"/>
      <c r="AF89" s="44"/>
      <c r="AG89" s="44"/>
      <c r="AH89" s="44"/>
    </row>
    <row r="90" spans="2:34" x14ac:dyDescent="0.25">
      <c r="B90" s="77"/>
      <c r="D90" s="44"/>
      <c r="E90" s="44"/>
      <c r="F90" s="44"/>
      <c r="G90" s="44"/>
      <c r="H90" s="44"/>
      <c r="I90" s="44"/>
      <c r="J90" s="44"/>
      <c r="L90" s="44"/>
      <c r="M90" s="44"/>
      <c r="N90" s="44"/>
      <c r="O90" s="44"/>
      <c r="P90" s="44"/>
      <c r="Q90" s="44"/>
      <c r="S90" s="77"/>
      <c r="U90" s="44"/>
      <c r="V90" s="44"/>
      <c r="W90" s="44"/>
      <c r="X90" s="44"/>
      <c r="Y90" s="44"/>
      <c r="Z90" s="44"/>
      <c r="AA90" s="44"/>
      <c r="AC90" s="44"/>
      <c r="AD90" s="44"/>
      <c r="AE90" s="44"/>
      <c r="AF90" s="44"/>
      <c r="AG90" s="44"/>
      <c r="AH90" s="44"/>
    </row>
    <row r="91" spans="2:34" x14ac:dyDescent="0.25">
      <c r="B91" s="77"/>
      <c r="D91" s="44"/>
      <c r="E91" s="44"/>
      <c r="F91" s="44"/>
      <c r="G91" s="44"/>
      <c r="H91" s="44"/>
      <c r="I91" s="44"/>
      <c r="J91" s="44"/>
      <c r="L91" s="44"/>
      <c r="M91" s="44"/>
      <c r="N91" s="44"/>
      <c r="O91" s="44"/>
      <c r="P91" s="44"/>
      <c r="Q91" s="44"/>
      <c r="S91" s="77"/>
      <c r="U91" s="44"/>
      <c r="V91" s="44"/>
      <c r="W91" s="44"/>
      <c r="X91" s="44"/>
      <c r="Y91" s="44"/>
      <c r="Z91" s="44"/>
      <c r="AA91" s="44"/>
      <c r="AC91" s="44"/>
      <c r="AD91" s="44"/>
      <c r="AE91" s="44"/>
      <c r="AF91" s="44"/>
      <c r="AG91" s="44"/>
      <c r="AH91" s="44"/>
    </row>
    <row r="92" spans="2:34" x14ac:dyDescent="0.25">
      <c r="B92" s="77"/>
      <c r="D92" s="44"/>
      <c r="E92" s="44"/>
      <c r="F92" s="44"/>
      <c r="G92" s="44"/>
      <c r="H92" s="44"/>
      <c r="I92" s="44"/>
      <c r="J92" s="44"/>
      <c r="L92" s="44"/>
      <c r="M92" s="44"/>
      <c r="N92" s="44"/>
      <c r="O92" s="44"/>
      <c r="P92" s="44"/>
      <c r="Q92" s="44"/>
      <c r="S92" s="77"/>
      <c r="U92" s="44"/>
      <c r="V92" s="44"/>
      <c r="W92" s="44"/>
      <c r="X92" s="44"/>
      <c r="Y92" s="44"/>
      <c r="Z92" s="44"/>
      <c r="AA92" s="44"/>
      <c r="AC92" s="44"/>
      <c r="AD92" s="44"/>
      <c r="AE92" s="44"/>
      <c r="AF92" s="44"/>
      <c r="AG92" s="44"/>
      <c r="AH92" s="44"/>
    </row>
    <row r="93" spans="2:34" x14ac:dyDescent="0.25">
      <c r="B93" s="77"/>
      <c r="D93" s="44"/>
      <c r="E93" s="44"/>
      <c r="F93" s="44"/>
      <c r="G93" s="44"/>
      <c r="H93" s="44"/>
      <c r="I93" s="44"/>
      <c r="J93" s="44"/>
      <c r="L93" s="44"/>
      <c r="M93" s="44"/>
      <c r="N93" s="44"/>
      <c r="O93" s="44"/>
      <c r="P93" s="44"/>
      <c r="Q93" s="44"/>
      <c r="S93" s="77"/>
      <c r="U93" s="44"/>
      <c r="V93" s="44"/>
      <c r="W93" s="44"/>
      <c r="X93" s="44"/>
      <c r="Y93" s="44"/>
      <c r="Z93" s="44"/>
      <c r="AA93" s="44"/>
      <c r="AC93" s="44"/>
      <c r="AD93" s="44"/>
      <c r="AE93" s="44"/>
      <c r="AF93" s="44"/>
      <c r="AG93" s="44"/>
      <c r="AH93" s="44"/>
    </row>
    <row r="94" spans="2:34" x14ac:dyDescent="0.25">
      <c r="B94" s="77"/>
      <c r="D94" s="44"/>
      <c r="E94" s="44"/>
      <c r="F94" s="44"/>
      <c r="G94" s="44"/>
      <c r="H94" s="44"/>
      <c r="I94" s="44"/>
      <c r="J94" s="44"/>
      <c r="L94" s="44"/>
      <c r="M94" s="44"/>
      <c r="N94" s="44"/>
      <c r="O94" s="44"/>
      <c r="P94" s="44"/>
      <c r="Q94" s="44"/>
      <c r="S94" s="77"/>
      <c r="U94" s="44"/>
      <c r="V94" s="44"/>
      <c r="W94" s="44"/>
      <c r="X94" s="44"/>
      <c r="Y94" s="44"/>
      <c r="Z94" s="44"/>
      <c r="AA94" s="44"/>
      <c r="AC94" s="44"/>
      <c r="AD94" s="44"/>
      <c r="AE94" s="44"/>
      <c r="AF94" s="44"/>
      <c r="AG94" s="44"/>
      <c r="AH94" s="44"/>
    </row>
    <row r="95" spans="2:34" x14ac:dyDescent="0.25">
      <c r="B95" s="77"/>
      <c r="D95" s="44"/>
      <c r="E95" s="44"/>
      <c r="F95" s="44"/>
      <c r="G95" s="44"/>
      <c r="H95" s="44"/>
      <c r="I95" s="44"/>
      <c r="J95" s="44"/>
      <c r="L95" s="44"/>
      <c r="M95" s="44"/>
      <c r="N95" s="44"/>
      <c r="O95" s="44"/>
      <c r="P95" s="44"/>
      <c r="Q95" s="44"/>
      <c r="S95" s="77"/>
      <c r="U95" s="44"/>
      <c r="V95" s="44"/>
      <c r="W95" s="44"/>
      <c r="X95" s="44"/>
      <c r="Y95" s="44"/>
      <c r="Z95" s="44"/>
      <c r="AA95" s="44"/>
      <c r="AC95" s="44"/>
      <c r="AD95" s="44"/>
      <c r="AE95" s="44"/>
      <c r="AF95" s="44"/>
      <c r="AG95" s="44"/>
      <c r="AH95" s="44"/>
    </row>
    <row r="96" spans="2:34" x14ac:dyDescent="0.25">
      <c r="B96" s="77"/>
      <c r="D96" s="44"/>
      <c r="E96" s="44"/>
      <c r="F96" s="44"/>
      <c r="G96" s="44"/>
      <c r="H96" s="44"/>
      <c r="I96" s="44"/>
      <c r="J96" s="44"/>
      <c r="L96" s="44"/>
      <c r="M96" s="44"/>
      <c r="N96" s="44"/>
      <c r="O96" s="44"/>
      <c r="P96" s="44"/>
      <c r="Q96" s="44"/>
      <c r="S96" s="77"/>
      <c r="U96" s="44"/>
      <c r="V96" s="44"/>
      <c r="W96" s="44"/>
      <c r="X96" s="44"/>
      <c r="Y96" s="44"/>
      <c r="Z96" s="44"/>
      <c r="AA96" s="44"/>
      <c r="AC96" s="44"/>
      <c r="AD96" s="44"/>
      <c r="AE96" s="44"/>
      <c r="AF96" s="44"/>
      <c r="AG96" s="44"/>
      <c r="AH96" s="44"/>
    </row>
    <row r="97" spans="2:34" x14ac:dyDescent="0.25">
      <c r="B97" s="77"/>
      <c r="D97" s="44"/>
      <c r="E97" s="44"/>
      <c r="F97" s="44"/>
      <c r="G97" s="44"/>
      <c r="H97" s="44"/>
      <c r="I97" s="44"/>
      <c r="J97" s="44"/>
      <c r="L97" s="44"/>
      <c r="M97" s="44"/>
      <c r="N97" s="44"/>
      <c r="O97" s="44"/>
      <c r="P97" s="44"/>
      <c r="Q97" s="44"/>
      <c r="S97" s="77"/>
      <c r="U97" s="44"/>
      <c r="V97" s="44"/>
      <c r="W97" s="44"/>
      <c r="X97" s="44"/>
      <c r="Y97" s="44"/>
      <c r="Z97" s="44"/>
      <c r="AA97" s="44"/>
      <c r="AC97" s="44"/>
      <c r="AD97" s="44"/>
      <c r="AE97" s="44"/>
      <c r="AF97" s="44"/>
      <c r="AG97" s="44"/>
      <c r="AH97" s="44"/>
    </row>
    <row r="98" spans="2:34" x14ac:dyDescent="0.25">
      <c r="B98" s="77"/>
      <c r="D98" s="44"/>
      <c r="E98" s="44"/>
      <c r="F98" s="44"/>
      <c r="G98" s="44"/>
      <c r="H98" s="44"/>
      <c r="I98" s="44"/>
      <c r="J98" s="44"/>
      <c r="L98" s="44"/>
      <c r="M98" s="44"/>
      <c r="N98" s="44"/>
      <c r="O98" s="44"/>
      <c r="P98" s="44"/>
      <c r="Q98" s="44"/>
      <c r="S98" s="77"/>
      <c r="U98" s="44"/>
      <c r="V98" s="44"/>
      <c r="W98" s="44"/>
      <c r="X98" s="44"/>
      <c r="Y98" s="44"/>
      <c r="Z98" s="44"/>
      <c r="AA98" s="44"/>
      <c r="AC98" s="44"/>
      <c r="AD98" s="44"/>
      <c r="AE98" s="44"/>
      <c r="AF98" s="44"/>
      <c r="AG98" s="44"/>
      <c r="AH98" s="44"/>
    </row>
    <row r="99" spans="2:34" x14ac:dyDescent="0.25">
      <c r="B99" s="77"/>
      <c r="D99" s="44"/>
      <c r="E99" s="44"/>
      <c r="F99" s="44"/>
      <c r="G99" s="44"/>
      <c r="H99" s="44"/>
      <c r="I99" s="44"/>
      <c r="J99" s="44"/>
      <c r="L99" s="44"/>
      <c r="M99" s="44"/>
      <c r="N99" s="44"/>
      <c r="O99" s="44"/>
      <c r="P99" s="44"/>
      <c r="Q99" s="44"/>
      <c r="S99" s="77"/>
      <c r="U99" s="44"/>
      <c r="V99" s="44"/>
      <c r="W99" s="44"/>
      <c r="X99" s="44"/>
      <c r="Y99" s="44"/>
      <c r="Z99" s="44"/>
      <c r="AA99" s="44"/>
      <c r="AC99" s="44"/>
      <c r="AD99" s="44"/>
      <c r="AE99" s="44"/>
      <c r="AF99" s="44"/>
      <c r="AG99" s="44"/>
      <c r="AH99" s="44"/>
    </row>
    <row r="100" spans="2:34" x14ac:dyDescent="0.25">
      <c r="B100" s="77"/>
      <c r="D100" s="44"/>
      <c r="E100" s="44"/>
      <c r="F100" s="44"/>
      <c r="G100" s="44"/>
      <c r="H100" s="44"/>
      <c r="I100" s="44"/>
      <c r="J100" s="44"/>
      <c r="L100" s="44"/>
      <c r="M100" s="44"/>
      <c r="N100" s="44"/>
      <c r="O100" s="44"/>
      <c r="P100" s="44"/>
      <c r="Q100" s="44"/>
      <c r="S100" s="77"/>
      <c r="U100" s="44"/>
      <c r="V100" s="44"/>
      <c r="W100" s="44"/>
      <c r="X100" s="44"/>
      <c r="Y100" s="44"/>
      <c r="Z100" s="44"/>
      <c r="AA100" s="44"/>
      <c r="AC100" s="44"/>
      <c r="AD100" s="44"/>
      <c r="AE100" s="44"/>
      <c r="AF100" s="44"/>
      <c r="AG100" s="44"/>
      <c r="AH100" s="44"/>
    </row>
    <row r="101" spans="2:34" x14ac:dyDescent="0.25">
      <c r="B101" s="77"/>
      <c r="D101" s="44"/>
      <c r="E101" s="44"/>
      <c r="F101" s="44"/>
      <c r="G101" s="44"/>
      <c r="H101" s="44"/>
      <c r="I101" s="44"/>
      <c r="J101" s="44"/>
      <c r="L101" s="44"/>
      <c r="M101" s="44"/>
      <c r="N101" s="44"/>
      <c r="O101" s="44"/>
      <c r="P101" s="44"/>
      <c r="Q101" s="44"/>
      <c r="S101" s="77"/>
      <c r="U101" s="44"/>
      <c r="V101" s="44"/>
      <c r="W101" s="44"/>
      <c r="X101" s="44"/>
      <c r="Y101" s="44"/>
      <c r="Z101" s="44"/>
      <c r="AA101" s="44"/>
      <c r="AC101" s="44"/>
      <c r="AD101" s="44"/>
      <c r="AE101" s="44"/>
      <c r="AF101" s="44"/>
      <c r="AG101" s="44"/>
      <c r="AH101" s="44"/>
    </row>
    <row r="102" spans="2:34" x14ac:dyDescent="0.25">
      <c r="B102" s="77"/>
      <c r="D102" s="44"/>
      <c r="E102" s="44"/>
      <c r="F102" s="44"/>
      <c r="G102" s="44"/>
      <c r="H102" s="44"/>
      <c r="I102" s="44"/>
      <c r="J102" s="44"/>
      <c r="L102" s="44"/>
      <c r="M102" s="44"/>
      <c r="N102" s="44"/>
      <c r="O102" s="44"/>
      <c r="P102" s="44"/>
      <c r="Q102" s="44"/>
      <c r="S102" s="77"/>
      <c r="U102" s="44"/>
      <c r="V102" s="44"/>
      <c r="W102" s="44"/>
      <c r="X102" s="44"/>
      <c r="Y102" s="44"/>
      <c r="Z102" s="44"/>
      <c r="AA102" s="44"/>
      <c r="AC102" s="44"/>
      <c r="AD102" s="44"/>
      <c r="AE102" s="44"/>
      <c r="AF102" s="44"/>
      <c r="AG102" s="44"/>
      <c r="AH102" s="44"/>
    </row>
    <row r="103" spans="2:34" x14ac:dyDescent="0.25">
      <c r="B103" s="77"/>
      <c r="D103" s="44"/>
      <c r="E103" s="44"/>
      <c r="F103" s="44"/>
      <c r="G103" s="44"/>
      <c r="H103" s="44"/>
      <c r="I103" s="44"/>
      <c r="J103" s="44"/>
      <c r="L103" s="44"/>
      <c r="M103" s="44"/>
      <c r="N103" s="44"/>
      <c r="O103" s="44"/>
      <c r="P103" s="44"/>
      <c r="Q103" s="44"/>
      <c r="S103" s="77"/>
      <c r="U103" s="44"/>
      <c r="V103" s="44"/>
      <c r="W103" s="44"/>
      <c r="X103" s="44"/>
      <c r="Y103" s="44"/>
      <c r="Z103" s="44"/>
      <c r="AA103" s="44"/>
      <c r="AC103" s="44"/>
      <c r="AD103" s="44"/>
      <c r="AE103" s="44"/>
      <c r="AF103" s="44"/>
      <c r="AG103" s="44"/>
      <c r="AH103" s="44"/>
    </row>
    <row r="104" spans="2:34" x14ac:dyDescent="0.25">
      <c r="B104" s="77"/>
      <c r="D104" s="44"/>
      <c r="E104" s="44"/>
      <c r="F104" s="44"/>
      <c r="G104" s="44"/>
      <c r="H104" s="44"/>
      <c r="I104" s="44"/>
      <c r="J104" s="44"/>
      <c r="L104" s="44"/>
      <c r="M104" s="44"/>
      <c r="N104" s="44"/>
      <c r="O104" s="44"/>
      <c r="P104" s="44"/>
      <c r="Q104" s="44"/>
      <c r="S104" s="77"/>
      <c r="U104" s="44"/>
      <c r="V104" s="44"/>
      <c r="W104" s="44"/>
      <c r="X104" s="44"/>
      <c r="Y104" s="44"/>
      <c r="Z104" s="44"/>
      <c r="AA104" s="44"/>
      <c r="AC104" s="44"/>
      <c r="AD104" s="44"/>
      <c r="AE104" s="44"/>
      <c r="AF104" s="44"/>
      <c r="AG104" s="44"/>
      <c r="AH104" s="44"/>
    </row>
    <row r="105" spans="2:34" x14ac:dyDescent="0.25">
      <c r="B105" s="77"/>
      <c r="D105" s="44"/>
      <c r="E105" s="44"/>
      <c r="F105" s="44"/>
      <c r="G105" s="44"/>
      <c r="H105" s="44"/>
      <c r="I105" s="44"/>
      <c r="J105" s="44"/>
      <c r="L105" s="44"/>
      <c r="M105" s="44"/>
      <c r="N105" s="44"/>
      <c r="O105" s="44"/>
      <c r="P105" s="44"/>
      <c r="Q105" s="44"/>
      <c r="S105" s="77"/>
      <c r="U105" s="44"/>
      <c r="V105" s="44"/>
      <c r="W105" s="44"/>
      <c r="X105" s="44"/>
      <c r="Y105" s="44"/>
      <c r="Z105" s="44"/>
      <c r="AA105" s="44"/>
      <c r="AC105" s="44"/>
      <c r="AD105" s="44"/>
      <c r="AE105" s="44"/>
      <c r="AF105" s="44"/>
      <c r="AG105" s="44"/>
      <c r="AH105" s="44"/>
    </row>
    <row r="106" spans="2:34" x14ac:dyDescent="0.25">
      <c r="B106" s="77"/>
      <c r="D106" s="44"/>
      <c r="E106" s="44"/>
      <c r="F106" s="44"/>
      <c r="G106" s="44"/>
      <c r="H106" s="44"/>
      <c r="I106" s="44"/>
      <c r="J106" s="44"/>
      <c r="L106" s="44"/>
      <c r="M106" s="44"/>
      <c r="N106" s="44"/>
      <c r="O106" s="44"/>
      <c r="P106" s="44"/>
      <c r="Q106" s="44"/>
      <c r="S106" s="77"/>
      <c r="U106" s="44"/>
      <c r="V106" s="44"/>
      <c r="W106" s="44"/>
      <c r="X106" s="44"/>
      <c r="Y106" s="44"/>
      <c r="Z106" s="44"/>
      <c r="AA106" s="44"/>
      <c r="AC106" s="44"/>
      <c r="AD106" s="44"/>
      <c r="AE106" s="44"/>
      <c r="AF106" s="44"/>
      <c r="AG106" s="44"/>
      <c r="AH106" s="44"/>
    </row>
    <row r="107" spans="2:34" x14ac:dyDescent="0.25">
      <c r="B107" s="77"/>
      <c r="D107" s="44"/>
      <c r="E107" s="44"/>
      <c r="F107" s="44"/>
      <c r="G107" s="44"/>
      <c r="H107" s="44"/>
      <c r="I107" s="44"/>
      <c r="J107" s="44"/>
      <c r="L107" s="44"/>
      <c r="M107" s="44"/>
      <c r="N107" s="44"/>
      <c r="O107" s="44"/>
      <c r="P107" s="44"/>
      <c r="Q107" s="44"/>
      <c r="S107" s="77"/>
      <c r="U107" s="44"/>
      <c r="V107" s="44"/>
      <c r="W107" s="44"/>
      <c r="X107" s="44"/>
      <c r="Y107" s="44"/>
      <c r="Z107" s="44"/>
      <c r="AA107" s="44"/>
      <c r="AC107" s="44"/>
      <c r="AD107" s="44"/>
      <c r="AE107" s="44"/>
      <c r="AF107" s="44"/>
      <c r="AG107" s="44"/>
      <c r="AH107" s="44"/>
    </row>
    <row r="108" spans="2:34" x14ac:dyDescent="0.25">
      <c r="B108" s="77"/>
      <c r="D108" s="44"/>
      <c r="E108" s="44"/>
      <c r="F108" s="44"/>
      <c r="G108" s="44"/>
      <c r="H108" s="44"/>
      <c r="I108" s="44"/>
      <c r="J108" s="44"/>
      <c r="L108" s="44"/>
      <c r="M108" s="44"/>
      <c r="N108" s="44"/>
      <c r="O108" s="44"/>
      <c r="P108" s="44"/>
      <c r="Q108" s="44"/>
      <c r="S108" s="77"/>
      <c r="U108" s="44"/>
      <c r="V108" s="44"/>
      <c r="W108" s="44"/>
      <c r="X108" s="44"/>
      <c r="Y108" s="44"/>
      <c r="Z108" s="44"/>
      <c r="AA108" s="44"/>
      <c r="AC108" s="44"/>
      <c r="AD108" s="44"/>
      <c r="AE108" s="44"/>
      <c r="AF108" s="44"/>
      <c r="AG108" s="44"/>
      <c r="AH108" s="44"/>
    </row>
    <row r="109" spans="2:34" x14ac:dyDescent="0.25">
      <c r="B109" s="77"/>
      <c r="D109" s="44"/>
      <c r="E109" s="44"/>
      <c r="F109" s="44"/>
      <c r="G109" s="44"/>
      <c r="H109" s="44"/>
      <c r="I109" s="44"/>
      <c r="J109" s="44"/>
      <c r="L109" s="44"/>
      <c r="M109" s="44"/>
      <c r="N109" s="44"/>
      <c r="O109" s="44"/>
      <c r="P109" s="44"/>
      <c r="Q109" s="44"/>
      <c r="S109" s="77"/>
      <c r="U109" s="44"/>
      <c r="V109" s="44"/>
      <c r="W109" s="44"/>
      <c r="X109" s="44"/>
      <c r="Y109" s="44"/>
      <c r="Z109" s="44"/>
      <c r="AA109" s="44"/>
      <c r="AC109" s="44"/>
      <c r="AD109" s="44"/>
      <c r="AE109" s="44"/>
      <c r="AF109" s="44"/>
      <c r="AG109" s="44"/>
      <c r="AH109" s="44"/>
    </row>
    <row r="110" spans="2:34" x14ac:dyDescent="0.25">
      <c r="B110" s="77"/>
      <c r="D110" s="44"/>
      <c r="E110" s="44"/>
      <c r="F110" s="44"/>
      <c r="G110" s="44"/>
      <c r="H110" s="44"/>
      <c r="I110" s="44"/>
      <c r="J110" s="44"/>
      <c r="L110" s="44"/>
      <c r="M110" s="44"/>
      <c r="N110" s="44"/>
      <c r="O110" s="44"/>
      <c r="P110" s="44"/>
      <c r="Q110" s="44"/>
      <c r="S110" s="77"/>
      <c r="U110" s="44"/>
      <c r="V110" s="44"/>
      <c r="W110" s="44"/>
      <c r="X110" s="44"/>
      <c r="Y110" s="44"/>
      <c r="Z110" s="44"/>
      <c r="AA110" s="44"/>
      <c r="AC110" s="44"/>
      <c r="AD110" s="44"/>
      <c r="AE110" s="44"/>
      <c r="AF110" s="44"/>
      <c r="AG110" s="44"/>
      <c r="AH110" s="44"/>
    </row>
    <row r="111" spans="2:34" x14ac:dyDescent="0.25">
      <c r="B111" s="77"/>
      <c r="D111" s="44"/>
      <c r="E111" s="44"/>
      <c r="F111" s="44"/>
      <c r="G111" s="44"/>
      <c r="H111" s="44"/>
      <c r="I111" s="44"/>
      <c r="J111" s="44"/>
      <c r="L111" s="44"/>
      <c r="M111" s="44"/>
      <c r="N111" s="44"/>
      <c r="O111" s="44"/>
      <c r="P111" s="44"/>
      <c r="Q111" s="44"/>
      <c r="S111" s="77"/>
      <c r="U111" s="44"/>
      <c r="V111" s="44"/>
      <c r="W111" s="44"/>
      <c r="X111" s="44"/>
      <c r="Y111" s="44"/>
      <c r="Z111" s="44"/>
      <c r="AA111" s="44"/>
      <c r="AC111" s="44"/>
      <c r="AD111" s="44"/>
      <c r="AE111" s="44"/>
      <c r="AF111" s="44"/>
      <c r="AG111" s="44"/>
      <c r="AH111" s="44"/>
    </row>
    <row r="112" spans="2:34" x14ac:dyDescent="0.25">
      <c r="B112" s="77"/>
      <c r="D112" s="44"/>
      <c r="E112" s="44"/>
      <c r="F112" s="44"/>
      <c r="G112" s="44"/>
      <c r="H112" s="44"/>
      <c r="I112" s="44"/>
      <c r="J112" s="44"/>
      <c r="L112" s="44"/>
      <c r="M112" s="44"/>
      <c r="N112" s="44"/>
      <c r="O112" s="44"/>
      <c r="P112" s="44"/>
      <c r="Q112" s="44"/>
      <c r="S112" s="77"/>
      <c r="U112" s="44"/>
      <c r="V112" s="44"/>
      <c r="W112" s="44"/>
      <c r="X112" s="44"/>
      <c r="Y112" s="44"/>
      <c r="Z112" s="44"/>
      <c r="AA112" s="44"/>
      <c r="AC112" s="44"/>
      <c r="AD112" s="44"/>
      <c r="AE112" s="44"/>
      <c r="AF112" s="44"/>
      <c r="AG112" s="44"/>
      <c r="AH112" s="44"/>
    </row>
    <row r="113" spans="2:34" x14ac:dyDescent="0.25">
      <c r="B113" s="77"/>
      <c r="D113" s="44"/>
      <c r="E113" s="44"/>
      <c r="F113" s="44"/>
      <c r="G113" s="44"/>
      <c r="H113" s="44"/>
      <c r="I113" s="44"/>
      <c r="J113" s="44"/>
      <c r="L113" s="44"/>
      <c r="M113" s="44"/>
      <c r="N113" s="44"/>
      <c r="O113" s="44"/>
      <c r="P113" s="44"/>
      <c r="Q113" s="44"/>
      <c r="S113" s="77"/>
      <c r="U113" s="44"/>
      <c r="V113" s="44"/>
      <c r="W113" s="44"/>
      <c r="X113" s="44"/>
      <c r="Y113" s="44"/>
      <c r="Z113" s="44"/>
      <c r="AA113" s="44"/>
      <c r="AC113" s="44"/>
      <c r="AD113" s="44"/>
      <c r="AE113" s="44"/>
      <c r="AF113" s="44"/>
      <c r="AG113" s="44"/>
      <c r="AH113" s="44"/>
    </row>
    <row r="114" spans="2:34" x14ac:dyDescent="0.25">
      <c r="B114" s="77"/>
      <c r="D114" s="44"/>
      <c r="E114" s="44"/>
      <c r="F114" s="44"/>
      <c r="G114" s="44"/>
      <c r="H114" s="44"/>
      <c r="I114" s="44"/>
      <c r="J114" s="44"/>
      <c r="L114" s="44"/>
      <c r="M114" s="44"/>
      <c r="N114" s="44"/>
      <c r="O114" s="44"/>
      <c r="P114" s="44"/>
      <c r="Q114" s="44"/>
      <c r="S114" s="77"/>
      <c r="U114" s="44"/>
      <c r="V114" s="44"/>
      <c r="W114" s="44"/>
      <c r="X114" s="44"/>
      <c r="Y114" s="44"/>
      <c r="Z114" s="44"/>
      <c r="AA114" s="44"/>
      <c r="AC114" s="44"/>
      <c r="AD114" s="44"/>
      <c r="AE114" s="44"/>
      <c r="AF114" s="44"/>
      <c r="AG114" s="44"/>
      <c r="AH114" s="44"/>
    </row>
    <row r="115" spans="2:34" x14ac:dyDescent="0.25">
      <c r="B115" s="77"/>
      <c r="D115" s="44"/>
      <c r="E115" s="44"/>
      <c r="F115" s="44"/>
      <c r="G115" s="44"/>
      <c r="H115" s="44"/>
      <c r="I115" s="44"/>
      <c r="J115" s="44"/>
      <c r="L115" s="44"/>
      <c r="M115" s="44"/>
      <c r="N115" s="44"/>
      <c r="O115" s="44"/>
      <c r="P115" s="44"/>
      <c r="Q115" s="44"/>
      <c r="S115" s="77"/>
      <c r="U115" s="44"/>
      <c r="V115" s="44"/>
      <c r="W115" s="44"/>
      <c r="X115" s="44"/>
      <c r="Y115" s="44"/>
      <c r="Z115" s="44"/>
      <c r="AA115" s="44"/>
      <c r="AC115" s="44"/>
      <c r="AD115" s="44"/>
      <c r="AE115" s="44"/>
      <c r="AF115" s="44"/>
      <c r="AG115" s="44"/>
      <c r="AH115" s="44"/>
    </row>
    <row r="116" spans="2:34" x14ac:dyDescent="0.25">
      <c r="B116" s="77"/>
      <c r="D116" s="44"/>
      <c r="E116" s="44"/>
      <c r="F116" s="44"/>
      <c r="G116" s="44"/>
      <c r="H116" s="44"/>
      <c r="I116" s="44"/>
      <c r="J116" s="44"/>
      <c r="L116" s="44"/>
      <c r="M116" s="44"/>
      <c r="N116" s="44"/>
      <c r="O116" s="44"/>
      <c r="P116" s="44"/>
      <c r="Q116" s="44"/>
      <c r="S116" s="77"/>
      <c r="U116" s="44"/>
      <c r="V116" s="44"/>
      <c r="W116" s="44"/>
      <c r="X116" s="44"/>
      <c r="Y116" s="44"/>
      <c r="Z116" s="44"/>
      <c r="AA116" s="44"/>
      <c r="AC116" s="44"/>
      <c r="AD116" s="44"/>
      <c r="AE116" s="44"/>
      <c r="AF116" s="44"/>
      <c r="AG116" s="44"/>
      <c r="AH116" s="44"/>
    </row>
    <row r="117" spans="2:34" x14ac:dyDescent="0.25">
      <c r="B117" s="77"/>
      <c r="D117" s="44"/>
      <c r="E117" s="44"/>
      <c r="F117" s="44"/>
      <c r="G117" s="44"/>
      <c r="H117" s="44"/>
      <c r="I117" s="44"/>
      <c r="J117" s="44"/>
      <c r="L117" s="44"/>
      <c r="M117" s="44"/>
      <c r="N117" s="44"/>
      <c r="O117" s="44"/>
      <c r="P117" s="44"/>
      <c r="Q117" s="44"/>
      <c r="S117" s="77"/>
      <c r="U117" s="44"/>
      <c r="V117" s="44"/>
      <c r="W117" s="44"/>
      <c r="X117" s="44"/>
      <c r="Y117" s="44"/>
      <c r="Z117" s="44"/>
      <c r="AA117" s="44"/>
      <c r="AC117" s="44"/>
      <c r="AD117" s="44"/>
      <c r="AE117" s="44"/>
      <c r="AF117" s="44"/>
      <c r="AG117" s="44"/>
      <c r="AH117" s="44"/>
    </row>
    <row r="118" spans="2:34" x14ac:dyDescent="0.25">
      <c r="B118" s="77"/>
      <c r="D118" s="44"/>
      <c r="E118" s="44"/>
      <c r="F118" s="44"/>
      <c r="G118" s="44"/>
      <c r="H118" s="44"/>
      <c r="I118" s="44"/>
      <c r="J118" s="44"/>
      <c r="L118" s="44"/>
      <c r="M118" s="44"/>
      <c r="N118" s="44"/>
      <c r="O118" s="44"/>
      <c r="P118" s="44"/>
      <c r="Q118" s="44"/>
      <c r="S118" s="77"/>
      <c r="U118" s="44"/>
      <c r="V118" s="44"/>
      <c r="W118" s="44"/>
      <c r="X118" s="44"/>
      <c r="Y118" s="44"/>
      <c r="Z118" s="44"/>
      <c r="AA118" s="44"/>
      <c r="AC118" s="44"/>
      <c r="AD118" s="44"/>
      <c r="AE118" s="44"/>
      <c r="AF118" s="44"/>
      <c r="AG118" s="44"/>
      <c r="AH118" s="44"/>
    </row>
    <row r="119" spans="2:34" x14ac:dyDescent="0.25">
      <c r="B119" s="77"/>
      <c r="D119" s="44"/>
      <c r="E119" s="44"/>
      <c r="F119" s="44"/>
      <c r="G119" s="44"/>
      <c r="H119" s="44"/>
      <c r="I119" s="44"/>
      <c r="J119" s="44"/>
      <c r="L119" s="44"/>
      <c r="M119" s="44"/>
      <c r="N119" s="44"/>
      <c r="O119" s="44"/>
      <c r="P119" s="44"/>
      <c r="Q119" s="44"/>
      <c r="S119" s="77"/>
      <c r="U119" s="44"/>
      <c r="V119" s="44"/>
      <c r="W119" s="44"/>
      <c r="X119" s="44"/>
      <c r="Y119" s="44"/>
      <c r="Z119" s="44"/>
      <c r="AA119" s="44"/>
      <c r="AC119" s="44"/>
      <c r="AD119" s="44"/>
      <c r="AE119" s="44"/>
      <c r="AF119" s="44"/>
      <c r="AG119" s="44"/>
      <c r="AH119" s="44"/>
    </row>
    <row r="120" spans="2:34" x14ac:dyDescent="0.25">
      <c r="B120" s="77"/>
      <c r="D120" s="44"/>
      <c r="E120" s="44"/>
      <c r="F120" s="44"/>
      <c r="G120" s="44"/>
      <c r="H120" s="44"/>
      <c r="I120" s="44"/>
      <c r="J120" s="44"/>
      <c r="L120" s="44"/>
      <c r="M120" s="44"/>
      <c r="N120" s="44"/>
      <c r="O120" s="44"/>
      <c r="P120" s="44"/>
      <c r="Q120" s="44"/>
      <c r="S120" s="77"/>
      <c r="U120" s="44"/>
      <c r="V120" s="44"/>
      <c r="W120" s="44"/>
      <c r="X120" s="44"/>
      <c r="Y120" s="44"/>
      <c r="Z120" s="44"/>
      <c r="AA120" s="44"/>
      <c r="AC120" s="44"/>
      <c r="AD120" s="44"/>
      <c r="AE120" s="44"/>
      <c r="AF120" s="44"/>
      <c r="AG120" s="44"/>
      <c r="AH120" s="44"/>
    </row>
    <row r="121" spans="2:34" x14ac:dyDescent="0.25">
      <c r="B121" s="77"/>
      <c r="D121" s="44"/>
      <c r="E121" s="44"/>
      <c r="F121" s="44"/>
      <c r="G121" s="44"/>
      <c r="H121" s="44"/>
      <c r="I121" s="44"/>
      <c r="J121" s="44"/>
      <c r="L121" s="44"/>
      <c r="M121" s="44"/>
      <c r="N121" s="44"/>
      <c r="O121" s="44"/>
      <c r="P121" s="44"/>
      <c r="Q121" s="44"/>
      <c r="S121" s="77"/>
      <c r="U121" s="44"/>
      <c r="V121" s="44"/>
      <c r="W121" s="44"/>
      <c r="X121" s="44"/>
      <c r="Y121" s="44"/>
      <c r="Z121" s="44"/>
      <c r="AA121" s="44"/>
      <c r="AC121" s="44"/>
      <c r="AD121" s="44"/>
      <c r="AE121" s="44"/>
      <c r="AF121" s="44"/>
      <c r="AG121" s="44"/>
      <c r="AH121" s="44"/>
    </row>
    <row r="122" spans="2:34" x14ac:dyDescent="0.25">
      <c r="B122" s="77"/>
      <c r="D122" s="44"/>
      <c r="E122" s="44"/>
      <c r="F122" s="44"/>
      <c r="G122" s="44"/>
      <c r="H122" s="44"/>
      <c r="I122" s="44"/>
      <c r="J122" s="44"/>
      <c r="L122" s="44"/>
      <c r="M122" s="44"/>
      <c r="N122" s="44"/>
      <c r="O122" s="44"/>
      <c r="P122" s="44"/>
      <c r="Q122" s="44"/>
      <c r="S122" s="77"/>
      <c r="U122" s="44"/>
      <c r="V122" s="44"/>
      <c r="W122" s="44"/>
      <c r="X122" s="44"/>
      <c r="Y122" s="44"/>
      <c r="Z122" s="44"/>
      <c r="AA122" s="44"/>
      <c r="AC122" s="44"/>
      <c r="AD122" s="44"/>
      <c r="AE122" s="44"/>
      <c r="AF122" s="44"/>
      <c r="AG122" s="44"/>
      <c r="AH122" s="44"/>
    </row>
    <row r="123" spans="2:34" x14ac:dyDescent="0.25">
      <c r="B123" s="77"/>
      <c r="D123" s="44"/>
      <c r="E123" s="44"/>
      <c r="F123" s="44"/>
      <c r="G123" s="44"/>
      <c r="H123" s="44"/>
      <c r="I123" s="44"/>
      <c r="J123" s="44"/>
      <c r="L123" s="44"/>
      <c r="M123" s="44"/>
      <c r="N123" s="44"/>
      <c r="O123" s="44"/>
      <c r="P123" s="44"/>
      <c r="Q123" s="44"/>
      <c r="S123" s="77"/>
      <c r="U123" s="44"/>
      <c r="V123" s="44"/>
      <c r="W123" s="44"/>
      <c r="X123" s="44"/>
      <c r="Y123" s="44"/>
      <c r="Z123" s="44"/>
      <c r="AA123" s="44"/>
      <c r="AC123" s="44"/>
      <c r="AD123" s="44"/>
      <c r="AE123" s="44"/>
      <c r="AF123" s="44"/>
      <c r="AG123" s="44"/>
      <c r="AH123" s="44"/>
    </row>
    <row r="124" spans="2:34" x14ac:dyDescent="0.25">
      <c r="B124" s="77"/>
      <c r="D124" s="44"/>
      <c r="E124" s="44"/>
      <c r="F124" s="44"/>
      <c r="G124" s="44"/>
      <c r="H124" s="44"/>
      <c r="I124" s="44"/>
      <c r="J124" s="44"/>
      <c r="L124" s="44"/>
      <c r="M124" s="44"/>
      <c r="N124" s="44"/>
      <c r="O124" s="44"/>
      <c r="P124" s="44"/>
      <c r="Q124" s="44"/>
      <c r="S124" s="77"/>
      <c r="U124" s="44"/>
      <c r="V124" s="44"/>
      <c r="W124" s="44"/>
      <c r="X124" s="44"/>
      <c r="Y124" s="44"/>
      <c r="Z124" s="44"/>
      <c r="AA124" s="44"/>
      <c r="AC124" s="44"/>
      <c r="AD124" s="44"/>
      <c r="AE124" s="44"/>
      <c r="AF124" s="44"/>
      <c r="AG124" s="44"/>
      <c r="AH124" s="44"/>
    </row>
    <row r="125" spans="2:34" x14ac:dyDescent="0.25">
      <c r="B125" s="77"/>
      <c r="D125" s="44"/>
      <c r="E125" s="44"/>
      <c r="F125" s="44"/>
      <c r="G125" s="44"/>
      <c r="H125" s="44"/>
      <c r="I125" s="44"/>
      <c r="J125" s="44"/>
      <c r="L125" s="44"/>
      <c r="M125" s="44"/>
      <c r="N125" s="44"/>
      <c r="O125" s="44"/>
      <c r="P125" s="44"/>
      <c r="Q125" s="44"/>
      <c r="S125" s="77"/>
      <c r="U125" s="44"/>
      <c r="V125" s="44"/>
      <c r="W125" s="44"/>
      <c r="X125" s="44"/>
      <c r="Y125" s="44"/>
      <c r="Z125" s="44"/>
      <c r="AA125" s="44"/>
      <c r="AC125" s="44"/>
      <c r="AD125" s="44"/>
      <c r="AE125" s="44"/>
      <c r="AF125" s="44"/>
      <c r="AG125" s="44"/>
      <c r="AH125" s="44"/>
    </row>
    <row r="126" spans="2:34" x14ac:dyDescent="0.25">
      <c r="B126" s="77"/>
      <c r="D126" s="44"/>
      <c r="E126" s="44"/>
      <c r="F126" s="44"/>
      <c r="G126" s="44"/>
      <c r="H126" s="44"/>
      <c r="I126" s="44"/>
      <c r="J126" s="44"/>
      <c r="L126" s="44"/>
      <c r="M126" s="44"/>
      <c r="N126" s="44"/>
      <c r="O126" s="44"/>
      <c r="P126" s="44"/>
      <c r="Q126" s="44"/>
      <c r="S126" s="77"/>
      <c r="U126" s="44"/>
      <c r="V126" s="44"/>
      <c r="W126" s="44"/>
      <c r="X126" s="44"/>
      <c r="Y126" s="44"/>
      <c r="Z126" s="44"/>
      <c r="AA126" s="44"/>
      <c r="AC126" s="44"/>
      <c r="AD126" s="44"/>
      <c r="AE126" s="44"/>
      <c r="AF126" s="44"/>
      <c r="AG126" s="44"/>
      <c r="AH126" s="44"/>
    </row>
    <row r="127" spans="2:34" x14ac:dyDescent="0.25">
      <c r="B127" s="77"/>
      <c r="D127" s="44"/>
      <c r="E127" s="44"/>
      <c r="F127" s="44"/>
      <c r="G127" s="44"/>
      <c r="H127" s="44"/>
      <c r="I127" s="44"/>
      <c r="J127" s="44"/>
      <c r="L127" s="44"/>
      <c r="M127" s="44"/>
      <c r="N127" s="44"/>
      <c r="O127" s="44"/>
      <c r="P127" s="44"/>
      <c r="Q127" s="44"/>
      <c r="S127" s="77"/>
      <c r="U127" s="44"/>
      <c r="V127" s="44"/>
      <c r="W127" s="44"/>
      <c r="X127" s="44"/>
      <c r="Y127" s="44"/>
      <c r="Z127" s="44"/>
      <c r="AA127" s="44"/>
      <c r="AC127" s="44"/>
      <c r="AD127" s="44"/>
      <c r="AE127" s="44"/>
      <c r="AF127" s="44"/>
      <c r="AG127" s="44"/>
      <c r="AH127" s="44"/>
    </row>
    <row r="128" spans="2:34" x14ac:dyDescent="0.25">
      <c r="B128" s="77"/>
      <c r="D128" s="44"/>
      <c r="E128" s="44"/>
      <c r="F128" s="44"/>
      <c r="G128" s="44"/>
      <c r="H128" s="44"/>
      <c r="I128" s="44"/>
      <c r="J128" s="44"/>
      <c r="L128" s="44"/>
      <c r="M128" s="44"/>
      <c r="N128" s="44"/>
      <c r="O128" s="44"/>
      <c r="P128" s="44"/>
      <c r="Q128" s="44"/>
      <c r="S128" s="77"/>
      <c r="U128" s="44"/>
      <c r="V128" s="44"/>
      <c r="W128" s="44"/>
      <c r="X128" s="44"/>
      <c r="Y128" s="44"/>
      <c r="Z128" s="44"/>
      <c r="AA128" s="44"/>
      <c r="AC128" s="44"/>
      <c r="AD128" s="44"/>
      <c r="AE128" s="44"/>
      <c r="AF128" s="44"/>
      <c r="AG128" s="44"/>
      <c r="AH128" s="44"/>
    </row>
    <row r="129" spans="2:34" x14ac:dyDescent="0.25">
      <c r="B129" s="77"/>
      <c r="D129" s="44"/>
      <c r="E129" s="44"/>
      <c r="F129" s="44"/>
      <c r="G129" s="44"/>
      <c r="H129" s="44"/>
      <c r="I129" s="44"/>
      <c r="J129" s="44"/>
      <c r="L129" s="44"/>
      <c r="M129" s="44"/>
      <c r="N129" s="44"/>
      <c r="O129" s="44"/>
      <c r="P129" s="44"/>
      <c r="Q129" s="44"/>
      <c r="S129" s="77"/>
      <c r="U129" s="44"/>
      <c r="V129" s="44"/>
      <c r="W129" s="44"/>
      <c r="X129" s="44"/>
      <c r="Y129" s="44"/>
      <c r="Z129" s="44"/>
      <c r="AA129" s="44"/>
      <c r="AC129" s="44"/>
      <c r="AD129" s="44"/>
      <c r="AE129" s="44"/>
      <c r="AF129" s="44"/>
      <c r="AG129" s="44"/>
      <c r="AH129" s="44"/>
    </row>
    <row r="130" spans="2:34" x14ac:dyDescent="0.25">
      <c r="B130" s="77"/>
      <c r="D130" s="44"/>
      <c r="E130" s="44"/>
      <c r="F130" s="44"/>
      <c r="G130" s="44"/>
      <c r="H130" s="44"/>
      <c r="I130" s="44"/>
      <c r="J130" s="44"/>
      <c r="L130" s="44"/>
      <c r="M130" s="44"/>
      <c r="N130" s="44"/>
      <c r="O130" s="44"/>
      <c r="P130" s="44"/>
      <c r="Q130" s="44"/>
      <c r="S130" s="77"/>
      <c r="U130" s="44"/>
      <c r="V130" s="44"/>
      <c r="W130" s="44"/>
      <c r="X130" s="44"/>
      <c r="Y130" s="44"/>
      <c r="Z130" s="44"/>
      <c r="AA130" s="44"/>
      <c r="AC130" s="44"/>
      <c r="AD130" s="44"/>
      <c r="AE130" s="44"/>
      <c r="AF130" s="44"/>
      <c r="AG130" s="44"/>
      <c r="AH130" s="44"/>
    </row>
    <row r="131" spans="2:34" x14ac:dyDescent="0.25">
      <c r="B131" s="77"/>
      <c r="D131" s="44"/>
      <c r="E131" s="44"/>
      <c r="F131" s="44"/>
      <c r="G131" s="44"/>
      <c r="H131" s="44"/>
      <c r="I131" s="44"/>
      <c r="J131" s="44"/>
      <c r="L131" s="44"/>
      <c r="M131" s="44"/>
      <c r="N131" s="44"/>
      <c r="O131" s="44"/>
      <c r="P131" s="44"/>
      <c r="Q131" s="44"/>
      <c r="S131" s="77"/>
      <c r="U131" s="44"/>
      <c r="V131" s="44"/>
      <c r="W131" s="44"/>
      <c r="X131" s="44"/>
      <c r="Y131" s="44"/>
      <c r="Z131" s="44"/>
      <c r="AA131" s="44"/>
      <c r="AC131" s="44"/>
      <c r="AD131" s="44"/>
      <c r="AE131" s="44"/>
      <c r="AF131" s="44"/>
      <c r="AG131" s="44"/>
      <c r="AH131" s="44"/>
    </row>
    <row r="132" spans="2:34" x14ac:dyDescent="0.25">
      <c r="B132" s="77"/>
      <c r="D132" s="44"/>
      <c r="E132" s="44"/>
      <c r="F132" s="44"/>
      <c r="G132" s="44"/>
      <c r="H132" s="44"/>
      <c r="I132" s="44"/>
      <c r="J132" s="44"/>
      <c r="L132" s="44"/>
      <c r="M132" s="44"/>
      <c r="N132" s="44"/>
      <c r="O132" s="44"/>
      <c r="P132" s="44"/>
      <c r="Q132" s="44"/>
      <c r="S132" s="77"/>
      <c r="U132" s="44"/>
      <c r="V132" s="44"/>
      <c r="W132" s="44"/>
      <c r="X132" s="44"/>
      <c r="Y132" s="44"/>
      <c r="Z132" s="44"/>
      <c r="AA132" s="44"/>
      <c r="AC132" s="44"/>
      <c r="AD132" s="44"/>
      <c r="AE132" s="44"/>
      <c r="AF132" s="44"/>
      <c r="AG132" s="44"/>
      <c r="AH132" s="44"/>
    </row>
    <row r="133" spans="2:34" x14ac:dyDescent="0.25">
      <c r="B133" s="77"/>
      <c r="D133" s="44"/>
      <c r="E133" s="44"/>
      <c r="F133" s="44"/>
      <c r="G133" s="44"/>
      <c r="H133" s="44"/>
      <c r="I133" s="44"/>
      <c r="J133" s="44"/>
      <c r="L133" s="44"/>
      <c r="M133" s="44"/>
      <c r="N133" s="44"/>
      <c r="O133" s="44"/>
      <c r="P133" s="44"/>
      <c r="Q133" s="44"/>
      <c r="S133" s="77"/>
      <c r="U133" s="44"/>
      <c r="V133" s="44"/>
      <c r="W133" s="44"/>
      <c r="X133" s="44"/>
      <c r="Y133" s="44"/>
      <c r="Z133" s="44"/>
      <c r="AA133" s="44"/>
      <c r="AC133" s="44"/>
      <c r="AD133" s="44"/>
      <c r="AE133" s="44"/>
      <c r="AF133" s="44"/>
      <c r="AG133" s="44"/>
      <c r="AH133" s="44"/>
    </row>
    <row r="134" spans="2:34" x14ac:dyDescent="0.25">
      <c r="B134" s="77"/>
      <c r="D134" s="44"/>
      <c r="E134" s="44"/>
      <c r="F134" s="44"/>
      <c r="G134" s="44"/>
      <c r="H134" s="44"/>
      <c r="I134" s="44"/>
      <c r="J134" s="44"/>
      <c r="L134" s="44"/>
      <c r="M134" s="44"/>
      <c r="N134" s="44"/>
      <c r="O134" s="44"/>
      <c r="P134" s="44"/>
      <c r="Q134" s="44"/>
      <c r="S134" s="77"/>
      <c r="U134" s="44"/>
      <c r="V134" s="44"/>
      <c r="W134" s="44"/>
      <c r="X134" s="44"/>
      <c r="Y134" s="44"/>
      <c r="Z134" s="44"/>
      <c r="AA134" s="44"/>
      <c r="AC134" s="44"/>
      <c r="AD134" s="44"/>
      <c r="AE134" s="44"/>
      <c r="AF134" s="44"/>
      <c r="AG134" s="44"/>
      <c r="AH134" s="44"/>
    </row>
    <row r="135" spans="2:34" x14ac:dyDescent="0.25">
      <c r="B135" s="77"/>
      <c r="D135" s="44"/>
      <c r="E135" s="44"/>
      <c r="F135" s="44"/>
      <c r="G135" s="44"/>
      <c r="H135" s="44"/>
      <c r="I135" s="44"/>
      <c r="J135" s="44"/>
      <c r="L135" s="44"/>
      <c r="M135" s="44"/>
      <c r="N135" s="44"/>
      <c r="O135" s="44"/>
      <c r="P135" s="44"/>
      <c r="Q135" s="44"/>
      <c r="S135" s="77"/>
      <c r="U135" s="44"/>
      <c r="V135" s="44"/>
      <c r="W135" s="44"/>
      <c r="X135" s="44"/>
      <c r="Y135" s="44"/>
      <c r="Z135" s="44"/>
      <c r="AA135" s="44"/>
      <c r="AC135" s="44"/>
      <c r="AD135" s="44"/>
      <c r="AE135" s="44"/>
      <c r="AF135" s="44"/>
      <c r="AG135" s="44"/>
      <c r="AH135" s="44"/>
    </row>
    <row r="136" spans="2:34" x14ac:dyDescent="0.25">
      <c r="B136" s="77"/>
      <c r="D136" s="44"/>
      <c r="E136" s="44"/>
      <c r="F136" s="44"/>
      <c r="G136" s="44"/>
      <c r="H136" s="44"/>
      <c r="I136" s="44"/>
      <c r="J136" s="44"/>
      <c r="L136" s="44"/>
      <c r="M136" s="44"/>
      <c r="N136" s="44"/>
      <c r="O136" s="44"/>
      <c r="P136" s="44"/>
      <c r="Q136" s="44"/>
      <c r="S136" s="77"/>
      <c r="U136" s="44"/>
      <c r="V136" s="44"/>
      <c r="W136" s="44"/>
      <c r="X136" s="44"/>
      <c r="Y136" s="44"/>
      <c r="Z136" s="44"/>
      <c r="AA136" s="44"/>
      <c r="AC136" s="44"/>
      <c r="AD136" s="44"/>
      <c r="AE136" s="44"/>
      <c r="AF136" s="44"/>
      <c r="AG136" s="44"/>
      <c r="AH136" s="44"/>
    </row>
    <row r="137" spans="2:34" x14ac:dyDescent="0.25">
      <c r="B137" s="77"/>
      <c r="D137" s="44"/>
      <c r="E137" s="44"/>
      <c r="F137" s="44"/>
      <c r="G137" s="44"/>
      <c r="H137" s="44"/>
      <c r="I137" s="44"/>
      <c r="J137" s="44"/>
      <c r="L137" s="44"/>
      <c r="M137" s="44"/>
      <c r="N137" s="44"/>
      <c r="O137" s="44"/>
      <c r="P137" s="44"/>
      <c r="Q137" s="44"/>
      <c r="S137" s="77"/>
      <c r="U137" s="44"/>
      <c r="V137" s="44"/>
      <c r="W137" s="44"/>
      <c r="X137" s="44"/>
      <c r="Y137" s="44"/>
      <c r="Z137" s="44"/>
      <c r="AA137" s="44"/>
      <c r="AC137" s="44"/>
      <c r="AD137" s="44"/>
      <c r="AE137" s="44"/>
      <c r="AF137" s="44"/>
      <c r="AG137" s="44"/>
      <c r="AH137" s="44"/>
    </row>
    <row r="138" spans="2:34" x14ac:dyDescent="0.25">
      <c r="B138" s="77"/>
      <c r="D138" s="44"/>
      <c r="E138" s="44"/>
      <c r="F138" s="44"/>
      <c r="G138" s="44"/>
      <c r="H138" s="44"/>
      <c r="I138" s="44"/>
      <c r="J138" s="44"/>
      <c r="L138" s="44"/>
      <c r="M138" s="44"/>
      <c r="N138" s="44"/>
      <c r="O138" s="44"/>
      <c r="P138" s="44"/>
      <c r="Q138" s="44"/>
      <c r="S138" s="77"/>
      <c r="U138" s="44"/>
      <c r="V138" s="44"/>
      <c r="W138" s="44"/>
      <c r="X138" s="44"/>
      <c r="Y138" s="44"/>
      <c r="Z138" s="44"/>
      <c r="AA138" s="44"/>
      <c r="AC138" s="44"/>
      <c r="AD138" s="44"/>
      <c r="AE138" s="44"/>
      <c r="AF138" s="44"/>
      <c r="AG138" s="44"/>
      <c r="AH138" s="44"/>
    </row>
    <row r="139" spans="2:34" x14ac:dyDescent="0.25">
      <c r="B139" s="77"/>
      <c r="D139" s="44"/>
      <c r="E139" s="44"/>
      <c r="F139" s="44"/>
      <c r="G139" s="44"/>
      <c r="H139" s="44"/>
      <c r="I139" s="44"/>
      <c r="J139" s="44"/>
      <c r="L139" s="44"/>
      <c r="M139" s="44"/>
      <c r="N139" s="44"/>
      <c r="O139" s="44"/>
      <c r="P139" s="44"/>
      <c r="Q139" s="44"/>
      <c r="S139" s="77"/>
      <c r="U139" s="44"/>
      <c r="V139" s="44"/>
      <c r="W139" s="44"/>
      <c r="X139" s="44"/>
      <c r="Y139" s="44"/>
      <c r="Z139" s="44"/>
      <c r="AA139" s="44"/>
      <c r="AC139" s="44"/>
      <c r="AD139" s="44"/>
      <c r="AE139" s="44"/>
      <c r="AF139" s="44"/>
      <c r="AG139" s="44"/>
      <c r="AH139" s="44"/>
    </row>
    <row r="140" spans="2:34" x14ac:dyDescent="0.25">
      <c r="B140" s="77"/>
      <c r="D140" s="44"/>
      <c r="E140" s="44"/>
      <c r="F140" s="44"/>
      <c r="G140" s="44"/>
      <c r="H140" s="44"/>
      <c r="I140" s="44"/>
      <c r="J140" s="44"/>
      <c r="L140" s="44"/>
      <c r="M140" s="44"/>
      <c r="N140" s="44"/>
      <c r="O140" s="44"/>
      <c r="P140" s="44"/>
      <c r="Q140" s="44"/>
      <c r="S140" s="77"/>
      <c r="U140" s="44"/>
      <c r="V140" s="44"/>
      <c r="W140" s="44"/>
      <c r="X140" s="44"/>
      <c r="Y140" s="44"/>
      <c r="Z140" s="44"/>
      <c r="AA140" s="44"/>
      <c r="AC140" s="44"/>
      <c r="AD140" s="44"/>
      <c r="AE140" s="44"/>
      <c r="AF140" s="44"/>
      <c r="AG140" s="44"/>
      <c r="AH140" s="44"/>
    </row>
    <row r="141" spans="2:34" x14ac:dyDescent="0.25">
      <c r="B141" s="77"/>
      <c r="D141" s="44"/>
      <c r="E141" s="44"/>
      <c r="F141" s="44"/>
      <c r="G141" s="44"/>
      <c r="H141" s="44"/>
      <c r="I141" s="44"/>
      <c r="J141" s="44"/>
      <c r="L141" s="44"/>
      <c r="M141" s="44"/>
      <c r="N141" s="44"/>
      <c r="O141" s="44"/>
      <c r="P141" s="44"/>
      <c r="Q141" s="44"/>
      <c r="S141" s="77"/>
      <c r="U141" s="44"/>
      <c r="V141" s="44"/>
      <c r="W141" s="44"/>
      <c r="X141" s="44"/>
      <c r="Y141" s="44"/>
      <c r="Z141" s="44"/>
      <c r="AA141" s="44"/>
      <c r="AC141" s="44"/>
      <c r="AD141" s="44"/>
      <c r="AE141" s="44"/>
      <c r="AF141" s="44"/>
      <c r="AG141" s="44"/>
      <c r="AH141" s="44"/>
    </row>
    <row r="142" spans="2:34" x14ac:dyDescent="0.25">
      <c r="B142" s="77"/>
      <c r="D142" s="44"/>
      <c r="E142" s="44"/>
      <c r="F142" s="44"/>
      <c r="G142" s="44"/>
      <c r="H142" s="44"/>
      <c r="I142" s="44"/>
      <c r="J142" s="44"/>
      <c r="L142" s="44"/>
      <c r="M142" s="44"/>
      <c r="N142" s="44"/>
      <c r="O142" s="44"/>
      <c r="P142" s="44"/>
      <c r="Q142" s="44"/>
      <c r="S142" s="77"/>
      <c r="U142" s="44"/>
      <c r="V142" s="44"/>
      <c r="W142" s="44"/>
      <c r="X142" s="44"/>
      <c r="Y142" s="44"/>
      <c r="Z142" s="44"/>
      <c r="AA142" s="44"/>
      <c r="AC142" s="44"/>
      <c r="AD142" s="44"/>
      <c r="AE142" s="44"/>
      <c r="AF142" s="44"/>
      <c r="AG142" s="44"/>
      <c r="AH142" s="44"/>
    </row>
    <row r="143" spans="2:34" x14ac:dyDescent="0.25">
      <c r="B143" s="77"/>
      <c r="D143" s="44"/>
      <c r="E143" s="44"/>
      <c r="F143" s="44"/>
      <c r="G143" s="44"/>
      <c r="H143" s="44"/>
      <c r="I143" s="44"/>
      <c r="J143" s="44"/>
      <c r="L143" s="44"/>
      <c r="M143" s="44"/>
      <c r="N143" s="44"/>
      <c r="O143" s="44"/>
      <c r="P143" s="44"/>
      <c r="Q143" s="44"/>
      <c r="S143" s="77"/>
      <c r="U143" s="44"/>
      <c r="V143" s="44"/>
      <c r="W143" s="44"/>
      <c r="X143" s="44"/>
      <c r="Y143" s="44"/>
      <c r="Z143" s="44"/>
      <c r="AA143" s="44"/>
      <c r="AC143" s="44"/>
      <c r="AD143" s="44"/>
      <c r="AE143" s="44"/>
      <c r="AF143" s="44"/>
      <c r="AG143" s="44"/>
      <c r="AH143" s="44"/>
    </row>
    <row r="144" spans="2:34" x14ac:dyDescent="0.25">
      <c r="B144" s="77"/>
      <c r="D144" s="44"/>
      <c r="E144" s="44"/>
      <c r="F144" s="44"/>
      <c r="G144" s="44"/>
      <c r="H144" s="44"/>
      <c r="I144" s="44"/>
      <c r="J144" s="44"/>
      <c r="L144" s="44"/>
      <c r="M144" s="44"/>
      <c r="N144" s="44"/>
      <c r="O144" s="44"/>
      <c r="P144" s="44"/>
      <c r="Q144" s="44"/>
      <c r="S144" s="77"/>
      <c r="U144" s="44"/>
      <c r="V144" s="44"/>
      <c r="W144" s="44"/>
      <c r="X144" s="44"/>
      <c r="Y144" s="44"/>
      <c r="Z144" s="44"/>
      <c r="AA144" s="44"/>
      <c r="AC144" s="44"/>
      <c r="AD144" s="44"/>
      <c r="AE144" s="44"/>
      <c r="AF144" s="44"/>
      <c r="AG144" s="44"/>
      <c r="AH144" s="44"/>
    </row>
    <row r="145" spans="2:34" x14ac:dyDescent="0.25">
      <c r="B145" s="77"/>
      <c r="D145" s="44"/>
      <c r="E145" s="44"/>
      <c r="F145" s="44"/>
      <c r="G145" s="44"/>
      <c r="H145" s="44"/>
      <c r="I145" s="44"/>
      <c r="J145" s="44"/>
      <c r="L145" s="44"/>
      <c r="M145" s="44"/>
      <c r="N145" s="44"/>
      <c r="O145" s="44"/>
      <c r="P145" s="44"/>
      <c r="Q145" s="44"/>
      <c r="S145" s="77"/>
      <c r="U145" s="44"/>
      <c r="V145" s="44"/>
      <c r="W145" s="44"/>
      <c r="X145" s="44"/>
      <c r="Y145" s="44"/>
      <c r="Z145" s="44"/>
      <c r="AA145" s="44"/>
      <c r="AC145" s="44"/>
      <c r="AD145" s="44"/>
      <c r="AE145" s="44"/>
      <c r="AF145" s="44"/>
      <c r="AG145" s="44"/>
      <c r="AH145" s="44"/>
    </row>
    <row r="146" spans="2:34" x14ac:dyDescent="0.25">
      <c r="B146" s="77"/>
      <c r="D146" s="44"/>
      <c r="E146" s="44"/>
      <c r="F146" s="44"/>
      <c r="G146" s="44"/>
      <c r="H146" s="44"/>
      <c r="I146" s="44"/>
      <c r="J146" s="44"/>
      <c r="L146" s="44"/>
      <c r="M146" s="44"/>
      <c r="N146" s="44"/>
      <c r="O146" s="44"/>
      <c r="P146" s="44"/>
      <c r="Q146" s="44"/>
      <c r="S146" s="77"/>
      <c r="U146" s="44"/>
      <c r="V146" s="44"/>
      <c r="W146" s="44"/>
      <c r="X146" s="44"/>
      <c r="Y146" s="44"/>
      <c r="Z146" s="44"/>
      <c r="AA146" s="44"/>
      <c r="AC146" s="44"/>
      <c r="AD146" s="44"/>
      <c r="AE146" s="44"/>
      <c r="AF146" s="44"/>
      <c r="AG146" s="44"/>
      <c r="AH146" s="44"/>
    </row>
    <row r="147" spans="2:34" x14ac:dyDescent="0.25">
      <c r="B147" s="77"/>
      <c r="D147" s="44"/>
      <c r="E147" s="44"/>
      <c r="F147" s="44"/>
      <c r="G147" s="44"/>
      <c r="H147" s="44"/>
      <c r="I147" s="44"/>
      <c r="J147" s="44"/>
      <c r="L147" s="44"/>
      <c r="M147" s="44"/>
      <c r="N147" s="44"/>
      <c r="O147" s="44"/>
      <c r="P147" s="44"/>
      <c r="Q147" s="44"/>
      <c r="S147" s="77"/>
      <c r="U147" s="44"/>
      <c r="V147" s="44"/>
      <c r="W147" s="44"/>
      <c r="X147" s="44"/>
      <c r="Y147" s="44"/>
      <c r="Z147" s="44"/>
      <c r="AA147" s="44"/>
      <c r="AC147" s="44"/>
      <c r="AD147" s="44"/>
      <c r="AE147" s="44"/>
      <c r="AF147" s="44"/>
      <c r="AG147" s="44"/>
      <c r="AH147" s="44"/>
    </row>
    <row r="148" spans="2:34" x14ac:dyDescent="0.25">
      <c r="B148" s="77"/>
      <c r="D148" s="44"/>
      <c r="E148" s="44"/>
      <c r="F148" s="44"/>
      <c r="G148" s="44"/>
      <c r="H148" s="44"/>
      <c r="I148" s="44"/>
      <c r="J148" s="44"/>
      <c r="L148" s="44"/>
      <c r="M148" s="44"/>
      <c r="N148" s="44"/>
      <c r="O148" s="44"/>
      <c r="P148" s="44"/>
      <c r="Q148" s="44"/>
      <c r="S148" s="77"/>
      <c r="U148" s="44"/>
      <c r="V148" s="44"/>
      <c r="W148" s="44"/>
      <c r="X148" s="44"/>
      <c r="Y148" s="44"/>
      <c r="Z148" s="44"/>
      <c r="AA148" s="44"/>
      <c r="AC148" s="44"/>
      <c r="AD148" s="44"/>
      <c r="AE148" s="44"/>
      <c r="AF148" s="44"/>
      <c r="AG148" s="44"/>
      <c r="AH148" s="44"/>
    </row>
    <row r="149" spans="2:34" x14ac:dyDescent="0.25">
      <c r="B149" s="77"/>
      <c r="D149" s="44"/>
      <c r="E149" s="44"/>
      <c r="F149" s="44"/>
      <c r="G149" s="44"/>
      <c r="H149" s="44"/>
      <c r="I149" s="44"/>
      <c r="J149" s="44"/>
      <c r="L149" s="44"/>
      <c r="M149" s="44"/>
      <c r="N149" s="44"/>
      <c r="O149" s="44"/>
      <c r="P149" s="44"/>
      <c r="Q149" s="44"/>
      <c r="S149" s="77"/>
      <c r="U149" s="44"/>
      <c r="V149" s="44"/>
      <c r="W149" s="44"/>
      <c r="X149" s="44"/>
      <c r="Y149" s="44"/>
      <c r="Z149" s="44"/>
      <c r="AA149" s="44"/>
      <c r="AC149" s="44"/>
      <c r="AD149" s="44"/>
      <c r="AE149" s="44"/>
      <c r="AF149" s="44"/>
      <c r="AG149" s="44"/>
      <c r="AH149" s="44"/>
    </row>
    <row r="150" spans="2:34" x14ac:dyDescent="0.25">
      <c r="B150" s="77"/>
      <c r="D150" s="44"/>
      <c r="E150" s="44"/>
      <c r="F150" s="44"/>
      <c r="G150" s="44"/>
      <c r="H150" s="44"/>
      <c r="I150" s="44"/>
      <c r="J150" s="44"/>
      <c r="L150" s="44"/>
      <c r="M150" s="44"/>
      <c r="N150" s="44"/>
      <c r="O150" s="44"/>
      <c r="P150" s="44"/>
      <c r="Q150" s="44"/>
      <c r="S150" s="77"/>
      <c r="U150" s="44"/>
      <c r="V150" s="44"/>
      <c r="W150" s="44"/>
      <c r="X150" s="44"/>
      <c r="Y150" s="44"/>
      <c r="Z150" s="44"/>
      <c r="AA150" s="44"/>
      <c r="AC150" s="44"/>
      <c r="AD150" s="44"/>
      <c r="AE150" s="44"/>
      <c r="AF150" s="44"/>
      <c r="AG150" s="44"/>
      <c r="AH150" s="44"/>
    </row>
    <row r="151" spans="2:34" x14ac:dyDescent="0.25">
      <c r="B151" s="77"/>
      <c r="D151" s="44"/>
      <c r="E151" s="44"/>
      <c r="F151" s="44"/>
      <c r="G151" s="44"/>
      <c r="H151" s="44"/>
      <c r="I151" s="44"/>
      <c r="J151" s="44"/>
      <c r="L151" s="44"/>
      <c r="M151" s="44"/>
      <c r="N151" s="44"/>
      <c r="O151" s="44"/>
      <c r="P151" s="44"/>
      <c r="Q151" s="44"/>
      <c r="S151" s="77"/>
      <c r="U151" s="44"/>
      <c r="V151" s="44"/>
      <c r="W151" s="44"/>
      <c r="X151" s="44"/>
      <c r="Y151" s="44"/>
      <c r="Z151" s="44"/>
      <c r="AA151" s="44"/>
      <c r="AC151" s="44"/>
      <c r="AD151" s="44"/>
      <c r="AE151" s="44"/>
      <c r="AF151" s="44"/>
      <c r="AG151" s="44"/>
      <c r="AH151" s="44"/>
    </row>
    <row r="152" spans="2:34" x14ac:dyDescent="0.25">
      <c r="B152" s="77"/>
      <c r="D152" s="44"/>
      <c r="E152" s="44"/>
      <c r="F152" s="44"/>
      <c r="G152" s="44"/>
      <c r="H152" s="44"/>
      <c r="I152" s="44"/>
      <c r="J152" s="44"/>
      <c r="L152" s="44"/>
      <c r="M152" s="44"/>
      <c r="N152" s="44"/>
      <c r="O152" s="44"/>
      <c r="P152" s="44"/>
      <c r="Q152" s="44"/>
      <c r="S152" s="77"/>
      <c r="U152" s="44"/>
      <c r="V152" s="44"/>
      <c r="W152" s="44"/>
      <c r="X152" s="44"/>
      <c r="Y152" s="44"/>
      <c r="Z152" s="44"/>
      <c r="AA152" s="44"/>
      <c r="AC152" s="44"/>
      <c r="AD152" s="44"/>
      <c r="AE152" s="44"/>
      <c r="AF152" s="44"/>
      <c r="AG152" s="44"/>
      <c r="AH152" s="44"/>
    </row>
    <row r="153" spans="2:34" x14ac:dyDescent="0.25">
      <c r="B153" s="77"/>
      <c r="D153" s="44"/>
      <c r="E153" s="44"/>
      <c r="F153" s="44"/>
      <c r="G153" s="44"/>
      <c r="H153" s="44"/>
      <c r="I153" s="44"/>
      <c r="J153" s="44"/>
      <c r="L153" s="44"/>
      <c r="M153" s="44"/>
      <c r="N153" s="44"/>
      <c r="O153" s="44"/>
      <c r="P153" s="44"/>
      <c r="Q153" s="44"/>
      <c r="S153" s="77"/>
      <c r="U153" s="44"/>
      <c r="V153" s="44"/>
      <c r="W153" s="44"/>
      <c r="X153" s="44"/>
      <c r="Y153" s="44"/>
      <c r="Z153" s="44"/>
      <c r="AA153" s="44"/>
      <c r="AC153" s="44"/>
      <c r="AD153" s="44"/>
      <c r="AE153" s="44"/>
      <c r="AF153" s="44"/>
      <c r="AG153" s="44"/>
      <c r="AH153" s="44"/>
    </row>
    <row r="154" spans="2:34" x14ac:dyDescent="0.25">
      <c r="B154" s="77"/>
      <c r="D154" s="44"/>
      <c r="E154" s="44"/>
      <c r="F154" s="44"/>
      <c r="G154" s="44"/>
      <c r="H154" s="44"/>
      <c r="I154" s="44"/>
      <c r="J154" s="44"/>
      <c r="L154" s="44"/>
      <c r="M154" s="44"/>
      <c r="N154" s="44"/>
      <c r="O154" s="44"/>
      <c r="P154" s="44"/>
      <c r="Q154" s="44"/>
      <c r="S154" s="77"/>
      <c r="U154" s="44"/>
      <c r="V154" s="44"/>
      <c r="W154" s="44"/>
      <c r="X154" s="44"/>
      <c r="Y154" s="44"/>
      <c r="Z154" s="44"/>
      <c r="AA154" s="44"/>
      <c r="AC154" s="44"/>
      <c r="AD154" s="44"/>
      <c r="AE154" s="44"/>
      <c r="AF154" s="44"/>
      <c r="AG154" s="44"/>
      <c r="AH154" s="44"/>
    </row>
    <row r="155" spans="2:34" x14ac:dyDescent="0.25">
      <c r="B155" s="77"/>
      <c r="D155" s="44"/>
      <c r="E155" s="44"/>
      <c r="F155" s="44"/>
      <c r="G155" s="44"/>
      <c r="H155" s="44"/>
      <c r="I155" s="44"/>
      <c r="J155" s="44"/>
      <c r="L155" s="44"/>
      <c r="M155" s="44"/>
      <c r="N155" s="44"/>
      <c r="O155" s="44"/>
      <c r="P155" s="44"/>
      <c r="Q155" s="44"/>
      <c r="S155" s="77"/>
      <c r="U155" s="44"/>
      <c r="V155" s="44"/>
      <c r="W155" s="44"/>
      <c r="X155" s="44"/>
      <c r="Y155" s="44"/>
      <c r="Z155" s="44"/>
      <c r="AA155" s="44"/>
      <c r="AC155" s="44"/>
      <c r="AD155" s="44"/>
      <c r="AE155" s="44"/>
      <c r="AF155" s="44"/>
      <c r="AG155" s="44"/>
      <c r="AH155" s="44"/>
    </row>
    <row r="156" spans="2:34" x14ac:dyDescent="0.25">
      <c r="B156" s="77"/>
      <c r="D156" s="44"/>
      <c r="E156" s="44"/>
      <c r="F156" s="44"/>
      <c r="G156" s="44"/>
      <c r="H156" s="44"/>
      <c r="I156" s="44"/>
      <c r="J156" s="44"/>
      <c r="L156" s="44"/>
      <c r="M156" s="44"/>
      <c r="N156" s="44"/>
      <c r="O156" s="44"/>
      <c r="P156" s="44"/>
      <c r="Q156" s="44"/>
      <c r="S156" s="77"/>
      <c r="U156" s="44"/>
      <c r="V156" s="44"/>
      <c r="W156" s="44"/>
      <c r="X156" s="44"/>
      <c r="Y156" s="44"/>
      <c r="Z156" s="44"/>
      <c r="AA156" s="44"/>
      <c r="AC156" s="44"/>
      <c r="AD156" s="44"/>
      <c r="AE156" s="44"/>
      <c r="AF156" s="44"/>
      <c r="AG156" s="44"/>
      <c r="AH156" s="44"/>
    </row>
    <row r="157" spans="2:34" x14ac:dyDescent="0.25">
      <c r="B157" s="77"/>
      <c r="D157" s="44"/>
      <c r="E157" s="44"/>
      <c r="F157" s="44"/>
      <c r="G157" s="44"/>
      <c r="H157" s="44"/>
      <c r="I157" s="44"/>
      <c r="J157" s="44"/>
      <c r="L157" s="44"/>
      <c r="M157" s="44"/>
      <c r="N157" s="44"/>
      <c r="O157" s="44"/>
      <c r="P157" s="44"/>
      <c r="Q157" s="44"/>
      <c r="S157" s="77"/>
      <c r="U157" s="44"/>
      <c r="V157" s="44"/>
      <c r="W157" s="44"/>
      <c r="X157" s="44"/>
      <c r="Y157" s="44"/>
      <c r="Z157" s="44"/>
      <c r="AA157" s="44"/>
      <c r="AC157" s="44"/>
      <c r="AD157" s="44"/>
      <c r="AE157" s="44"/>
      <c r="AF157" s="44"/>
      <c r="AG157" s="44"/>
      <c r="AH157" s="44"/>
    </row>
    <row r="158" spans="2:34" x14ac:dyDescent="0.25">
      <c r="B158" s="77"/>
      <c r="D158" s="44"/>
      <c r="E158" s="44"/>
      <c r="F158" s="44"/>
      <c r="G158" s="44"/>
      <c r="H158" s="44"/>
      <c r="I158" s="44"/>
      <c r="J158" s="44"/>
      <c r="L158" s="44"/>
      <c r="M158" s="44"/>
      <c r="N158" s="44"/>
      <c r="O158" s="44"/>
      <c r="P158" s="44"/>
      <c r="Q158" s="44"/>
      <c r="S158" s="77"/>
      <c r="U158" s="44"/>
      <c r="V158" s="44"/>
      <c r="W158" s="44"/>
      <c r="X158" s="44"/>
      <c r="Y158" s="44"/>
      <c r="Z158" s="44"/>
      <c r="AA158" s="44"/>
      <c r="AC158" s="44"/>
      <c r="AD158" s="44"/>
      <c r="AE158" s="44"/>
      <c r="AF158" s="44"/>
      <c r="AG158" s="44"/>
      <c r="AH158" s="44"/>
    </row>
    <row r="159" spans="2:34" x14ac:dyDescent="0.25">
      <c r="B159" s="77"/>
      <c r="D159" s="44"/>
      <c r="E159" s="44"/>
      <c r="F159" s="44"/>
      <c r="G159" s="44"/>
      <c r="H159" s="44"/>
      <c r="I159" s="44"/>
      <c r="J159" s="44"/>
      <c r="L159" s="44"/>
      <c r="M159" s="44"/>
      <c r="N159" s="44"/>
      <c r="O159" s="44"/>
      <c r="P159" s="44"/>
      <c r="Q159" s="44"/>
      <c r="S159" s="77"/>
      <c r="U159" s="44"/>
      <c r="V159" s="44"/>
      <c r="W159" s="44"/>
      <c r="X159" s="44"/>
      <c r="Y159" s="44"/>
      <c r="Z159" s="44"/>
      <c r="AA159" s="44"/>
      <c r="AC159" s="44"/>
      <c r="AD159" s="44"/>
      <c r="AE159" s="44"/>
      <c r="AF159" s="44"/>
      <c r="AG159" s="44"/>
      <c r="AH159" s="44"/>
    </row>
    <row r="160" spans="2:34" x14ac:dyDescent="0.25">
      <c r="B160" s="77"/>
      <c r="D160" s="44"/>
      <c r="E160" s="44"/>
      <c r="F160" s="44"/>
      <c r="G160" s="44"/>
      <c r="H160" s="44"/>
      <c r="I160" s="44"/>
      <c r="J160" s="44"/>
      <c r="L160" s="44"/>
      <c r="M160" s="44"/>
      <c r="N160" s="44"/>
      <c r="O160" s="44"/>
      <c r="P160" s="44"/>
      <c r="Q160" s="44"/>
      <c r="S160" s="77"/>
      <c r="U160" s="44"/>
      <c r="V160" s="44"/>
      <c r="W160" s="44"/>
      <c r="X160" s="44"/>
      <c r="Y160" s="44"/>
      <c r="Z160" s="44"/>
      <c r="AA160" s="44"/>
      <c r="AC160" s="44"/>
      <c r="AD160" s="44"/>
      <c r="AE160" s="44"/>
      <c r="AF160" s="44"/>
      <c r="AG160" s="44"/>
      <c r="AH160" s="44"/>
    </row>
    <row r="161" spans="2:34" x14ac:dyDescent="0.25">
      <c r="B161" s="77"/>
      <c r="D161" s="44"/>
      <c r="E161" s="44"/>
      <c r="F161" s="44"/>
      <c r="G161" s="44"/>
      <c r="H161" s="44"/>
      <c r="I161" s="44"/>
      <c r="J161" s="44"/>
      <c r="L161" s="44"/>
      <c r="M161" s="44"/>
      <c r="N161" s="44"/>
      <c r="O161" s="44"/>
      <c r="P161" s="44"/>
      <c r="Q161" s="44"/>
      <c r="S161" s="77"/>
      <c r="U161" s="44"/>
      <c r="V161" s="44"/>
      <c r="W161" s="44"/>
      <c r="X161" s="44"/>
      <c r="Y161" s="44"/>
      <c r="Z161" s="44"/>
      <c r="AA161" s="44"/>
      <c r="AC161" s="44"/>
      <c r="AD161" s="44"/>
      <c r="AE161" s="44"/>
      <c r="AF161" s="44"/>
      <c r="AG161" s="44"/>
      <c r="AH161" s="44"/>
    </row>
    <row r="162" spans="2:34" x14ac:dyDescent="0.25">
      <c r="B162" s="77"/>
      <c r="D162" s="44"/>
      <c r="E162" s="44"/>
      <c r="F162" s="44"/>
      <c r="G162" s="44"/>
      <c r="H162" s="44"/>
      <c r="I162" s="44"/>
      <c r="J162" s="44"/>
      <c r="L162" s="44"/>
      <c r="M162" s="44"/>
      <c r="N162" s="44"/>
      <c r="O162" s="44"/>
      <c r="P162" s="44"/>
      <c r="Q162" s="44"/>
      <c r="S162" s="77"/>
      <c r="U162" s="44"/>
      <c r="V162" s="44"/>
      <c r="W162" s="44"/>
      <c r="X162" s="44"/>
      <c r="Y162" s="44"/>
      <c r="Z162" s="44"/>
      <c r="AA162" s="44"/>
      <c r="AC162" s="44"/>
      <c r="AD162" s="44"/>
      <c r="AE162" s="44"/>
      <c r="AF162" s="44"/>
      <c r="AG162" s="44"/>
      <c r="AH162" s="44"/>
    </row>
    <row r="163" spans="2:34" x14ac:dyDescent="0.25">
      <c r="B163" s="77"/>
      <c r="D163" s="44"/>
      <c r="E163" s="44"/>
      <c r="F163" s="44"/>
      <c r="G163" s="44"/>
      <c r="H163" s="44"/>
      <c r="I163" s="44"/>
      <c r="J163" s="44"/>
      <c r="L163" s="44"/>
      <c r="M163" s="44"/>
      <c r="N163" s="44"/>
      <c r="O163" s="44"/>
      <c r="P163" s="44"/>
      <c r="Q163" s="44"/>
      <c r="S163" s="77"/>
      <c r="U163" s="44"/>
      <c r="V163" s="44"/>
      <c r="W163" s="44"/>
      <c r="X163" s="44"/>
      <c r="Y163" s="44"/>
      <c r="Z163" s="44"/>
      <c r="AA163" s="44"/>
      <c r="AC163" s="44"/>
      <c r="AD163" s="44"/>
      <c r="AE163" s="44"/>
      <c r="AF163" s="44"/>
      <c r="AG163" s="44"/>
      <c r="AH163" s="44"/>
    </row>
    <row r="164" spans="2:34" x14ac:dyDescent="0.25">
      <c r="B164" s="77"/>
      <c r="D164" s="44"/>
      <c r="E164" s="44"/>
      <c r="F164" s="44"/>
      <c r="G164" s="44"/>
      <c r="H164" s="44"/>
      <c r="I164" s="44"/>
      <c r="J164" s="44"/>
      <c r="L164" s="44"/>
      <c r="M164" s="44"/>
      <c r="N164" s="44"/>
      <c r="O164" s="44"/>
      <c r="P164" s="44"/>
      <c r="Q164" s="44"/>
      <c r="S164" s="77"/>
      <c r="U164" s="44"/>
      <c r="V164" s="44"/>
      <c r="W164" s="44"/>
      <c r="X164" s="44"/>
      <c r="Y164" s="44"/>
      <c r="Z164" s="44"/>
      <c r="AA164" s="44"/>
      <c r="AC164" s="44"/>
      <c r="AD164" s="44"/>
      <c r="AE164" s="44"/>
      <c r="AF164" s="44"/>
      <c r="AG164" s="44"/>
      <c r="AH164" s="44"/>
    </row>
    <row r="165" spans="2:34" x14ac:dyDescent="0.25">
      <c r="B165" s="77"/>
      <c r="D165" s="44"/>
      <c r="E165" s="44"/>
      <c r="F165" s="44"/>
      <c r="G165" s="44"/>
      <c r="H165" s="44"/>
      <c r="I165" s="44"/>
      <c r="J165" s="44"/>
      <c r="L165" s="44"/>
      <c r="M165" s="44"/>
      <c r="N165" s="44"/>
      <c r="O165" s="44"/>
      <c r="P165" s="44"/>
      <c r="Q165" s="44"/>
      <c r="S165" s="77"/>
      <c r="U165" s="44"/>
      <c r="V165" s="44"/>
      <c r="W165" s="44"/>
      <c r="X165" s="44"/>
      <c r="Y165" s="44"/>
      <c r="Z165" s="44"/>
      <c r="AA165" s="44"/>
      <c r="AC165" s="44"/>
      <c r="AD165" s="44"/>
      <c r="AE165" s="44"/>
      <c r="AF165" s="44"/>
      <c r="AG165" s="44"/>
      <c r="AH165" s="44"/>
    </row>
    <row r="166" spans="2:34" x14ac:dyDescent="0.25">
      <c r="B166" s="77"/>
      <c r="D166" s="44"/>
      <c r="E166" s="44"/>
      <c r="F166" s="44"/>
      <c r="G166" s="44"/>
      <c r="H166" s="44"/>
      <c r="I166" s="44"/>
      <c r="J166" s="44"/>
      <c r="L166" s="44"/>
      <c r="M166" s="44"/>
      <c r="N166" s="44"/>
      <c r="O166" s="44"/>
      <c r="P166" s="44"/>
      <c r="Q166" s="44"/>
      <c r="S166" s="77"/>
      <c r="U166" s="44"/>
      <c r="V166" s="44"/>
      <c r="W166" s="44"/>
      <c r="X166" s="44"/>
      <c r="Y166" s="44"/>
      <c r="Z166" s="44"/>
      <c r="AA166" s="44"/>
      <c r="AC166" s="44"/>
      <c r="AD166" s="44"/>
      <c r="AE166" s="44"/>
      <c r="AF166" s="44"/>
      <c r="AG166" s="44"/>
      <c r="AH166" s="44"/>
    </row>
    <row r="167" spans="2:34" x14ac:dyDescent="0.25">
      <c r="B167" s="77"/>
      <c r="D167" s="44"/>
      <c r="E167" s="44"/>
      <c r="F167" s="44"/>
      <c r="G167" s="44"/>
      <c r="H167" s="44"/>
      <c r="I167" s="44"/>
      <c r="J167" s="44"/>
      <c r="L167" s="44"/>
      <c r="M167" s="44"/>
      <c r="N167" s="44"/>
      <c r="O167" s="44"/>
      <c r="P167" s="44"/>
      <c r="Q167" s="44"/>
      <c r="S167" s="77"/>
      <c r="U167" s="44"/>
      <c r="V167" s="44"/>
      <c r="W167" s="44"/>
      <c r="X167" s="44"/>
      <c r="Y167" s="44"/>
      <c r="Z167" s="44"/>
      <c r="AA167" s="44"/>
      <c r="AC167" s="44"/>
      <c r="AD167" s="44"/>
      <c r="AE167" s="44"/>
      <c r="AF167" s="44"/>
      <c r="AG167" s="44"/>
      <c r="AH167" s="44"/>
    </row>
    <row r="168" spans="2:34" x14ac:dyDescent="0.25">
      <c r="B168" s="77"/>
      <c r="D168" s="44"/>
      <c r="E168" s="44"/>
      <c r="F168" s="44"/>
      <c r="G168" s="44"/>
      <c r="H168" s="44"/>
      <c r="I168" s="44"/>
      <c r="J168" s="44"/>
      <c r="L168" s="44"/>
      <c r="M168" s="44"/>
      <c r="N168" s="44"/>
      <c r="O168" s="44"/>
      <c r="P168" s="44"/>
      <c r="Q168" s="44"/>
      <c r="S168" s="77"/>
      <c r="U168" s="44"/>
      <c r="V168" s="44"/>
      <c r="W168" s="44"/>
      <c r="X168" s="44"/>
      <c r="Y168" s="44"/>
      <c r="Z168" s="44"/>
      <c r="AA168" s="44"/>
      <c r="AC168" s="44"/>
      <c r="AD168" s="44"/>
      <c r="AE168" s="44"/>
      <c r="AF168" s="44"/>
      <c r="AG168" s="44"/>
      <c r="AH168" s="44"/>
    </row>
    <row r="169" spans="2:34" x14ac:dyDescent="0.25">
      <c r="B169" s="77"/>
      <c r="D169" s="44"/>
      <c r="E169" s="44"/>
      <c r="F169" s="44"/>
      <c r="G169" s="44"/>
      <c r="H169" s="44"/>
      <c r="I169" s="44"/>
      <c r="J169" s="44"/>
      <c r="L169" s="44"/>
      <c r="M169" s="44"/>
      <c r="N169" s="44"/>
      <c r="O169" s="44"/>
      <c r="P169" s="44"/>
      <c r="Q169" s="44"/>
      <c r="S169" s="77"/>
      <c r="U169" s="44"/>
      <c r="V169" s="44"/>
      <c r="W169" s="44"/>
      <c r="X169" s="44"/>
      <c r="Y169" s="44"/>
      <c r="Z169" s="44"/>
      <c r="AA169" s="44"/>
      <c r="AC169" s="44"/>
      <c r="AD169" s="44"/>
      <c r="AE169" s="44"/>
      <c r="AF169" s="44"/>
      <c r="AG169" s="44"/>
      <c r="AH169" s="44"/>
    </row>
    <row r="170" spans="2:34" x14ac:dyDescent="0.25">
      <c r="B170" s="77"/>
      <c r="D170" s="44"/>
      <c r="E170" s="44"/>
      <c r="F170" s="44"/>
      <c r="G170" s="44"/>
      <c r="H170" s="44"/>
      <c r="I170" s="44"/>
      <c r="J170" s="44"/>
      <c r="L170" s="44"/>
      <c r="M170" s="44"/>
      <c r="N170" s="44"/>
      <c r="O170" s="44"/>
      <c r="P170" s="44"/>
      <c r="Q170" s="44"/>
      <c r="S170" s="77"/>
      <c r="U170" s="44"/>
      <c r="V170" s="44"/>
      <c r="W170" s="44"/>
      <c r="X170" s="44"/>
      <c r="Y170" s="44"/>
      <c r="Z170" s="44"/>
      <c r="AA170" s="44"/>
      <c r="AC170" s="44"/>
      <c r="AD170" s="44"/>
      <c r="AE170" s="44"/>
      <c r="AF170" s="44"/>
      <c r="AG170" s="44"/>
      <c r="AH170" s="44"/>
    </row>
    <row r="171" spans="2:34" x14ac:dyDescent="0.25">
      <c r="B171" s="77"/>
      <c r="D171" s="44"/>
      <c r="E171" s="44"/>
      <c r="F171" s="44"/>
      <c r="G171" s="44"/>
      <c r="H171" s="44"/>
      <c r="I171" s="44"/>
      <c r="J171" s="44"/>
      <c r="L171" s="44"/>
      <c r="M171" s="44"/>
      <c r="N171" s="44"/>
      <c r="O171" s="44"/>
      <c r="P171" s="44"/>
      <c r="Q171" s="44"/>
      <c r="S171" s="77"/>
      <c r="U171" s="44"/>
      <c r="V171" s="44"/>
      <c r="W171" s="44"/>
      <c r="X171" s="44"/>
      <c r="Y171" s="44"/>
      <c r="Z171" s="44"/>
      <c r="AA171" s="44"/>
      <c r="AC171" s="44"/>
      <c r="AD171" s="44"/>
      <c r="AE171" s="44"/>
      <c r="AF171" s="44"/>
      <c r="AG171" s="44"/>
      <c r="AH171" s="44"/>
    </row>
    <row r="172" spans="2:34" x14ac:dyDescent="0.25">
      <c r="B172" s="77"/>
      <c r="D172" s="44"/>
      <c r="E172" s="44"/>
      <c r="F172" s="44"/>
      <c r="G172" s="44"/>
      <c r="H172" s="44"/>
      <c r="I172" s="44"/>
      <c r="J172" s="44"/>
      <c r="L172" s="44"/>
      <c r="M172" s="44"/>
      <c r="N172" s="44"/>
      <c r="O172" s="44"/>
      <c r="P172" s="44"/>
      <c r="Q172" s="44"/>
      <c r="S172" s="77"/>
      <c r="U172" s="44"/>
      <c r="V172" s="44"/>
      <c r="W172" s="44"/>
      <c r="X172" s="44"/>
      <c r="Y172" s="44"/>
      <c r="Z172" s="44"/>
      <c r="AA172" s="44"/>
      <c r="AC172" s="44"/>
      <c r="AD172" s="44"/>
      <c r="AE172" s="44"/>
      <c r="AF172" s="44"/>
      <c r="AG172" s="44"/>
      <c r="AH172" s="44"/>
    </row>
    <row r="173" spans="2:34" x14ac:dyDescent="0.25">
      <c r="B173" s="77"/>
      <c r="D173" s="44"/>
      <c r="E173" s="44"/>
      <c r="F173" s="44"/>
      <c r="G173" s="44"/>
      <c r="H173" s="44"/>
      <c r="I173" s="44"/>
      <c r="J173" s="44"/>
      <c r="L173" s="44"/>
      <c r="M173" s="44"/>
      <c r="N173" s="44"/>
      <c r="O173" s="44"/>
      <c r="P173" s="44"/>
      <c r="Q173" s="44"/>
      <c r="S173" s="77"/>
      <c r="U173" s="44"/>
      <c r="V173" s="44"/>
      <c r="W173" s="44"/>
      <c r="X173" s="44"/>
      <c r="Y173" s="44"/>
      <c r="Z173" s="44"/>
      <c r="AA173" s="44"/>
      <c r="AC173" s="44"/>
      <c r="AD173" s="44"/>
      <c r="AE173" s="44"/>
      <c r="AF173" s="44"/>
      <c r="AG173" s="44"/>
      <c r="AH173" s="44"/>
    </row>
    <row r="174" spans="2:34" x14ac:dyDescent="0.25">
      <c r="B174" s="77"/>
      <c r="D174" s="44"/>
      <c r="E174" s="44"/>
      <c r="F174" s="44"/>
      <c r="G174" s="44"/>
      <c r="H174" s="44"/>
      <c r="I174" s="44"/>
      <c r="J174" s="44"/>
      <c r="L174" s="44"/>
      <c r="M174" s="44"/>
      <c r="N174" s="44"/>
      <c r="O174" s="44"/>
      <c r="P174" s="44"/>
      <c r="Q174" s="44"/>
      <c r="S174" s="77"/>
      <c r="U174" s="44"/>
      <c r="V174" s="44"/>
      <c r="W174" s="44"/>
      <c r="X174" s="44"/>
      <c r="Y174" s="44"/>
      <c r="Z174" s="44"/>
      <c r="AA174" s="44"/>
      <c r="AC174" s="44"/>
      <c r="AD174" s="44"/>
      <c r="AE174" s="44"/>
      <c r="AF174" s="44"/>
      <c r="AG174" s="44"/>
      <c r="AH174" s="44"/>
    </row>
    <row r="175" spans="2:34" x14ac:dyDescent="0.25">
      <c r="B175" s="77"/>
      <c r="D175" s="44"/>
      <c r="E175" s="44"/>
      <c r="F175" s="44"/>
      <c r="G175" s="44"/>
      <c r="H175" s="44"/>
      <c r="I175" s="44"/>
      <c r="J175" s="44"/>
      <c r="L175" s="44"/>
      <c r="M175" s="44"/>
      <c r="N175" s="44"/>
      <c r="O175" s="44"/>
      <c r="P175" s="44"/>
      <c r="Q175" s="44"/>
      <c r="S175" s="77"/>
      <c r="U175" s="44"/>
      <c r="V175" s="44"/>
      <c r="W175" s="44"/>
      <c r="X175" s="44"/>
      <c r="Y175" s="44"/>
      <c r="Z175" s="44"/>
      <c r="AA175" s="44"/>
      <c r="AC175" s="44"/>
      <c r="AD175" s="44"/>
      <c r="AE175" s="44"/>
      <c r="AF175" s="44"/>
      <c r="AG175" s="44"/>
      <c r="AH175" s="44"/>
    </row>
    <row r="176" spans="2:34" x14ac:dyDescent="0.25">
      <c r="B176" s="77"/>
      <c r="D176" s="44"/>
      <c r="E176" s="44"/>
      <c r="F176" s="44"/>
      <c r="G176" s="44"/>
      <c r="H176" s="44"/>
      <c r="I176" s="44"/>
      <c r="J176" s="44"/>
      <c r="L176" s="44"/>
      <c r="M176" s="44"/>
      <c r="N176" s="44"/>
      <c r="O176" s="44"/>
      <c r="P176" s="44"/>
      <c r="Q176" s="44"/>
      <c r="S176" s="77"/>
      <c r="U176" s="44"/>
      <c r="V176" s="44"/>
      <c r="W176" s="44"/>
      <c r="X176" s="44"/>
      <c r="Y176" s="44"/>
      <c r="Z176" s="44"/>
      <c r="AA176" s="44"/>
      <c r="AC176" s="44"/>
      <c r="AD176" s="44"/>
      <c r="AE176" s="44"/>
      <c r="AF176" s="44"/>
      <c r="AG176" s="44"/>
      <c r="AH176" s="44"/>
    </row>
    <row r="177" spans="2:34" x14ac:dyDescent="0.25">
      <c r="B177" s="77"/>
      <c r="D177" s="44"/>
      <c r="E177" s="44"/>
      <c r="F177" s="44"/>
      <c r="G177" s="44"/>
      <c r="H177" s="44"/>
      <c r="I177" s="44"/>
      <c r="J177" s="44"/>
      <c r="L177" s="44"/>
      <c r="M177" s="44"/>
      <c r="N177" s="44"/>
      <c r="O177" s="44"/>
      <c r="P177" s="44"/>
      <c r="Q177" s="44"/>
      <c r="S177" s="77"/>
      <c r="U177" s="44"/>
      <c r="V177" s="44"/>
      <c r="W177" s="44"/>
      <c r="X177" s="44"/>
      <c r="Y177" s="44"/>
      <c r="Z177" s="44"/>
      <c r="AA177" s="44"/>
      <c r="AC177" s="44"/>
      <c r="AD177" s="44"/>
      <c r="AE177" s="44"/>
      <c r="AF177" s="44"/>
      <c r="AG177" s="44"/>
      <c r="AH177" s="44"/>
    </row>
    <row r="178" spans="2:34" x14ac:dyDescent="0.25">
      <c r="B178" s="77"/>
      <c r="D178" s="44"/>
      <c r="E178" s="44"/>
      <c r="F178" s="44"/>
      <c r="G178" s="44"/>
      <c r="H178" s="44"/>
      <c r="I178" s="44"/>
      <c r="J178" s="44"/>
      <c r="L178" s="44"/>
      <c r="M178" s="44"/>
      <c r="N178" s="44"/>
      <c r="O178" s="44"/>
      <c r="P178" s="44"/>
      <c r="Q178" s="44"/>
      <c r="S178" s="77"/>
      <c r="U178" s="44"/>
      <c r="V178" s="44"/>
      <c r="W178" s="44"/>
      <c r="X178" s="44"/>
      <c r="Y178" s="44"/>
      <c r="Z178" s="44"/>
      <c r="AA178" s="44"/>
      <c r="AC178" s="44"/>
      <c r="AD178" s="44"/>
      <c r="AE178" s="44"/>
      <c r="AF178" s="44"/>
      <c r="AG178" s="44"/>
      <c r="AH178" s="44"/>
    </row>
    <row r="179" spans="2:34" x14ac:dyDescent="0.25">
      <c r="B179" s="77"/>
      <c r="D179" s="44"/>
      <c r="E179" s="44"/>
      <c r="F179" s="44"/>
      <c r="G179" s="44"/>
      <c r="H179" s="44"/>
      <c r="I179" s="44"/>
      <c r="J179" s="44"/>
      <c r="L179" s="44"/>
      <c r="M179" s="44"/>
      <c r="N179" s="44"/>
      <c r="O179" s="44"/>
      <c r="P179" s="44"/>
      <c r="Q179" s="44"/>
      <c r="S179" s="77"/>
      <c r="U179" s="44"/>
      <c r="V179" s="44"/>
      <c r="W179" s="44"/>
      <c r="X179" s="44"/>
      <c r="Y179" s="44"/>
      <c r="Z179" s="44"/>
      <c r="AA179" s="44"/>
      <c r="AC179" s="44"/>
      <c r="AD179" s="44"/>
      <c r="AE179" s="44"/>
      <c r="AF179" s="44"/>
      <c r="AG179" s="44"/>
      <c r="AH179" s="44"/>
    </row>
    <row r="180" spans="2:34" x14ac:dyDescent="0.25">
      <c r="B180" s="77"/>
      <c r="D180" s="44"/>
      <c r="E180" s="44"/>
      <c r="F180" s="44"/>
      <c r="G180" s="44"/>
      <c r="H180" s="44"/>
      <c r="I180" s="44"/>
      <c r="J180" s="44"/>
      <c r="L180" s="44"/>
      <c r="M180" s="44"/>
      <c r="N180" s="44"/>
      <c r="O180" s="44"/>
      <c r="P180" s="44"/>
      <c r="Q180" s="44"/>
      <c r="S180" s="77"/>
      <c r="U180" s="44"/>
      <c r="V180" s="44"/>
      <c r="W180" s="44"/>
      <c r="X180" s="44"/>
      <c r="Y180" s="44"/>
      <c r="Z180" s="44"/>
      <c r="AA180" s="44"/>
      <c r="AC180" s="44"/>
      <c r="AD180" s="44"/>
      <c r="AE180" s="44"/>
      <c r="AF180" s="44"/>
      <c r="AG180" s="44"/>
      <c r="AH180" s="44"/>
    </row>
    <row r="181" spans="2:34" x14ac:dyDescent="0.25">
      <c r="B181" s="77"/>
      <c r="D181" s="44"/>
      <c r="E181" s="44"/>
      <c r="F181" s="44"/>
      <c r="G181" s="44"/>
      <c r="H181" s="44"/>
      <c r="I181" s="44"/>
      <c r="J181" s="44"/>
      <c r="L181" s="44"/>
      <c r="M181" s="44"/>
      <c r="N181" s="44"/>
      <c r="O181" s="44"/>
      <c r="P181" s="44"/>
      <c r="Q181" s="44"/>
      <c r="S181" s="77"/>
      <c r="U181" s="44"/>
      <c r="V181" s="44"/>
      <c r="W181" s="44"/>
      <c r="X181" s="44"/>
      <c r="Y181" s="44"/>
      <c r="Z181" s="44"/>
      <c r="AA181" s="44"/>
      <c r="AC181" s="44"/>
      <c r="AD181" s="44"/>
      <c r="AE181" s="44"/>
      <c r="AF181" s="44"/>
      <c r="AG181" s="44"/>
      <c r="AH181" s="44"/>
    </row>
    <row r="182" spans="2:34" x14ac:dyDescent="0.25">
      <c r="B182" s="77"/>
      <c r="D182" s="44"/>
      <c r="E182" s="44"/>
      <c r="F182" s="44"/>
      <c r="G182" s="44"/>
      <c r="H182" s="44"/>
      <c r="I182" s="44"/>
      <c r="J182" s="44"/>
      <c r="L182" s="44"/>
      <c r="M182" s="44"/>
      <c r="N182" s="44"/>
      <c r="O182" s="44"/>
      <c r="P182" s="44"/>
      <c r="Q182" s="44"/>
      <c r="S182" s="77"/>
      <c r="U182" s="44"/>
      <c r="V182" s="44"/>
      <c r="W182" s="44"/>
      <c r="X182" s="44"/>
      <c r="Y182" s="44"/>
      <c r="Z182" s="44"/>
      <c r="AA182" s="44"/>
      <c r="AC182" s="44"/>
      <c r="AD182" s="44"/>
      <c r="AE182" s="44"/>
      <c r="AF182" s="44"/>
      <c r="AG182" s="44"/>
      <c r="AH182" s="44"/>
    </row>
    <row r="183" spans="2:34" x14ac:dyDescent="0.25">
      <c r="B183" s="77"/>
      <c r="D183" s="44"/>
      <c r="E183" s="44"/>
      <c r="F183" s="44"/>
      <c r="G183" s="44"/>
      <c r="H183" s="44"/>
      <c r="I183" s="44"/>
      <c r="J183" s="44"/>
      <c r="L183" s="44"/>
      <c r="M183" s="44"/>
      <c r="N183" s="44"/>
      <c r="O183" s="44"/>
      <c r="P183" s="44"/>
      <c r="Q183" s="44"/>
      <c r="S183" s="77"/>
      <c r="U183" s="44"/>
      <c r="V183" s="44"/>
      <c r="W183" s="44"/>
      <c r="X183" s="44"/>
      <c r="Y183" s="44"/>
      <c r="Z183" s="44"/>
      <c r="AA183" s="44"/>
      <c r="AC183" s="44"/>
      <c r="AD183" s="44"/>
      <c r="AE183" s="44"/>
      <c r="AF183" s="44"/>
      <c r="AG183" s="44"/>
      <c r="AH183" s="44"/>
    </row>
    <row r="184" spans="2:34" x14ac:dyDescent="0.25">
      <c r="B184" s="77"/>
      <c r="D184" s="44"/>
      <c r="E184" s="44"/>
      <c r="F184" s="44"/>
      <c r="G184" s="44"/>
      <c r="H184" s="44"/>
      <c r="I184" s="44"/>
      <c r="J184" s="44"/>
      <c r="L184" s="44"/>
      <c r="M184" s="44"/>
      <c r="N184" s="44"/>
      <c r="O184" s="44"/>
      <c r="P184" s="44"/>
      <c r="Q184" s="44"/>
      <c r="S184" s="77"/>
      <c r="U184" s="44"/>
      <c r="V184" s="44"/>
      <c r="W184" s="44"/>
      <c r="X184" s="44"/>
      <c r="Y184" s="44"/>
      <c r="Z184" s="44"/>
      <c r="AA184" s="44"/>
      <c r="AC184" s="44"/>
      <c r="AD184" s="44"/>
      <c r="AE184" s="44"/>
      <c r="AF184" s="44"/>
      <c r="AG184" s="44"/>
      <c r="AH184" s="44"/>
    </row>
    <row r="185" spans="2:34" x14ac:dyDescent="0.25">
      <c r="B185" s="77"/>
      <c r="D185" s="44"/>
      <c r="E185" s="44"/>
      <c r="F185" s="44"/>
      <c r="G185" s="44"/>
      <c r="H185" s="44"/>
      <c r="I185" s="44"/>
      <c r="J185" s="44"/>
      <c r="L185" s="44"/>
      <c r="M185" s="44"/>
      <c r="N185" s="44"/>
      <c r="O185" s="44"/>
      <c r="P185" s="44"/>
      <c r="Q185" s="44"/>
      <c r="S185" s="77"/>
      <c r="U185" s="44"/>
      <c r="V185" s="44"/>
      <c r="W185" s="44"/>
      <c r="X185" s="44"/>
      <c r="Y185" s="44"/>
      <c r="Z185" s="44"/>
      <c r="AA185" s="44"/>
      <c r="AC185" s="44"/>
      <c r="AD185" s="44"/>
      <c r="AE185" s="44"/>
      <c r="AF185" s="44"/>
      <c r="AG185" s="44"/>
      <c r="AH185" s="44"/>
    </row>
    <row r="186" spans="2:34" x14ac:dyDescent="0.25">
      <c r="B186" s="77"/>
      <c r="D186" s="44"/>
      <c r="E186" s="44"/>
      <c r="F186" s="44"/>
      <c r="G186" s="44"/>
      <c r="H186" s="44"/>
      <c r="I186" s="44"/>
      <c r="J186" s="44"/>
      <c r="L186" s="44"/>
      <c r="M186" s="44"/>
      <c r="N186" s="44"/>
      <c r="O186" s="44"/>
      <c r="P186" s="44"/>
      <c r="Q186" s="44"/>
      <c r="S186" s="77"/>
      <c r="U186" s="44"/>
      <c r="V186" s="44"/>
      <c r="W186" s="44"/>
      <c r="X186" s="44"/>
      <c r="Y186" s="44"/>
      <c r="Z186" s="44"/>
      <c r="AA186" s="44"/>
      <c r="AC186" s="44"/>
      <c r="AD186" s="44"/>
      <c r="AE186" s="44"/>
      <c r="AF186" s="44"/>
      <c r="AG186" s="44"/>
      <c r="AH186" s="44"/>
    </row>
    <row r="187" spans="2:34" x14ac:dyDescent="0.25">
      <c r="B187" s="77"/>
      <c r="D187" s="44"/>
      <c r="E187" s="44"/>
      <c r="F187" s="44"/>
      <c r="G187" s="44"/>
      <c r="H187" s="44"/>
      <c r="I187" s="44"/>
      <c r="J187" s="44"/>
      <c r="L187" s="44"/>
      <c r="M187" s="44"/>
      <c r="N187" s="44"/>
      <c r="O187" s="44"/>
      <c r="P187" s="44"/>
      <c r="Q187" s="44"/>
      <c r="S187" s="77"/>
      <c r="U187" s="44"/>
      <c r="V187" s="44"/>
      <c r="W187" s="44"/>
      <c r="X187" s="44"/>
      <c r="Y187" s="44"/>
      <c r="Z187" s="44"/>
      <c r="AA187" s="44"/>
      <c r="AC187" s="44"/>
      <c r="AD187" s="44"/>
      <c r="AE187" s="44"/>
      <c r="AF187" s="44"/>
      <c r="AG187" s="44"/>
      <c r="AH187" s="44"/>
    </row>
    <row r="188" spans="2:34" x14ac:dyDescent="0.25">
      <c r="B188" s="77"/>
      <c r="D188" s="44"/>
      <c r="E188" s="44"/>
      <c r="F188" s="44"/>
      <c r="G188" s="44"/>
      <c r="H188" s="44"/>
      <c r="I188" s="44"/>
      <c r="J188" s="44"/>
      <c r="L188" s="44"/>
      <c r="M188" s="44"/>
      <c r="N188" s="44"/>
      <c r="O188" s="44"/>
      <c r="P188" s="44"/>
      <c r="Q188" s="44"/>
      <c r="S188" s="77"/>
      <c r="U188" s="44"/>
      <c r="V188" s="44"/>
      <c r="W188" s="44"/>
      <c r="X188" s="44"/>
      <c r="Y188" s="44"/>
      <c r="Z188" s="44"/>
      <c r="AA188" s="44"/>
      <c r="AC188" s="44"/>
      <c r="AD188" s="44"/>
      <c r="AE188" s="44"/>
      <c r="AF188" s="44"/>
      <c r="AG188" s="44"/>
      <c r="AH188" s="44"/>
    </row>
    <row r="189" spans="2:34" x14ac:dyDescent="0.25">
      <c r="B189" s="77"/>
      <c r="D189" s="44"/>
      <c r="E189" s="44"/>
      <c r="F189" s="44"/>
      <c r="G189" s="44"/>
      <c r="H189" s="44"/>
      <c r="I189" s="44"/>
      <c r="J189" s="44"/>
      <c r="L189" s="44"/>
      <c r="M189" s="44"/>
      <c r="N189" s="44"/>
      <c r="O189" s="44"/>
      <c r="P189" s="44"/>
      <c r="Q189" s="44"/>
      <c r="S189" s="77"/>
      <c r="U189" s="44"/>
      <c r="V189" s="44"/>
      <c r="W189" s="44"/>
      <c r="X189" s="44"/>
      <c r="Y189" s="44"/>
      <c r="Z189" s="44"/>
      <c r="AA189" s="44"/>
      <c r="AC189" s="44"/>
      <c r="AD189" s="44"/>
      <c r="AE189" s="44"/>
      <c r="AF189" s="44"/>
      <c r="AG189" s="44"/>
      <c r="AH189" s="44"/>
    </row>
    <row r="190" spans="2:34" x14ac:dyDescent="0.25">
      <c r="B190" s="77"/>
      <c r="D190" s="44"/>
      <c r="E190" s="44"/>
      <c r="F190" s="44"/>
      <c r="G190" s="44"/>
      <c r="H190" s="44"/>
      <c r="I190" s="44"/>
      <c r="J190" s="44"/>
      <c r="L190" s="44"/>
      <c r="M190" s="44"/>
      <c r="N190" s="44"/>
      <c r="O190" s="44"/>
      <c r="P190" s="44"/>
      <c r="Q190" s="44"/>
      <c r="S190" s="77"/>
      <c r="U190" s="44"/>
      <c r="V190" s="44"/>
      <c r="W190" s="44"/>
      <c r="X190" s="44"/>
      <c r="Y190" s="44"/>
      <c r="Z190" s="44"/>
      <c r="AA190" s="44"/>
      <c r="AC190" s="44"/>
      <c r="AD190" s="44"/>
      <c r="AE190" s="44"/>
      <c r="AF190" s="44"/>
      <c r="AG190" s="44"/>
      <c r="AH190" s="44"/>
    </row>
    <row r="191" spans="2:34" x14ac:dyDescent="0.25">
      <c r="B191" s="77"/>
      <c r="D191" s="44"/>
      <c r="E191" s="44"/>
      <c r="F191" s="44"/>
      <c r="G191" s="44"/>
      <c r="H191" s="44"/>
      <c r="I191" s="44"/>
      <c r="J191" s="44"/>
      <c r="L191" s="44"/>
      <c r="M191" s="44"/>
      <c r="N191" s="44"/>
      <c r="O191" s="44"/>
      <c r="P191" s="44"/>
      <c r="Q191" s="44"/>
      <c r="S191" s="77"/>
      <c r="U191" s="44"/>
      <c r="V191" s="44"/>
      <c r="W191" s="44"/>
      <c r="X191" s="44"/>
      <c r="Y191" s="44"/>
      <c r="Z191" s="44"/>
      <c r="AA191" s="44"/>
      <c r="AC191" s="44"/>
      <c r="AD191" s="44"/>
      <c r="AE191" s="44"/>
      <c r="AF191" s="44"/>
      <c r="AG191" s="44"/>
      <c r="AH191" s="44"/>
    </row>
    <row r="192" spans="2:34" x14ac:dyDescent="0.25">
      <c r="B192" s="77"/>
      <c r="D192" s="44"/>
      <c r="E192" s="44"/>
      <c r="F192" s="44"/>
      <c r="G192" s="44"/>
      <c r="H192" s="44"/>
      <c r="I192" s="44"/>
      <c r="J192" s="44"/>
      <c r="L192" s="44"/>
      <c r="M192" s="44"/>
      <c r="N192" s="44"/>
      <c r="O192" s="44"/>
      <c r="P192" s="44"/>
      <c r="Q192" s="44"/>
      <c r="S192" s="77"/>
      <c r="U192" s="44"/>
      <c r="V192" s="44"/>
      <c r="W192" s="44"/>
      <c r="X192" s="44"/>
      <c r="Y192" s="44"/>
      <c r="Z192" s="44"/>
      <c r="AA192" s="44"/>
      <c r="AC192" s="44"/>
      <c r="AD192" s="44"/>
      <c r="AE192" s="44"/>
      <c r="AF192" s="44"/>
      <c r="AG192" s="44"/>
      <c r="AH192" s="44"/>
    </row>
    <row r="193" spans="2:34" x14ac:dyDescent="0.25">
      <c r="B193" s="77"/>
      <c r="D193" s="44"/>
      <c r="E193" s="44"/>
      <c r="F193" s="44"/>
      <c r="G193" s="44"/>
      <c r="H193" s="44"/>
      <c r="I193" s="44"/>
      <c r="J193" s="44"/>
      <c r="L193" s="44"/>
      <c r="M193" s="44"/>
      <c r="N193" s="44"/>
      <c r="O193" s="44"/>
      <c r="P193" s="44"/>
      <c r="Q193" s="44"/>
      <c r="S193" s="77"/>
      <c r="U193" s="44"/>
      <c r="V193" s="44"/>
      <c r="W193" s="44"/>
      <c r="X193" s="44"/>
      <c r="Y193" s="44"/>
      <c r="Z193" s="44"/>
      <c r="AA193" s="44"/>
      <c r="AC193" s="44"/>
      <c r="AD193" s="44"/>
      <c r="AE193" s="44"/>
      <c r="AF193" s="44"/>
      <c r="AG193" s="44"/>
      <c r="AH193" s="44"/>
    </row>
    <row r="194" spans="2:34" x14ac:dyDescent="0.25">
      <c r="B194" s="77"/>
      <c r="D194" s="44"/>
      <c r="E194" s="44"/>
      <c r="F194" s="44"/>
      <c r="G194" s="44"/>
      <c r="H194" s="44"/>
      <c r="I194" s="44"/>
      <c r="J194" s="44"/>
      <c r="L194" s="44"/>
      <c r="M194" s="44"/>
      <c r="N194" s="44"/>
      <c r="O194" s="44"/>
      <c r="P194" s="44"/>
      <c r="Q194" s="44"/>
      <c r="S194" s="77"/>
      <c r="U194" s="44"/>
      <c r="V194" s="44"/>
      <c r="W194" s="44"/>
      <c r="X194" s="44"/>
      <c r="Y194" s="44"/>
      <c r="Z194" s="44"/>
      <c r="AA194" s="44"/>
      <c r="AC194" s="44"/>
      <c r="AD194" s="44"/>
      <c r="AE194" s="44"/>
      <c r="AF194" s="44"/>
      <c r="AG194" s="44"/>
      <c r="AH194" s="44"/>
    </row>
    <row r="195" spans="2:34" x14ac:dyDescent="0.25">
      <c r="B195" s="77"/>
      <c r="D195" s="44"/>
      <c r="E195" s="44"/>
      <c r="F195" s="44"/>
      <c r="G195" s="44"/>
      <c r="H195" s="44"/>
      <c r="I195" s="44"/>
      <c r="J195" s="44"/>
      <c r="L195" s="44"/>
      <c r="M195" s="44"/>
      <c r="N195" s="44"/>
      <c r="O195" s="44"/>
      <c r="P195" s="44"/>
      <c r="Q195" s="44"/>
      <c r="S195" s="77"/>
      <c r="U195" s="44"/>
      <c r="V195" s="44"/>
      <c r="W195" s="44"/>
      <c r="X195" s="44"/>
      <c r="Y195" s="44"/>
      <c r="Z195" s="44"/>
      <c r="AA195" s="44"/>
      <c r="AC195" s="44"/>
      <c r="AD195" s="44"/>
      <c r="AE195" s="44"/>
      <c r="AF195" s="44"/>
      <c r="AG195" s="44"/>
      <c r="AH195" s="44"/>
    </row>
    <row r="196" spans="2:34" x14ac:dyDescent="0.25">
      <c r="B196" s="77"/>
      <c r="D196" s="44"/>
      <c r="E196" s="44"/>
      <c r="F196" s="44"/>
      <c r="G196" s="44"/>
      <c r="H196" s="44"/>
      <c r="I196" s="44"/>
      <c r="J196" s="44"/>
      <c r="L196" s="44"/>
      <c r="M196" s="44"/>
      <c r="N196" s="44"/>
      <c r="O196" s="44"/>
      <c r="P196" s="44"/>
      <c r="Q196" s="44"/>
      <c r="S196" s="77"/>
      <c r="U196" s="44"/>
      <c r="V196" s="44"/>
      <c r="W196" s="44"/>
      <c r="X196" s="44"/>
      <c r="Y196" s="44"/>
      <c r="Z196" s="44"/>
      <c r="AA196" s="44"/>
      <c r="AC196" s="44"/>
      <c r="AD196" s="44"/>
      <c r="AE196" s="44"/>
      <c r="AF196" s="44"/>
      <c r="AG196" s="44"/>
      <c r="AH196" s="44"/>
    </row>
    <row r="197" spans="2:34" x14ac:dyDescent="0.25">
      <c r="B197" s="77"/>
      <c r="D197" s="44"/>
      <c r="E197" s="44"/>
      <c r="F197" s="44"/>
      <c r="G197" s="44"/>
      <c r="H197" s="44"/>
      <c r="I197" s="44"/>
      <c r="J197" s="44"/>
      <c r="L197" s="44"/>
      <c r="M197" s="44"/>
      <c r="N197" s="44"/>
      <c r="O197" s="44"/>
      <c r="P197" s="44"/>
      <c r="Q197" s="44"/>
      <c r="S197" s="77"/>
      <c r="U197" s="44"/>
      <c r="V197" s="44"/>
      <c r="W197" s="44"/>
      <c r="X197" s="44"/>
      <c r="Y197" s="44"/>
      <c r="Z197" s="44"/>
      <c r="AA197" s="44"/>
      <c r="AC197" s="44"/>
      <c r="AD197" s="44"/>
      <c r="AE197" s="44"/>
      <c r="AF197" s="44"/>
      <c r="AG197" s="44"/>
      <c r="AH197" s="44"/>
    </row>
    <row r="198" spans="2:34" x14ac:dyDescent="0.25">
      <c r="B198" s="77"/>
      <c r="D198" s="44"/>
      <c r="E198" s="44"/>
      <c r="F198" s="44"/>
      <c r="G198" s="44"/>
      <c r="H198" s="44"/>
      <c r="I198" s="44"/>
      <c r="J198" s="44"/>
      <c r="L198" s="44"/>
      <c r="M198" s="44"/>
      <c r="N198" s="44"/>
      <c r="O198" s="44"/>
      <c r="P198" s="44"/>
      <c r="Q198" s="44"/>
      <c r="S198" s="77"/>
      <c r="U198" s="44"/>
      <c r="V198" s="44"/>
      <c r="W198" s="44"/>
      <c r="X198" s="44"/>
      <c r="Y198" s="44"/>
      <c r="Z198" s="44"/>
      <c r="AA198" s="44"/>
      <c r="AC198" s="44"/>
      <c r="AD198" s="44"/>
      <c r="AE198" s="44"/>
      <c r="AF198" s="44"/>
      <c r="AG198" s="44"/>
      <c r="AH198" s="44"/>
    </row>
    <row r="199" spans="2:34" x14ac:dyDescent="0.25">
      <c r="B199" s="77"/>
      <c r="D199" s="44"/>
      <c r="E199" s="44"/>
      <c r="F199" s="44"/>
      <c r="G199" s="44"/>
      <c r="H199" s="44"/>
      <c r="I199" s="44"/>
      <c r="J199" s="44"/>
      <c r="L199" s="44"/>
      <c r="M199" s="44"/>
      <c r="N199" s="44"/>
      <c r="O199" s="44"/>
      <c r="P199" s="44"/>
      <c r="Q199" s="44"/>
      <c r="S199" s="77"/>
      <c r="U199" s="44"/>
      <c r="V199" s="44"/>
      <c r="W199" s="44"/>
      <c r="X199" s="44"/>
      <c r="Y199" s="44"/>
      <c r="Z199" s="44"/>
      <c r="AA199" s="44"/>
      <c r="AC199" s="44"/>
      <c r="AD199" s="44"/>
      <c r="AE199" s="44"/>
      <c r="AF199" s="44"/>
      <c r="AG199" s="44"/>
      <c r="AH199" s="44"/>
    </row>
    <row r="200" spans="2:34" x14ac:dyDescent="0.25">
      <c r="B200" s="77"/>
      <c r="D200" s="44"/>
      <c r="E200" s="44"/>
      <c r="F200" s="44"/>
      <c r="G200" s="44"/>
      <c r="H200" s="44"/>
      <c r="I200" s="44"/>
      <c r="J200" s="44"/>
      <c r="L200" s="44"/>
      <c r="M200" s="44"/>
      <c r="N200" s="44"/>
      <c r="O200" s="44"/>
      <c r="P200" s="44"/>
      <c r="Q200" s="44"/>
      <c r="S200" s="77"/>
      <c r="U200" s="44"/>
      <c r="V200" s="44"/>
      <c r="W200" s="44"/>
      <c r="X200" s="44"/>
      <c r="Y200" s="44"/>
      <c r="Z200" s="44"/>
      <c r="AA200" s="44"/>
      <c r="AC200" s="44"/>
      <c r="AD200" s="44"/>
      <c r="AE200" s="44"/>
      <c r="AF200" s="44"/>
      <c r="AG200" s="44"/>
      <c r="AH200" s="44"/>
    </row>
    <row r="201" spans="2:34" x14ac:dyDescent="0.25">
      <c r="B201" s="77"/>
      <c r="D201" s="44"/>
      <c r="E201" s="44"/>
      <c r="F201" s="44"/>
      <c r="G201" s="44"/>
      <c r="H201" s="44"/>
      <c r="I201" s="44"/>
      <c r="J201" s="44"/>
      <c r="L201" s="44"/>
      <c r="M201" s="44"/>
      <c r="N201" s="44"/>
      <c r="O201" s="44"/>
      <c r="P201" s="44"/>
      <c r="Q201" s="44"/>
      <c r="S201" s="77"/>
      <c r="U201" s="44"/>
      <c r="V201" s="44"/>
      <c r="W201" s="44"/>
      <c r="X201" s="44"/>
      <c r="Y201" s="44"/>
      <c r="Z201" s="44"/>
      <c r="AA201" s="44"/>
      <c r="AC201" s="44"/>
      <c r="AD201" s="44"/>
      <c r="AE201" s="44"/>
      <c r="AF201" s="44"/>
      <c r="AG201" s="44"/>
      <c r="AH201" s="44"/>
    </row>
    <row r="202" spans="2:34" x14ac:dyDescent="0.25">
      <c r="B202" s="77"/>
      <c r="D202" s="44"/>
      <c r="E202" s="44"/>
      <c r="F202" s="44"/>
      <c r="G202" s="44"/>
      <c r="H202" s="44"/>
      <c r="I202" s="44"/>
      <c r="J202" s="44"/>
      <c r="L202" s="44"/>
      <c r="M202" s="44"/>
      <c r="N202" s="44"/>
      <c r="O202" s="44"/>
      <c r="P202" s="44"/>
      <c r="Q202" s="44"/>
      <c r="S202" s="77"/>
      <c r="U202" s="44"/>
      <c r="V202" s="44"/>
      <c r="W202" s="44"/>
      <c r="X202" s="44"/>
      <c r="Y202" s="44"/>
      <c r="Z202" s="44"/>
      <c r="AA202" s="44"/>
      <c r="AC202" s="44"/>
      <c r="AD202" s="44"/>
      <c r="AE202" s="44"/>
      <c r="AF202" s="44"/>
      <c r="AG202" s="44"/>
      <c r="AH202" s="44"/>
    </row>
    <row r="203" spans="2:34" x14ac:dyDescent="0.25">
      <c r="B203" s="77"/>
      <c r="D203" s="44"/>
      <c r="E203" s="44"/>
      <c r="F203" s="44"/>
      <c r="G203" s="44"/>
      <c r="H203" s="44"/>
      <c r="I203" s="44"/>
      <c r="J203" s="44"/>
      <c r="L203" s="44"/>
      <c r="M203" s="44"/>
      <c r="N203" s="44"/>
      <c r="O203" s="44"/>
      <c r="P203" s="44"/>
      <c r="Q203" s="44"/>
      <c r="S203" s="77"/>
      <c r="U203" s="44"/>
      <c r="V203" s="44"/>
      <c r="W203" s="44"/>
      <c r="X203" s="44"/>
      <c r="Y203" s="44"/>
      <c r="Z203" s="44"/>
      <c r="AA203" s="44"/>
      <c r="AC203" s="44"/>
      <c r="AD203" s="44"/>
      <c r="AE203" s="44"/>
      <c r="AF203" s="44"/>
      <c r="AG203" s="44"/>
      <c r="AH203" s="44"/>
    </row>
    <row r="204" spans="2:34" x14ac:dyDescent="0.25">
      <c r="B204" s="77"/>
      <c r="D204" s="44"/>
      <c r="E204" s="44"/>
      <c r="F204" s="44"/>
      <c r="G204" s="44"/>
      <c r="H204" s="44"/>
      <c r="I204" s="44"/>
      <c r="J204" s="44"/>
      <c r="L204" s="44"/>
      <c r="M204" s="44"/>
      <c r="N204" s="44"/>
      <c r="O204" s="44"/>
      <c r="P204" s="44"/>
      <c r="Q204" s="44"/>
      <c r="S204" s="77"/>
      <c r="U204" s="44"/>
      <c r="V204" s="44"/>
      <c r="W204" s="44"/>
      <c r="X204" s="44"/>
      <c r="Y204" s="44"/>
      <c r="Z204" s="44"/>
      <c r="AA204" s="44"/>
      <c r="AC204" s="44"/>
      <c r="AD204" s="44"/>
      <c r="AE204" s="44"/>
      <c r="AF204" s="44"/>
      <c r="AG204" s="44"/>
      <c r="AH204" s="44"/>
    </row>
    <row r="205" spans="2:34" x14ac:dyDescent="0.25">
      <c r="B205" s="77"/>
      <c r="D205" s="44"/>
      <c r="E205" s="44"/>
      <c r="F205" s="44"/>
      <c r="G205" s="44"/>
      <c r="H205" s="44"/>
      <c r="I205" s="44"/>
      <c r="J205" s="44"/>
      <c r="L205" s="44"/>
      <c r="M205" s="44"/>
      <c r="N205" s="44"/>
      <c r="O205" s="44"/>
      <c r="P205" s="44"/>
      <c r="Q205" s="44"/>
      <c r="S205" s="77"/>
      <c r="U205" s="44"/>
      <c r="V205" s="44"/>
      <c r="W205" s="44"/>
      <c r="X205" s="44"/>
      <c r="Y205" s="44"/>
      <c r="Z205" s="44"/>
      <c r="AA205" s="44"/>
      <c r="AC205" s="44"/>
      <c r="AD205" s="44"/>
      <c r="AE205" s="44"/>
      <c r="AF205" s="44"/>
      <c r="AG205" s="44"/>
      <c r="AH205" s="44"/>
    </row>
    <row r="206" spans="2:34" x14ac:dyDescent="0.25">
      <c r="B206" s="77"/>
      <c r="D206" s="44"/>
      <c r="E206" s="44"/>
      <c r="F206" s="44"/>
      <c r="G206" s="44"/>
      <c r="H206" s="44"/>
      <c r="I206" s="44"/>
      <c r="J206" s="44"/>
      <c r="L206" s="44"/>
      <c r="M206" s="44"/>
      <c r="N206" s="44"/>
      <c r="O206" s="44"/>
      <c r="P206" s="44"/>
      <c r="Q206" s="44"/>
      <c r="S206" s="77"/>
      <c r="U206" s="44"/>
      <c r="V206" s="44"/>
      <c r="W206" s="44"/>
      <c r="X206" s="44"/>
      <c r="Y206" s="44"/>
      <c r="Z206" s="44"/>
      <c r="AA206" s="44"/>
      <c r="AC206" s="44"/>
      <c r="AD206" s="44"/>
      <c r="AE206" s="44"/>
      <c r="AF206" s="44"/>
      <c r="AG206" s="44"/>
      <c r="AH206" s="44"/>
    </row>
    <row r="207" spans="2:34" x14ac:dyDescent="0.25">
      <c r="B207" s="77"/>
      <c r="D207" s="44"/>
      <c r="E207" s="44"/>
      <c r="F207" s="44"/>
      <c r="G207" s="44"/>
      <c r="H207" s="44"/>
      <c r="I207" s="44"/>
      <c r="J207" s="44"/>
      <c r="L207" s="44"/>
      <c r="M207" s="44"/>
      <c r="N207" s="44"/>
      <c r="O207" s="44"/>
      <c r="P207" s="44"/>
      <c r="Q207" s="44"/>
      <c r="S207" s="77"/>
      <c r="U207" s="44"/>
      <c r="V207" s="44"/>
      <c r="W207" s="44"/>
      <c r="X207" s="44"/>
      <c r="Y207" s="44"/>
      <c r="Z207" s="44"/>
      <c r="AA207" s="44"/>
      <c r="AC207" s="44"/>
      <c r="AD207" s="44"/>
      <c r="AE207" s="44"/>
      <c r="AF207" s="44"/>
      <c r="AG207" s="44"/>
      <c r="AH207" s="44"/>
    </row>
    <row r="208" spans="2:34" x14ac:dyDescent="0.25">
      <c r="B208" s="77"/>
      <c r="D208" s="44"/>
      <c r="E208" s="44"/>
      <c r="F208" s="44"/>
      <c r="G208" s="44"/>
      <c r="H208" s="44"/>
      <c r="I208" s="44"/>
      <c r="J208" s="44"/>
      <c r="L208" s="44"/>
      <c r="M208" s="44"/>
      <c r="N208" s="44"/>
      <c r="O208" s="44"/>
      <c r="P208" s="44"/>
      <c r="Q208" s="44"/>
      <c r="S208" s="77"/>
      <c r="U208" s="44"/>
      <c r="V208" s="44"/>
      <c r="W208" s="44"/>
      <c r="X208" s="44"/>
      <c r="Y208" s="44"/>
      <c r="Z208" s="44"/>
      <c r="AA208" s="44"/>
      <c r="AC208" s="44"/>
      <c r="AD208" s="44"/>
      <c r="AE208" s="44"/>
      <c r="AF208" s="44"/>
      <c r="AG208" s="44"/>
      <c r="AH208" s="44"/>
    </row>
    <row r="209" spans="2:34" x14ac:dyDescent="0.25">
      <c r="B209" s="77"/>
      <c r="D209" s="44"/>
      <c r="E209" s="44"/>
      <c r="F209" s="44"/>
      <c r="G209" s="44"/>
      <c r="H209" s="44"/>
      <c r="I209" s="44"/>
      <c r="J209" s="44"/>
      <c r="L209" s="44"/>
      <c r="M209" s="44"/>
      <c r="N209" s="44"/>
      <c r="O209" s="44"/>
      <c r="P209" s="44"/>
      <c r="Q209" s="44"/>
      <c r="S209" s="77"/>
      <c r="U209" s="44"/>
      <c r="V209" s="44"/>
      <c r="W209" s="44"/>
      <c r="X209" s="44"/>
      <c r="Y209" s="44"/>
      <c r="Z209" s="44"/>
      <c r="AA209" s="44"/>
      <c r="AC209" s="44"/>
      <c r="AD209" s="44"/>
      <c r="AE209" s="44"/>
      <c r="AF209" s="44"/>
      <c r="AG209" s="44"/>
      <c r="AH209" s="44"/>
    </row>
  </sheetData>
  <mergeCells count="4">
    <mergeCell ref="L1:Q1"/>
    <mergeCell ref="U1:Z1"/>
    <mergeCell ref="AC1:AH1"/>
    <mergeCell ref="D1:J1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74"/>
  <sheetViews>
    <sheetView workbookViewId="0">
      <selection activeCell="E1" sqref="E1:F274"/>
    </sheetView>
  </sheetViews>
  <sheetFormatPr defaultRowHeight="15" x14ac:dyDescent="0.25"/>
  <cols>
    <col min="1" max="1" width="18.7109375" style="40" customWidth="1"/>
    <col min="4" max="4" width="29.85546875" style="40" customWidth="1"/>
    <col min="7" max="7" width="2" style="26" customWidth="1"/>
    <col min="8" max="8" width="14" style="27" bestFit="1" customWidth="1"/>
    <col min="9" max="9" width="9.5703125" style="27" bestFit="1" customWidth="1"/>
    <col min="10" max="10" width="10.140625" style="27" bestFit="1" customWidth="1"/>
    <col min="11" max="11" width="2" style="26" customWidth="1"/>
    <col min="12" max="12" width="14" style="27" bestFit="1" customWidth="1"/>
    <col min="13" max="13" width="9.5703125" style="27" bestFit="1" customWidth="1"/>
    <col min="14" max="14" width="10.140625" style="27" bestFit="1" customWidth="1"/>
    <col min="15" max="15" width="2" style="26" customWidth="1"/>
    <col min="16" max="16" width="14" style="47" bestFit="1" customWidth="1"/>
    <col min="17" max="17" width="9.5703125" style="47" bestFit="1" customWidth="1"/>
    <col min="18" max="18" width="10.140625" style="47" bestFit="1" customWidth="1"/>
    <col min="19" max="19" width="2" style="26" customWidth="1"/>
    <col min="20" max="20" width="14" style="47" bestFit="1" customWidth="1"/>
    <col min="21" max="21" width="9.5703125" style="47" bestFit="1" customWidth="1"/>
    <col min="22" max="22" width="10.7109375" style="47" bestFit="1" customWidth="1"/>
    <col min="23" max="23" width="2" style="26" customWidth="1"/>
  </cols>
  <sheetData>
    <row r="1" spans="1:22" x14ac:dyDescent="0.25">
      <c r="B1" s="89" t="s">
        <v>95</v>
      </c>
      <c r="C1" s="89"/>
      <c r="E1" s="89" t="s">
        <v>95</v>
      </c>
      <c r="F1" s="89"/>
      <c r="H1" s="27" t="s">
        <v>169</v>
      </c>
      <c r="I1" s="27" t="s">
        <v>3</v>
      </c>
      <c r="J1" s="27" t="s">
        <v>4</v>
      </c>
      <c r="L1" s="27" t="s">
        <v>169</v>
      </c>
      <c r="M1" s="27" t="s">
        <v>5</v>
      </c>
      <c r="N1" s="27" t="s">
        <v>6</v>
      </c>
      <c r="P1" s="27" t="s">
        <v>169</v>
      </c>
      <c r="Q1" s="47" t="s">
        <v>7</v>
      </c>
      <c r="R1" s="47" t="s">
        <v>8</v>
      </c>
      <c r="S1" s="38"/>
      <c r="T1" s="27" t="s">
        <v>169</v>
      </c>
      <c r="U1" s="47" t="s">
        <v>9</v>
      </c>
      <c r="V1" s="47" t="s">
        <v>10</v>
      </c>
    </row>
    <row r="2" spans="1:22" x14ac:dyDescent="0.25">
      <c r="A2" s="50" t="s">
        <v>199</v>
      </c>
      <c r="B2" s="89" t="s">
        <v>257</v>
      </c>
      <c r="C2" s="89" t="s">
        <v>273</v>
      </c>
      <c r="D2" s="50" t="s">
        <v>200</v>
      </c>
      <c r="E2" s="89" t="s">
        <v>257</v>
      </c>
      <c r="F2" s="89" t="s">
        <v>273</v>
      </c>
      <c r="H2" s="48"/>
      <c r="P2" s="48"/>
      <c r="S2" s="38"/>
      <c r="T2" s="48"/>
    </row>
    <row r="3" spans="1:22" x14ac:dyDescent="0.25">
      <c r="B3" s="89" t="s">
        <v>276</v>
      </c>
      <c r="C3" s="89" t="s">
        <v>294</v>
      </c>
      <c r="E3" s="89" t="s">
        <v>276</v>
      </c>
      <c r="F3" s="89" t="s">
        <v>294</v>
      </c>
      <c r="H3" s="27">
        <f t="shared" ref="H3:H34" si="0">B63/1000000000</f>
        <v>4</v>
      </c>
      <c r="I3" s="27">
        <f t="shared" ref="I3:I34" si="1">C63</f>
        <v>-59.005985000000003</v>
      </c>
      <c r="J3" s="27">
        <f t="shared" ref="J3:J34" si="2">F63</f>
        <v>-39.171478</v>
      </c>
      <c r="L3" s="27">
        <f t="shared" ref="L3:L34" si="3">B117/1000000000</f>
        <v>6</v>
      </c>
      <c r="M3" s="27">
        <f t="shared" ref="M3:M34" si="4">C117</f>
        <v>-51.455311000000002</v>
      </c>
      <c r="N3" s="27">
        <f t="shared" ref="N3:N34" si="5">F117</f>
        <v>-61.842875999999997</v>
      </c>
      <c r="P3" s="47">
        <f t="shared" ref="P3:P34" si="6">B171/1000000000</f>
        <v>8</v>
      </c>
      <c r="Q3" s="27">
        <f t="shared" ref="Q3:Q34" si="7">C171</f>
        <v>-92.651520000000005</v>
      </c>
      <c r="R3" s="27">
        <f t="shared" ref="R3:R34" si="8">F171</f>
        <v>-54.447895000000003</v>
      </c>
      <c r="S3" s="38"/>
      <c r="T3" s="27">
        <f t="shared" ref="T3:T34" si="9">B225/1000000000</f>
        <v>10</v>
      </c>
      <c r="U3" s="27">
        <f t="shared" ref="U3:U34" si="10">C225</f>
        <v>-57.115603999999998</v>
      </c>
      <c r="V3" s="27">
        <f t="shared" ref="V3:V34" si="11">F225</f>
        <v>-78.236298000000005</v>
      </c>
    </row>
    <row r="4" spans="1:22" x14ac:dyDescent="0.25">
      <c r="B4" s="89" t="s">
        <v>98</v>
      </c>
      <c r="C4" s="89"/>
      <c r="E4" s="89" t="s">
        <v>98</v>
      </c>
      <c r="F4" s="89"/>
      <c r="H4" s="27">
        <f t="shared" si="0"/>
        <v>4.1666666666666998</v>
      </c>
      <c r="I4" s="27">
        <f t="shared" si="1"/>
        <v>-61.114704000000003</v>
      </c>
      <c r="J4" s="27">
        <f t="shared" si="2"/>
        <v>-38.65213</v>
      </c>
      <c r="L4" s="27">
        <f t="shared" si="3"/>
        <v>6.125</v>
      </c>
      <c r="M4" s="27">
        <f t="shared" si="4"/>
        <v>-45.252257999999998</v>
      </c>
      <c r="N4" s="27">
        <f t="shared" si="5"/>
        <v>-60.894730000000003</v>
      </c>
      <c r="P4" s="47">
        <f t="shared" si="6"/>
        <v>8.0833333333333002</v>
      </c>
      <c r="Q4" s="27">
        <f t="shared" si="7"/>
        <v>-92.352806000000001</v>
      </c>
      <c r="R4" s="27">
        <f t="shared" si="8"/>
        <v>-56.280681999999999</v>
      </c>
      <c r="S4" s="38"/>
      <c r="T4" s="27">
        <f t="shared" si="9"/>
        <v>10.041666666667</v>
      </c>
      <c r="U4" s="27">
        <f t="shared" si="10"/>
        <v>-58.381424000000003</v>
      </c>
      <c r="V4" s="27">
        <f t="shared" si="11"/>
        <v>-72.821258999999998</v>
      </c>
    </row>
    <row r="5" spans="1:22" x14ac:dyDescent="0.25">
      <c r="B5" s="89"/>
      <c r="C5" s="89"/>
      <c r="E5" s="89"/>
      <c r="F5" s="89"/>
      <c r="H5" s="27">
        <f t="shared" si="0"/>
        <v>4.3333333333332993</v>
      </c>
      <c r="I5" s="27">
        <f t="shared" si="1"/>
        <v>-63.865569999999998</v>
      </c>
      <c r="J5" s="27">
        <f t="shared" si="2"/>
        <v>-38.080337999999998</v>
      </c>
      <c r="L5" s="27">
        <f t="shared" si="3"/>
        <v>6.25</v>
      </c>
      <c r="M5" s="27">
        <f t="shared" si="4"/>
        <v>-39.475543999999999</v>
      </c>
      <c r="N5" s="27">
        <f t="shared" si="5"/>
        <v>-60.419746000000004</v>
      </c>
      <c r="P5" s="47">
        <f t="shared" si="6"/>
        <v>8.1666666666666998</v>
      </c>
      <c r="Q5" s="27">
        <f t="shared" si="7"/>
        <v>-93.353340000000003</v>
      </c>
      <c r="R5" s="27">
        <f t="shared" si="8"/>
        <v>-57.936847999999998</v>
      </c>
      <c r="S5" s="38"/>
      <c r="T5" s="27">
        <f t="shared" si="9"/>
        <v>10.083333333333</v>
      </c>
      <c r="U5" s="27">
        <f t="shared" si="10"/>
        <v>-57.699511999999999</v>
      </c>
      <c r="V5" s="27">
        <f t="shared" si="11"/>
        <v>-73.199393999999998</v>
      </c>
    </row>
    <row r="6" spans="1:22" x14ac:dyDescent="0.25">
      <c r="B6" s="89"/>
      <c r="C6" s="89"/>
      <c r="E6" s="89"/>
      <c r="F6" s="89"/>
      <c r="H6" s="27">
        <f t="shared" si="0"/>
        <v>4.5</v>
      </c>
      <c r="I6" s="27">
        <f t="shared" si="1"/>
        <v>-65.894927999999993</v>
      </c>
      <c r="J6" s="27">
        <f t="shared" si="2"/>
        <v>-37.691840999999997</v>
      </c>
      <c r="L6" s="27">
        <f t="shared" si="3"/>
        <v>6.375</v>
      </c>
      <c r="M6" s="27">
        <f t="shared" si="4"/>
        <v>-39.296917000000001</v>
      </c>
      <c r="N6" s="27">
        <f t="shared" si="5"/>
        <v>-61.209797000000002</v>
      </c>
      <c r="P6" s="47">
        <f t="shared" si="6"/>
        <v>8.25</v>
      </c>
      <c r="Q6" s="27">
        <f t="shared" si="7"/>
        <v>-92.176108999999997</v>
      </c>
      <c r="R6" s="27">
        <f t="shared" si="8"/>
        <v>-58.098053</v>
      </c>
      <c r="S6" s="38"/>
      <c r="T6" s="27">
        <f t="shared" si="9"/>
        <v>10.125</v>
      </c>
      <c r="U6" s="27">
        <f t="shared" si="10"/>
        <v>-67.013144999999994</v>
      </c>
      <c r="V6" s="27">
        <f t="shared" si="11"/>
        <v>-75.264786000000001</v>
      </c>
    </row>
    <row r="7" spans="1:22" x14ac:dyDescent="0.25">
      <c r="B7" s="89" t="s">
        <v>18</v>
      </c>
      <c r="C7" s="89"/>
      <c r="E7" s="89" t="s">
        <v>18</v>
      </c>
      <c r="F7" s="89"/>
      <c r="H7" s="27">
        <f t="shared" si="0"/>
        <v>4.6666666666667007</v>
      </c>
      <c r="I7" s="27">
        <f t="shared" si="1"/>
        <v>-67.746596999999994</v>
      </c>
      <c r="J7" s="27">
        <f t="shared" si="2"/>
        <v>-37.481650999999999</v>
      </c>
      <c r="L7" s="27">
        <f t="shared" si="3"/>
        <v>6.5</v>
      </c>
      <c r="M7" s="27">
        <f t="shared" si="4"/>
        <v>-39.501617000000003</v>
      </c>
      <c r="N7" s="27">
        <f t="shared" si="5"/>
        <v>-61.986038000000001</v>
      </c>
      <c r="P7" s="47">
        <f t="shared" si="6"/>
        <v>8.3333333333333002</v>
      </c>
      <c r="Q7" s="27">
        <f t="shared" si="7"/>
        <v>-90.269149999999996</v>
      </c>
      <c r="R7" s="27">
        <f t="shared" si="8"/>
        <v>-58.308875999999998</v>
      </c>
      <c r="S7" s="38"/>
      <c r="T7" s="27">
        <f t="shared" si="9"/>
        <v>10.166666666667</v>
      </c>
      <c r="U7" s="27">
        <f t="shared" si="10"/>
        <v>-61.078659000000002</v>
      </c>
      <c r="V7" s="27">
        <f t="shared" si="11"/>
        <v>-72.928855999999996</v>
      </c>
    </row>
    <row r="8" spans="1:22" x14ac:dyDescent="0.25">
      <c r="B8" s="89" t="s">
        <v>19</v>
      </c>
      <c r="C8" s="89" t="s">
        <v>259</v>
      </c>
      <c r="E8" s="89" t="s">
        <v>19</v>
      </c>
      <c r="F8" s="89" t="s">
        <v>259</v>
      </c>
      <c r="H8" s="27">
        <f t="shared" si="0"/>
        <v>4.8333333333332993</v>
      </c>
      <c r="I8" s="27">
        <f t="shared" si="1"/>
        <v>-69.805160999999998</v>
      </c>
      <c r="J8" s="27">
        <f t="shared" si="2"/>
        <v>-37.451087999999999</v>
      </c>
      <c r="L8" s="27">
        <f t="shared" si="3"/>
        <v>6.625</v>
      </c>
      <c r="M8" s="27">
        <f t="shared" si="4"/>
        <v>-39.296962999999998</v>
      </c>
      <c r="N8" s="27">
        <f t="shared" si="5"/>
        <v>-62.515770000000003</v>
      </c>
      <c r="P8" s="47">
        <f t="shared" si="6"/>
        <v>8.4166666666666998</v>
      </c>
      <c r="Q8" s="27">
        <f t="shared" si="7"/>
        <v>-86.394333000000003</v>
      </c>
      <c r="R8" s="27">
        <f t="shared" si="8"/>
        <v>-60.088894000000003</v>
      </c>
      <c r="S8" s="38"/>
      <c r="T8" s="27">
        <f t="shared" si="9"/>
        <v>10.208333333333</v>
      </c>
      <c r="U8" s="27">
        <f t="shared" si="10"/>
        <v>-59.676186000000001</v>
      </c>
      <c r="V8" s="27">
        <f t="shared" si="11"/>
        <v>-71.367317</v>
      </c>
    </row>
    <row r="9" spans="1:22" x14ac:dyDescent="0.25">
      <c r="B9" s="89">
        <v>2000000000</v>
      </c>
      <c r="C9" s="89">
        <v>-28.410561000000001</v>
      </c>
      <c r="E9" s="89">
        <v>2000000000</v>
      </c>
      <c r="F9" s="89">
        <v>-45.150055000000002</v>
      </c>
      <c r="H9" s="27">
        <f t="shared" si="0"/>
        <v>5</v>
      </c>
      <c r="I9" s="27">
        <f t="shared" si="1"/>
        <v>-71.356018000000006</v>
      </c>
      <c r="J9" s="27">
        <f t="shared" si="2"/>
        <v>-37.359096999999998</v>
      </c>
      <c r="L9" s="27">
        <f t="shared" si="3"/>
        <v>6.75</v>
      </c>
      <c r="M9" s="27">
        <f t="shared" si="4"/>
        <v>-39.469417999999997</v>
      </c>
      <c r="N9" s="27">
        <f t="shared" si="5"/>
        <v>-63.106555999999998</v>
      </c>
      <c r="P9" s="47">
        <f t="shared" si="6"/>
        <v>8.5</v>
      </c>
      <c r="Q9" s="27">
        <f t="shared" si="7"/>
        <v>-83.177398999999994</v>
      </c>
      <c r="R9" s="27">
        <f t="shared" si="8"/>
        <v>-62.250267000000001</v>
      </c>
      <c r="S9" s="38"/>
      <c r="T9" s="27">
        <f t="shared" si="9"/>
        <v>10.25</v>
      </c>
      <c r="U9" s="27">
        <f t="shared" si="10"/>
        <v>-59.749415999999997</v>
      </c>
      <c r="V9" s="27">
        <f t="shared" si="11"/>
        <v>-72.138549999999995</v>
      </c>
    </row>
    <row r="10" spans="1:22" x14ac:dyDescent="0.25">
      <c r="B10" s="89">
        <v>2208333333.3333001</v>
      </c>
      <c r="C10" s="89">
        <v>-29.172709999999999</v>
      </c>
      <c r="E10" s="89">
        <v>2208333333.3333001</v>
      </c>
      <c r="F10" s="89">
        <v>-44.823962999999999</v>
      </c>
      <c r="H10" s="27">
        <f t="shared" si="0"/>
        <v>5.1666666666667007</v>
      </c>
      <c r="I10" s="27">
        <f t="shared" si="1"/>
        <v>-72.707252999999994</v>
      </c>
      <c r="J10" s="27">
        <f t="shared" si="2"/>
        <v>-37.549140999999999</v>
      </c>
      <c r="L10" s="27">
        <f t="shared" si="3"/>
        <v>6.875</v>
      </c>
      <c r="M10" s="27">
        <f t="shared" si="4"/>
        <v>-39.701096</v>
      </c>
      <c r="N10" s="27">
        <f t="shared" si="5"/>
        <v>-63.131855000000002</v>
      </c>
      <c r="P10" s="47">
        <f t="shared" si="6"/>
        <v>8.5833333333333002</v>
      </c>
      <c r="Q10" s="27">
        <f t="shared" si="7"/>
        <v>-80.899994000000007</v>
      </c>
      <c r="R10" s="27">
        <f t="shared" si="8"/>
        <v>-63.017704000000002</v>
      </c>
      <c r="S10" s="38"/>
      <c r="T10" s="27">
        <f t="shared" si="9"/>
        <v>10.291666666667</v>
      </c>
      <c r="U10" s="27">
        <f t="shared" si="10"/>
        <v>-58.238194</v>
      </c>
      <c r="V10" s="27">
        <f t="shared" si="11"/>
        <v>-71.542580000000001</v>
      </c>
    </row>
    <row r="11" spans="1:22" x14ac:dyDescent="0.25">
      <c r="B11" s="89">
        <v>2416666666.6666999</v>
      </c>
      <c r="C11" s="89">
        <v>-28.795828</v>
      </c>
      <c r="E11" s="89">
        <v>2416666666.6666999</v>
      </c>
      <c r="F11" s="89">
        <v>-44.820225000000001</v>
      </c>
      <c r="H11" s="27">
        <f t="shared" si="0"/>
        <v>5.3333333333332993</v>
      </c>
      <c r="I11" s="27">
        <f t="shared" si="1"/>
        <v>-73.117844000000005</v>
      </c>
      <c r="J11" s="27">
        <f t="shared" si="2"/>
        <v>-37.837722999999997</v>
      </c>
      <c r="L11" s="27">
        <f t="shared" si="3"/>
        <v>7</v>
      </c>
      <c r="M11" s="27">
        <f t="shared" si="4"/>
        <v>-39.330920999999996</v>
      </c>
      <c r="N11" s="27">
        <f t="shared" si="5"/>
        <v>-63.234355999999998</v>
      </c>
      <c r="P11" s="47">
        <f t="shared" si="6"/>
        <v>8.6666666666666998</v>
      </c>
      <c r="Q11" s="27">
        <f t="shared" si="7"/>
        <v>-79.477196000000006</v>
      </c>
      <c r="R11" s="27">
        <f t="shared" si="8"/>
        <v>-63.230057000000002</v>
      </c>
      <c r="S11" s="38"/>
      <c r="T11" s="27">
        <f t="shared" si="9"/>
        <v>10.333333333333</v>
      </c>
      <c r="U11" s="27">
        <f t="shared" si="10"/>
        <v>-58.184787999999998</v>
      </c>
      <c r="V11" s="27">
        <f t="shared" si="11"/>
        <v>-71.584602000000004</v>
      </c>
    </row>
    <row r="12" spans="1:22" x14ac:dyDescent="0.25">
      <c r="B12" s="89">
        <v>2625000000</v>
      </c>
      <c r="C12" s="89">
        <v>-26.673024999999999</v>
      </c>
      <c r="E12" s="89">
        <v>2625000000</v>
      </c>
      <c r="F12" s="89">
        <v>-45.939819</v>
      </c>
      <c r="H12" s="27">
        <f t="shared" si="0"/>
        <v>5.5</v>
      </c>
      <c r="I12" s="27">
        <f t="shared" si="1"/>
        <v>-73.735832000000002</v>
      </c>
      <c r="J12" s="27">
        <f t="shared" si="2"/>
        <v>-38.242279000000003</v>
      </c>
      <c r="L12" s="27">
        <f t="shared" si="3"/>
        <v>7.125</v>
      </c>
      <c r="M12" s="27">
        <f t="shared" si="4"/>
        <v>-38.965724999999999</v>
      </c>
      <c r="N12" s="27">
        <f t="shared" si="5"/>
        <v>-62.944580000000002</v>
      </c>
      <c r="P12" s="47">
        <f t="shared" si="6"/>
        <v>8.75</v>
      </c>
      <c r="Q12" s="27">
        <f t="shared" si="7"/>
        <v>-77.947479000000001</v>
      </c>
      <c r="R12" s="27">
        <f t="shared" si="8"/>
        <v>-64.221457999999998</v>
      </c>
      <c r="S12" s="38"/>
      <c r="T12" s="27">
        <f t="shared" si="9"/>
        <v>10.375</v>
      </c>
      <c r="U12" s="27">
        <f t="shared" si="10"/>
        <v>-53.725856999999998</v>
      </c>
      <c r="V12" s="27">
        <f t="shared" si="11"/>
        <v>-68.339995999999999</v>
      </c>
    </row>
    <row r="13" spans="1:22" x14ac:dyDescent="0.25">
      <c r="B13" s="89">
        <v>2833333333.3333001</v>
      </c>
      <c r="C13" s="89">
        <v>-24.782225</v>
      </c>
      <c r="E13" s="89">
        <v>2833333333.3333001</v>
      </c>
      <c r="F13" s="89">
        <v>-47.291927000000001</v>
      </c>
      <c r="H13" s="27">
        <f t="shared" si="0"/>
        <v>5.6666666666667007</v>
      </c>
      <c r="I13" s="27">
        <f t="shared" si="1"/>
        <v>-74.130966000000001</v>
      </c>
      <c r="J13" s="27">
        <f t="shared" si="2"/>
        <v>-38.800350000000002</v>
      </c>
      <c r="L13" s="27">
        <f t="shared" si="3"/>
        <v>7.25</v>
      </c>
      <c r="M13" s="27">
        <f t="shared" si="4"/>
        <v>-39.105179</v>
      </c>
      <c r="N13" s="27">
        <f t="shared" si="5"/>
        <v>-62.889575999999998</v>
      </c>
      <c r="P13" s="47">
        <f t="shared" si="6"/>
        <v>8.8333333333333002</v>
      </c>
      <c r="Q13" s="27">
        <f t="shared" si="7"/>
        <v>-77.131766999999996</v>
      </c>
      <c r="R13" s="27">
        <f t="shared" si="8"/>
        <v>-65.398528999999996</v>
      </c>
      <c r="S13" s="38"/>
      <c r="T13" s="27">
        <f t="shared" si="9"/>
        <v>10.416666666667</v>
      </c>
      <c r="U13" s="27">
        <f t="shared" si="10"/>
        <v>-56.397522000000002</v>
      </c>
      <c r="V13" s="27">
        <f t="shared" si="11"/>
        <v>-69.429703000000003</v>
      </c>
    </row>
    <row r="14" spans="1:22" x14ac:dyDescent="0.25">
      <c r="B14" s="89">
        <v>3041666666.6666999</v>
      </c>
      <c r="C14" s="89">
        <v>-25.132645</v>
      </c>
      <c r="E14" s="89">
        <v>3041666666.6666999</v>
      </c>
      <c r="F14" s="89">
        <v>-50.948559000000003</v>
      </c>
      <c r="H14" s="27">
        <f t="shared" si="0"/>
        <v>5.8333333333332993</v>
      </c>
      <c r="I14" s="27">
        <f t="shared" si="1"/>
        <v>-73.851157999999998</v>
      </c>
      <c r="J14" s="27">
        <f t="shared" si="2"/>
        <v>-39.318992999999999</v>
      </c>
      <c r="L14" s="27">
        <f t="shared" si="3"/>
        <v>7.375</v>
      </c>
      <c r="M14" s="27">
        <f t="shared" si="4"/>
        <v>-39.778281999999997</v>
      </c>
      <c r="N14" s="27">
        <f t="shared" si="5"/>
        <v>-62.616275999999999</v>
      </c>
      <c r="P14" s="47">
        <f t="shared" si="6"/>
        <v>8.9166666666666998</v>
      </c>
      <c r="Q14" s="27">
        <f t="shared" si="7"/>
        <v>-75.764899999999997</v>
      </c>
      <c r="R14" s="27">
        <f t="shared" si="8"/>
        <v>-66.335021999999995</v>
      </c>
      <c r="S14" s="38"/>
      <c r="T14" s="27">
        <f t="shared" si="9"/>
        <v>10.458333333333</v>
      </c>
      <c r="U14" s="27">
        <f t="shared" si="10"/>
        <v>-56.072952000000001</v>
      </c>
      <c r="V14" s="27">
        <f t="shared" si="11"/>
        <v>-69.472190999999995</v>
      </c>
    </row>
    <row r="15" spans="1:22" x14ac:dyDescent="0.25">
      <c r="B15" s="89">
        <v>3250000000</v>
      </c>
      <c r="C15" s="89">
        <v>-25.347882999999999</v>
      </c>
      <c r="E15" s="89">
        <v>3250000000</v>
      </c>
      <c r="F15" s="89">
        <v>-55.111721000000003</v>
      </c>
      <c r="H15" s="27">
        <f t="shared" si="0"/>
        <v>6</v>
      </c>
      <c r="I15" s="27">
        <f t="shared" si="1"/>
        <v>-73.425185999999997</v>
      </c>
      <c r="J15" s="27">
        <f t="shared" si="2"/>
        <v>-39.756152999999998</v>
      </c>
      <c r="L15" s="27">
        <f t="shared" si="3"/>
        <v>7.5</v>
      </c>
      <c r="M15" s="27">
        <f t="shared" si="4"/>
        <v>-40.261906000000003</v>
      </c>
      <c r="N15" s="27">
        <f t="shared" si="5"/>
        <v>-62.602966000000002</v>
      </c>
      <c r="P15" s="47">
        <f t="shared" si="6"/>
        <v>9</v>
      </c>
      <c r="Q15" s="27">
        <f t="shared" si="7"/>
        <v>-75.022850000000005</v>
      </c>
      <c r="R15" s="27">
        <f t="shared" si="8"/>
        <v>-65.955391000000006</v>
      </c>
      <c r="S15" s="38"/>
      <c r="T15" s="27">
        <f t="shared" si="9"/>
        <v>10.5</v>
      </c>
      <c r="U15" s="27">
        <f t="shared" si="10"/>
        <v>-57.274951999999999</v>
      </c>
      <c r="V15" s="27">
        <f t="shared" si="11"/>
        <v>-70.106621000000004</v>
      </c>
    </row>
    <row r="16" spans="1:22" x14ac:dyDescent="0.25">
      <c r="B16" s="89">
        <v>3458333333.3333001</v>
      </c>
      <c r="C16" s="89">
        <v>-25.890501</v>
      </c>
      <c r="E16" s="89">
        <v>3458333333.3333001</v>
      </c>
      <c r="F16" s="89">
        <v>-60.273735000000002</v>
      </c>
      <c r="H16" s="27">
        <f t="shared" si="0"/>
        <v>6.1666666666667007</v>
      </c>
      <c r="I16" s="27">
        <f t="shared" si="1"/>
        <v>-72.707451000000006</v>
      </c>
      <c r="J16" s="27">
        <f t="shared" si="2"/>
        <v>-39.912219999999998</v>
      </c>
      <c r="L16" s="27">
        <f t="shared" si="3"/>
        <v>7.625</v>
      </c>
      <c r="M16" s="27">
        <f t="shared" si="4"/>
        <v>-41.056801</v>
      </c>
      <c r="N16" s="27">
        <f t="shared" si="5"/>
        <v>-62.423763000000001</v>
      </c>
      <c r="P16" s="47">
        <f t="shared" si="6"/>
        <v>9.0833333333333002</v>
      </c>
      <c r="Q16" s="27">
        <f t="shared" si="7"/>
        <v>-74.391907000000003</v>
      </c>
      <c r="R16" s="27">
        <f t="shared" si="8"/>
        <v>-66.140686000000002</v>
      </c>
      <c r="S16" s="38"/>
      <c r="T16" s="27">
        <f t="shared" si="9"/>
        <v>10.541666666667</v>
      </c>
      <c r="U16" s="27">
        <f t="shared" si="10"/>
        <v>-57.537410999999999</v>
      </c>
      <c r="V16" s="27">
        <f t="shared" si="11"/>
        <v>-71.415358999999995</v>
      </c>
    </row>
    <row r="17" spans="2:22" x14ac:dyDescent="0.25">
      <c r="B17" s="89">
        <v>3666666666.6666999</v>
      </c>
      <c r="C17" s="89">
        <v>-25.151588</v>
      </c>
      <c r="E17" s="89">
        <v>3666666666.6666999</v>
      </c>
      <c r="F17" s="89">
        <v>-63.503478999999999</v>
      </c>
      <c r="H17" s="27">
        <f t="shared" si="0"/>
        <v>6.3333333333332993</v>
      </c>
      <c r="I17" s="27">
        <f t="shared" si="1"/>
        <v>-70.536475999999993</v>
      </c>
      <c r="J17" s="27">
        <f t="shared" si="2"/>
        <v>-41.506371000000001</v>
      </c>
      <c r="L17" s="27">
        <f t="shared" si="3"/>
        <v>7.75</v>
      </c>
      <c r="M17" s="27">
        <f t="shared" si="4"/>
        <v>-41.752155000000002</v>
      </c>
      <c r="N17" s="27">
        <f t="shared" si="5"/>
        <v>-62.375999</v>
      </c>
      <c r="P17" s="47">
        <f t="shared" si="6"/>
        <v>9.1666666666666998</v>
      </c>
      <c r="Q17" s="27">
        <f t="shared" si="7"/>
        <v>-73.629706999999996</v>
      </c>
      <c r="R17" s="27">
        <f t="shared" si="8"/>
        <v>-63.90889</v>
      </c>
      <c r="S17" s="38"/>
      <c r="T17" s="27">
        <f t="shared" si="9"/>
        <v>10.583333333333</v>
      </c>
      <c r="U17" s="27">
        <f t="shared" si="10"/>
        <v>-60.512630000000001</v>
      </c>
      <c r="V17" s="27">
        <f t="shared" si="11"/>
        <v>-73.121498000000003</v>
      </c>
    </row>
    <row r="18" spans="2:22" x14ac:dyDescent="0.25">
      <c r="B18" s="89">
        <v>3875000000</v>
      </c>
      <c r="C18" s="89">
        <v>-24.814539</v>
      </c>
      <c r="E18" s="89">
        <v>3875000000</v>
      </c>
      <c r="F18" s="89">
        <v>-65.210335000000001</v>
      </c>
      <c r="H18" s="27">
        <f t="shared" si="0"/>
        <v>6.5</v>
      </c>
      <c r="I18" s="27">
        <f t="shared" si="1"/>
        <v>-67.614761000000001</v>
      </c>
      <c r="J18" s="27">
        <f t="shared" si="2"/>
        <v>-43.403748</v>
      </c>
      <c r="L18" s="27">
        <f t="shared" si="3"/>
        <v>7.875</v>
      </c>
      <c r="M18" s="27">
        <f t="shared" si="4"/>
        <v>-41.599949000000002</v>
      </c>
      <c r="N18" s="27">
        <f t="shared" si="5"/>
        <v>-62.534412000000003</v>
      </c>
      <c r="P18" s="47">
        <f t="shared" si="6"/>
        <v>9.25</v>
      </c>
      <c r="Q18" s="27">
        <f t="shared" si="7"/>
        <v>-73.596085000000002</v>
      </c>
      <c r="R18" s="27">
        <f t="shared" si="8"/>
        <v>-63.327606000000003</v>
      </c>
      <c r="S18" s="38"/>
      <c r="T18" s="27">
        <f t="shared" si="9"/>
        <v>10.625</v>
      </c>
      <c r="U18" s="27">
        <f t="shared" si="10"/>
        <v>-70.562423999999993</v>
      </c>
      <c r="V18" s="27">
        <f t="shared" si="11"/>
        <v>-75.538253999999995</v>
      </c>
    </row>
    <row r="19" spans="2:22" x14ac:dyDescent="0.25">
      <c r="B19" s="89">
        <v>4083333333.3333001</v>
      </c>
      <c r="C19" s="89">
        <v>-24.488240999999999</v>
      </c>
      <c r="E19" s="89">
        <v>4083333333.3333001</v>
      </c>
      <c r="F19" s="89">
        <v>-64.866478000000001</v>
      </c>
      <c r="H19" s="27">
        <f t="shared" si="0"/>
        <v>6.6666666666667007</v>
      </c>
      <c r="I19" s="27">
        <f t="shared" si="1"/>
        <v>-64.485564999999994</v>
      </c>
      <c r="J19" s="27">
        <f t="shared" si="2"/>
        <v>-45.617477000000001</v>
      </c>
      <c r="L19" s="27">
        <f t="shared" si="3"/>
        <v>8</v>
      </c>
      <c r="M19" s="27">
        <f t="shared" si="4"/>
        <v>-41.636932000000002</v>
      </c>
      <c r="N19" s="27">
        <f t="shared" si="5"/>
        <v>-62.753143000000001</v>
      </c>
      <c r="P19" s="47">
        <f t="shared" si="6"/>
        <v>9.3333333333333002</v>
      </c>
      <c r="Q19" s="27">
        <f t="shared" si="7"/>
        <v>-73.192963000000006</v>
      </c>
      <c r="R19" s="27">
        <f t="shared" si="8"/>
        <v>-63.636828999999999</v>
      </c>
      <c r="S19" s="38"/>
      <c r="T19" s="27">
        <f t="shared" si="9"/>
        <v>10.666666666667</v>
      </c>
      <c r="U19" s="27">
        <f t="shared" si="10"/>
        <v>-60.811691000000003</v>
      </c>
      <c r="V19" s="27">
        <f t="shared" si="11"/>
        <v>-72.901793999999995</v>
      </c>
    </row>
    <row r="20" spans="2:22" x14ac:dyDescent="0.25">
      <c r="B20" s="89">
        <v>4291666666.6666999</v>
      </c>
      <c r="C20" s="89">
        <v>-24.273503999999999</v>
      </c>
      <c r="E20" s="89">
        <v>4291666666.6666999</v>
      </c>
      <c r="F20" s="89">
        <v>-63.221801999999997</v>
      </c>
      <c r="H20" s="27">
        <f t="shared" si="0"/>
        <v>6.8333333333332993</v>
      </c>
      <c r="I20" s="27">
        <f t="shared" si="1"/>
        <v>-63.637177000000001</v>
      </c>
      <c r="J20" s="27">
        <f t="shared" si="2"/>
        <v>-46.373863</v>
      </c>
      <c r="L20" s="27">
        <f t="shared" si="3"/>
        <v>8.125</v>
      </c>
      <c r="M20" s="27">
        <f t="shared" si="4"/>
        <v>-41.901195999999999</v>
      </c>
      <c r="N20" s="27">
        <f t="shared" si="5"/>
        <v>-62.837237999999999</v>
      </c>
      <c r="P20" s="47">
        <f t="shared" si="6"/>
        <v>9.4166666666666998</v>
      </c>
      <c r="Q20" s="27">
        <f t="shared" si="7"/>
        <v>-72.962128000000007</v>
      </c>
      <c r="R20" s="27">
        <f t="shared" si="8"/>
        <v>-64.420731000000004</v>
      </c>
      <c r="S20" s="38"/>
      <c r="T20" s="27">
        <f t="shared" si="9"/>
        <v>10.708333333333</v>
      </c>
      <c r="U20" s="27">
        <f t="shared" si="10"/>
        <v>-64.955269000000001</v>
      </c>
      <c r="V20" s="27">
        <f t="shared" si="11"/>
        <v>-76.743187000000006</v>
      </c>
    </row>
    <row r="21" spans="2:22" x14ac:dyDescent="0.25">
      <c r="B21" s="89">
        <v>4500000000</v>
      </c>
      <c r="C21" s="89">
        <v>-24.267731000000001</v>
      </c>
      <c r="E21" s="89">
        <v>4500000000</v>
      </c>
      <c r="F21" s="89">
        <v>-61.339455000000001</v>
      </c>
      <c r="H21" s="27">
        <f t="shared" si="0"/>
        <v>7</v>
      </c>
      <c r="I21" s="27">
        <f t="shared" si="1"/>
        <v>-63.401088999999999</v>
      </c>
      <c r="J21" s="27">
        <f t="shared" si="2"/>
        <v>-47.431995000000001</v>
      </c>
      <c r="L21" s="27">
        <f t="shared" si="3"/>
        <v>8.25</v>
      </c>
      <c r="M21" s="27">
        <f t="shared" si="4"/>
        <v>-42.804569000000001</v>
      </c>
      <c r="N21" s="27">
        <f t="shared" si="5"/>
        <v>-62.651618999999997</v>
      </c>
      <c r="P21" s="47">
        <f t="shared" si="6"/>
        <v>9.5</v>
      </c>
      <c r="Q21" s="27">
        <f t="shared" si="7"/>
        <v>-72.423409000000007</v>
      </c>
      <c r="R21" s="27">
        <f t="shared" si="8"/>
        <v>-63.377654999999997</v>
      </c>
      <c r="S21" s="38"/>
      <c r="T21" s="27">
        <f t="shared" si="9"/>
        <v>10.75</v>
      </c>
      <c r="U21" s="27">
        <f t="shared" si="10"/>
        <v>-61.312438999999998</v>
      </c>
      <c r="V21" s="27">
        <f t="shared" si="11"/>
        <v>-74.391090000000005</v>
      </c>
    </row>
    <row r="22" spans="2:22" x14ac:dyDescent="0.25">
      <c r="B22" s="89">
        <v>4708333333.3332996</v>
      </c>
      <c r="C22" s="89">
        <v>-24.428975999999999</v>
      </c>
      <c r="E22" s="89">
        <v>4708333333.3332996</v>
      </c>
      <c r="F22" s="89">
        <v>-59.601058999999999</v>
      </c>
      <c r="H22" s="27">
        <f t="shared" si="0"/>
        <v>7.1666666666667007</v>
      </c>
      <c r="I22" s="27">
        <f t="shared" si="1"/>
        <v>-62.782505</v>
      </c>
      <c r="J22" s="27">
        <f t="shared" si="2"/>
        <v>-48.899543999999999</v>
      </c>
      <c r="L22" s="27">
        <f t="shared" si="3"/>
        <v>8.375</v>
      </c>
      <c r="M22" s="27">
        <f t="shared" si="4"/>
        <v>-42.790207000000002</v>
      </c>
      <c r="N22" s="27">
        <f t="shared" si="5"/>
        <v>-62.468136000000001</v>
      </c>
      <c r="P22" s="47">
        <f t="shared" si="6"/>
        <v>9.5833333333333002</v>
      </c>
      <c r="Q22" s="27">
        <f t="shared" si="7"/>
        <v>-72.500525999999994</v>
      </c>
      <c r="R22" s="27">
        <f t="shared" si="8"/>
        <v>-60.998600000000003</v>
      </c>
      <c r="S22" s="38"/>
      <c r="T22" s="27">
        <f t="shared" si="9"/>
        <v>10.791666666667</v>
      </c>
      <c r="U22" s="27">
        <f t="shared" si="10"/>
        <v>-58.125495999999998</v>
      </c>
      <c r="V22" s="27">
        <f t="shared" si="11"/>
        <v>-69.872275999999999</v>
      </c>
    </row>
    <row r="23" spans="2:22" x14ac:dyDescent="0.25">
      <c r="B23" s="89">
        <v>4916666666.6667004</v>
      </c>
      <c r="C23" s="89">
        <v>-24.794478999999999</v>
      </c>
      <c r="E23" s="89">
        <v>4916666666.6667004</v>
      </c>
      <c r="F23" s="89">
        <v>-57.378883000000002</v>
      </c>
      <c r="H23" s="27">
        <f t="shared" si="0"/>
        <v>7.3333333333332993</v>
      </c>
      <c r="I23" s="27">
        <f t="shared" si="1"/>
        <v>-61.932403999999998</v>
      </c>
      <c r="J23" s="27">
        <f t="shared" si="2"/>
        <v>-50.493122</v>
      </c>
      <c r="L23" s="27">
        <f t="shared" si="3"/>
        <v>8.5</v>
      </c>
      <c r="M23" s="27">
        <f t="shared" si="4"/>
        <v>-43.087414000000003</v>
      </c>
      <c r="N23" s="27">
        <f t="shared" si="5"/>
        <v>-62.163601</v>
      </c>
      <c r="P23" s="47">
        <f t="shared" si="6"/>
        <v>9.6666666666666998</v>
      </c>
      <c r="Q23" s="27">
        <f t="shared" si="7"/>
        <v>-72.752105999999998</v>
      </c>
      <c r="R23" s="27">
        <f t="shared" si="8"/>
        <v>-59.672165</v>
      </c>
      <c r="S23" s="38"/>
      <c r="T23" s="27">
        <f t="shared" si="9"/>
        <v>10.833333333333</v>
      </c>
      <c r="U23" s="27">
        <f t="shared" si="10"/>
        <v>-54.663815</v>
      </c>
      <c r="V23" s="27">
        <f t="shared" si="11"/>
        <v>-67.374640999999997</v>
      </c>
    </row>
    <row r="24" spans="2:22" x14ac:dyDescent="0.25">
      <c r="B24" s="89">
        <v>5125000000</v>
      </c>
      <c r="C24" s="89">
        <v>-24.843689000000001</v>
      </c>
      <c r="E24" s="89">
        <v>5125000000</v>
      </c>
      <c r="F24" s="89">
        <v>-54.788623999999999</v>
      </c>
      <c r="H24" s="27">
        <f t="shared" si="0"/>
        <v>7.5</v>
      </c>
      <c r="I24" s="27">
        <f t="shared" si="1"/>
        <v>-61.131808999999997</v>
      </c>
      <c r="J24" s="27">
        <f t="shared" si="2"/>
        <v>-51.868954000000002</v>
      </c>
      <c r="L24" s="27">
        <f t="shared" si="3"/>
        <v>8.625</v>
      </c>
      <c r="M24" s="27">
        <f t="shared" si="4"/>
        <v>-42.617137999999997</v>
      </c>
      <c r="N24" s="27">
        <f t="shared" si="5"/>
        <v>-61.661419000000002</v>
      </c>
      <c r="P24" s="47">
        <f t="shared" si="6"/>
        <v>9.75</v>
      </c>
      <c r="Q24" s="27">
        <f t="shared" si="7"/>
        <v>-73.009186</v>
      </c>
      <c r="R24" s="27">
        <f t="shared" si="8"/>
        <v>-58.688625000000002</v>
      </c>
      <c r="S24" s="38"/>
      <c r="T24" s="27">
        <f t="shared" si="9"/>
        <v>10.875</v>
      </c>
      <c r="U24" s="27">
        <f t="shared" si="10"/>
        <v>-57.102932000000003</v>
      </c>
      <c r="V24" s="27">
        <f t="shared" si="11"/>
        <v>-69.287566999999996</v>
      </c>
    </row>
    <row r="25" spans="2:22" x14ac:dyDescent="0.25">
      <c r="B25" s="89">
        <v>5333333333.3332996</v>
      </c>
      <c r="C25" s="89">
        <v>-24.609949</v>
      </c>
      <c r="E25" s="89">
        <v>5333333333.3332996</v>
      </c>
      <c r="F25" s="89">
        <v>-52.400573999999999</v>
      </c>
      <c r="H25" s="27">
        <f t="shared" si="0"/>
        <v>7.6666666666667007</v>
      </c>
      <c r="I25" s="27">
        <f t="shared" si="1"/>
        <v>-60.953957000000003</v>
      </c>
      <c r="J25" s="27">
        <f t="shared" si="2"/>
        <v>-52.863495</v>
      </c>
      <c r="L25" s="27">
        <f t="shared" si="3"/>
        <v>8.75</v>
      </c>
      <c r="M25" s="27">
        <f t="shared" si="4"/>
        <v>-42.103062000000001</v>
      </c>
      <c r="N25" s="27">
        <f t="shared" si="5"/>
        <v>-61.025481999999997</v>
      </c>
      <c r="P25" s="47">
        <f t="shared" si="6"/>
        <v>9.8333333333333002</v>
      </c>
      <c r="Q25" s="27">
        <f t="shared" si="7"/>
        <v>-73.363563999999997</v>
      </c>
      <c r="R25" s="27">
        <f t="shared" si="8"/>
        <v>-58.444991999999999</v>
      </c>
      <c r="S25" s="38"/>
      <c r="T25" s="27">
        <f t="shared" si="9"/>
        <v>10.916666666667</v>
      </c>
      <c r="U25" s="27">
        <f t="shared" si="10"/>
        <v>-66.574073999999996</v>
      </c>
      <c r="V25" s="27">
        <f t="shared" si="11"/>
        <v>-75.566237999999998</v>
      </c>
    </row>
    <row r="26" spans="2:22" x14ac:dyDescent="0.25">
      <c r="B26" s="89">
        <v>5541666666.6667004</v>
      </c>
      <c r="C26" s="89">
        <v>-24.225532999999999</v>
      </c>
      <c r="E26" s="89">
        <v>5541666666.6667004</v>
      </c>
      <c r="F26" s="89">
        <v>-51.158904999999997</v>
      </c>
      <c r="H26" s="27">
        <f t="shared" si="0"/>
        <v>7.8333333333332993</v>
      </c>
      <c r="I26" s="27">
        <f t="shared" si="1"/>
        <v>-60.845115999999997</v>
      </c>
      <c r="J26" s="27">
        <f t="shared" si="2"/>
        <v>-53.507117999999998</v>
      </c>
      <c r="L26" s="27">
        <f t="shared" si="3"/>
        <v>8.875</v>
      </c>
      <c r="M26" s="27">
        <f t="shared" si="4"/>
        <v>-41.745361000000003</v>
      </c>
      <c r="N26" s="27">
        <f t="shared" si="5"/>
        <v>-60.398361000000001</v>
      </c>
      <c r="P26" s="47">
        <f t="shared" si="6"/>
        <v>9.9166666666666998</v>
      </c>
      <c r="Q26" s="27">
        <f t="shared" si="7"/>
        <v>-73.116364000000004</v>
      </c>
      <c r="R26" s="27">
        <f t="shared" si="8"/>
        <v>-56.959693999999999</v>
      </c>
      <c r="S26" s="38"/>
      <c r="T26" s="27">
        <f t="shared" si="9"/>
        <v>10.958333333333</v>
      </c>
      <c r="U26" s="27">
        <f t="shared" si="10"/>
        <v>-56.586323</v>
      </c>
      <c r="V26" s="27">
        <f t="shared" si="11"/>
        <v>-68.315764999999999</v>
      </c>
    </row>
    <row r="27" spans="2:22" x14ac:dyDescent="0.25">
      <c r="B27" s="89">
        <v>5750000000</v>
      </c>
      <c r="C27" s="89">
        <v>-24.085170999999999</v>
      </c>
      <c r="E27" s="89">
        <v>5750000000</v>
      </c>
      <c r="F27" s="89">
        <v>-50.987026</v>
      </c>
      <c r="H27" s="27">
        <f t="shared" si="0"/>
        <v>8</v>
      </c>
      <c r="I27" s="27">
        <f t="shared" si="1"/>
        <v>-60.562572000000003</v>
      </c>
      <c r="J27" s="27">
        <f t="shared" si="2"/>
        <v>-53.850464000000002</v>
      </c>
      <c r="L27" s="27">
        <f t="shared" si="3"/>
        <v>9</v>
      </c>
      <c r="M27" s="27">
        <f t="shared" si="4"/>
        <v>-42.194046</v>
      </c>
      <c r="N27" s="27">
        <f t="shared" si="5"/>
        <v>-59.984558</v>
      </c>
      <c r="P27" s="47">
        <f t="shared" si="6"/>
        <v>10</v>
      </c>
      <c r="Q27" s="27">
        <f t="shared" si="7"/>
        <v>-73.599884000000003</v>
      </c>
      <c r="R27" s="27">
        <f t="shared" si="8"/>
        <v>-55.524737999999999</v>
      </c>
      <c r="S27" s="38"/>
      <c r="T27" s="27">
        <f t="shared" si="9"/>
        <v>11</v>
      </c>
      <c r="U27" s="27">
        <f t="shared" si="10"/>
        <v>-55.521839</v>
      </c>
      <c r="V27" s="27">
        <f t="shared" si="11"/>
        <v>-66.919280999999998</v>
      </c>
    </row>
    <row r="28" spans="2:22" x14ac:dyDescent="0.25">
      <c r="B28" s="89">
        <v>5958333333.3332996</v>
      </c>
      <c r="C28" s="89">
        <v>-24.083100999999999</v>
      </c>
      <c r="E28" s="89">
        <v>5958333333.3332996</v>
      </c>
      <c r="F28" s="89">
        <v>-50.743037999999999</v>
      </c>
      <c r="H28" s="27">
        <f t="shared" si="0"/>
        <v>8.1666666666666998</v>
      </c>
      <c r="I28" s="27">
        <f t="shared" si="1"/>
        <v>-60.314326999999999</v>
      </c>
      <c r="J28" s="27">
        <f t="shared" si="2"/>
        <v>-53.620724000000003</v>
      </c>
      <c r="L28" s="27">
        <f t="shared" si="3"/>
        <v>9.125</v>
      </c>
      <c r="M28" s="27">
        <f t="shared" si="4"/>
        <v>-42.687153000000002</v>
      </c>
      <c r="N28" s="27">
        <f t="shared" si="5"/>
        <v>-59.701068999999997</v>
      </c>
      <c r="P28" s="47">
        <f t="shared" si="6"/>
        <v>10.083333333333</v>
      </c>
      <c r="Q28" s="27">
        <f t="shared" si="7"/>
        <v>-73.776413000000005</v>
      </c>
      <c r="R28" s="27">
        <f t="shared" si="8"/>
        <v>-53.963729999999998</v>
      </c>
      <c r="S28" s="38"/>
      <c r="T28" s="27">
        <f t="shared" si="9"/>
        <v>11.041666666667</v>
      </c>
      <c r="U28" s="27">
        <f t="shared" si="10"/>
        <v>-56.469856</v>
      </c>
      <c r="V28" s="27">
        <f t="shared" si="11"/>
        <v>-67.465508</v>
      </c>
    </row>
    <row r="29" spans="2:22" x14ac:dyDescent="0.25">
      <c r="B29" s="89">
        <v>6166666666.6667004</v>
      </c>
      <c r="C29" s="89">
        <v>-24.043987000000001</v>
      </c>
      <c r="E29" s="89">
        <v>6166666666.6667004</v>
      </c>
      <c r="F29" s="89">
        <v>-50.316166000000003</v>
      </c>
      <c r="H29" s="27">
        <f t="shared" si="0"/>
        <v>8.3333333333333002</v>
      </c>
      <c r="I29" s="27">
        <f t="shared" si="1"/>
        <v>-60.320171000000002</v>
      </c>
      <c r="J29" s="27">
        <f t="shared" si="2"/>
        <v>-53.803440000000002</v>
      </c>
      <c r="L29" s="27">
        <f t="shared" si="3"/>
        <v>9.25</v>
      </c>
      <c r="M29" s="27">
        <f t="shared" si="4"/>
        <v>-43.039307000000001</v>
      </c>
      <c r="N29" s="27">
        <f t="shared" si="5"/>
        <v>-59.424725000000002</v>
      </c>
      <c r="P29" s="47">
        <f t="shared" si="6"/>
        <v>10.166666666667</v>
      </c>
      <c r="Q29" s="27">
        <f t="shared" si="7"/>
        <v>-74.770286999999996</v>
      </c>
      <c r="R29" s="27">
        <f t="shared" si="8"/>
        <v>-53.257401000000002</v>
      </c>
      <c r="S29" s="38"/>
      <c r="T29" s="27">
        <f t="shared" si="9"/>
        <v>11.083333333333</v>
      </c>
      <c r="U29" s="27">
        <f t="shared" si="10"/>
        <v>-67.182091</v>
      </c>
      <c r="V29" s="27">
        <f t="shared" si="11"/>
        <v>-73.912459999999996</v>
      </c>
    </row>
    <row r="30" spans="2:22" x14ac:dyDescent="0.25">
      <c r="B30" s="89">
        <v>6375000000</v>
      </c>
      <c r="C30" s="89">
        <v>-23.93619</v>
      </c>
      <c r="E30" s="89">
        <v>6375000000</v>
      </c>
      <c r="F30" s="89">
        <v>-50.116936000000003</v>
      </c>
      <c r="H30" s="27">
        <f t="shared" si="0"/>
        <v>8.5</v>
      </c>
      <c r="I30" s="27">
        <f t="shared" si="1"/>
        <v>-60.233406000000002</v>
      </c>
      <c r="J30" s="27">
        <f t="shared" si="2"/>
        <v>-54.702381000000003</v>
      </c>
      <c r="L30" s="27">
        <f t="shared" si="3"/>
        <v>9.375</v>
      </c>
      <c r="M30" s="27">
        <f t="shared" si="4"/>
        <v>-43.365341000000001</v>
      </c>
      <c r="N30" s="27">
        <f t="shared" si="5"/>
        <v>-59.301215999999997</v>
      </c>
      <c r="P30" s="47">
        <f t="shared" si="6"/>
        <v>10.25</v>
      </c>
      <c r="Q30" s="27">
        <f t="shared" si="7"/>
        <v>-75.400863999999999</v>
      </c>
      <c r="R30" s="27">
        <f t="shared" si="8"/>
        <v>-52.608123999999997</v>
      </c>
      <c r="S30" s="38"/>
      <c r="T30" s="27">
        <f t="shared" si="9"/>
        <v>11.125</v>
      </c>
      <c r="U30" s="27">
        <f t="shared" si="10"/>
        <v>-64.552657999999994</v>
      </c>
      <c r="V30" s="27">
        <f t="shared" si="11"/>
        <v>-74.231209000000007</v>
      </c>
    </row>
    <row r="31" spans="2:22" x14ac:dyDescent="0.25">
      <c r="B31" s="89">
        <v>6583333333.3332996</v>
      </c>
      <c r="C31" s="89">
        <v>-23.799437999999999</v>
      </c>
      <c r="E31" s="89">
        <v>6583333333.3332996</v>
      </c>
      <c r="F31" s="89">
        <v>-50.239455999999997</v>
      </c>
      <c r="H31" s="27">
        <f t="shared" si="0"/>
        <v>8.6666666666666998</v>
      </c>
      <c r="I31" s="27">
        <f t="shared" si="1"/>
        <v>-59.930759000000002</v>
      </c>
      <c r="J31" s="27">
        <f t="shared" si="2"/>
        <v>-55.875484</v>
      </c>
      <c r="L31" s="27">
        <f t="shared" si="3"/>
        <v>9.5</v>
      </c>
      <c r="M31" s="27">
        <f t="shared" si="4"/>
        <v>-42.506008000000001</v>
      </c>
      <c r="N31" s="27">
        <f t="shared" si="5"/>
        <v>-58.654259000000003</v>
      </c>
      <c r="P31" s="47">
        <f t="shared" si="6"/>
        <v>10.333333333333</v>
      </c>
      <c r="Q31" s="27">
        <f t="shared" si="7"/>
        <v>-75.003212000000005</v>
      </c>
      <c r="R31" s="27">
        <f t="shared" si="8"/>
        <v>-51.462494</v>
      </c>
      <c r="S31" s="38"/>
      <c r="T31" s="27">
        <f t="shared" si="9"/>
        <v>11.166666666667</v>
      </c>
      <c r="U31" s="27">
        <f t="shared" si="10"/>
        <v>-59.922657000000001</v>
      </c>
      <c r="V31" s="27">
        <f t="shared" si="11"/>
        <v>-70.199455</v>
      </c>
    </row>
    <row r="32" spans="2:22" x14ac:dyDescent="0.25">
      <c r="B32" s="89">
        <v>6791666666.6667004</v>
      </c>
      <c r="C32" s="89">
        <v>-23.767403000000002</v>
      </c>
      <c r="E32" s="89">
        <v>6791666666.6667004</v>
      </c>
      <c r="F32" s="89">
        <v>-50.133347000000001</v>
      </c>
      <c r="H32" s="27">
        <f t="shared" si="0"/>
        <v>8.8333333333333002</v>
      </c>
      <c r="I32" s="27">
        <f t="shared" si="1"/>
        <v>-59.844563000000001</v>
      </c>
      <c r="J32" s="27">
        <f t="shared" si="2"/>
        <v>-56.865870999999999</v>
      </c>
      <c r="L32" s="27">
        <f t="shared" si="3"/>
        <v>9.625</v>
      </c>
      <c r="M32" s="27">
        <f t="shared" si="4"/>
        <v>-41.348312</v>
      </c>
      <c r="N32" s="27">
        <f t="shared" si="5"/>
        <v>-58.039496999999997</v>
      </c>
      <c r="P32" s="47">
        <f t="shared" si="6"/>
        <v>10.416666666667</v>
      </c>
      <c r="Q32" s="27">
        <f t="shared" si="7"/>
        <v>-74.316986</v>
      </c>
      <c r="R32" s="27">
        <f t="shared" si="8"/>
        <v>-50.491154000000002</v>
      </c>
      <c r="S32" s="38"/>
      <c r="T32" s="27">
        <f t="shared" si="9"/>
        <v>11.208333333333</v>
      </c>
      <c r="U32" s="27">
        <f t="shared" si="10"/>
        <v>-58.769516000000003</v>
      </c>
      <c r="V32" s="27">
        <f t="shared" si="11"/>
        <v>-69.727798000000007</v>
      </c>
    </row>
    <row r="33" spans="2:22" x14ac:dyDescent="0.25">
      <c r="B33" s="89">
        <v>7000000000</v>
      </c>
      <c r="C33" s="89">
        <v>-23.732977000000002</v>
      </c>
      <c r="E33" s="89">
        <v>7000000000</v>
      </c>
      <c r="F33" s="89">
        <v>-49.806541000000003</v>
      </c>
      <c r="H33" s="27">
        <f t="shared" si="0"/>
        <v>9</v>
      </c>
      <c r="I33" s="27">
        <f t="shared" si="1"/>
        <v>-59.951103000000003</v>
      </c>
      <c r="J33" s="27">
        <f t="shared" si="2"/>
        <v>-57.081333000000001</v>
      </c>
      <c r="L33" s="27">
        <f t="shared" si="3"/>
        <v>9.75</v>
      </c>
      <c r="M33" s="27">
        <f t="shared" si="4"/>
        <v>-40.047916000000001</v>
      </c>
      <c r="N33" s="27">
        <f t="shared" si="5"/>
        <v>-57.296066000000003</v>
      </c>
      <c r="P33" s="47">
        <f t="shared" si="6"/>
        <v>10.5</v>
      </c>
      <c r="Q33" s="27">
        <f t="shared" si="7"/>
        <v>-74.209487999999993</v>
      </c>
      <c r="R33" s="27">
        <f t="shared" si="8"/>
        <v>-49.640774</v>
      </c>
      <c r="S33" s="38"/>
      <c r="T33" s="27">
        <f t="shared" si="9"/>
        <v>11.25</v>
      </c>
      <c r="U33" s="27">
        <f t="shared" si="10"/>
        <v>-58.062835999999997</v>
      </c>
      <c r="V33" s="27">
        <f t="shared" si="11"/>
        <v>-68.560074</v>
      </c>
    </row>
    <row r="34" spans="2:22" x14ac:dyDescent="0.25">
      <c r="B34" s="89">
        <v>7208333333.3332996</v>
      </c>
      <c r="C34" s="89">
        <v>-23.704484999999998</v>
      </c>
      <c r="E34" s="89">
        <v>7208333333.3332996</v>
      </c>
      <c r="F34" s="89">
        <v>-49.599133000000002</v>
      </c>
      <c r="H34" s="27">
        <f t="shared" si="0"/>
        <v>9.1666666666666998</v>
      </c>
      <c r="I34" s="27">
        <f t="shared" si="1"/>
        <v>-60.587490000000003</v>
      </c>
      <c r="J34" s="27">
        <f t="shared" si="2"/>
        <v>-56.728115000000003</v>
      </c>
      <c r="L34" s="27">
        <f t="shared" si="3"/>
        <v>9.875</v>
      </c>
      <c r="M34" s="27">
        <f t="shared" si="4"/>
        <v>-39.978603</v>
      </c>
      <c r="N34" s="27">
        <f t="shared" si="5"/>
        <v>-56.941699999999997</v>
      </c>
      <c r="P34" s="47">
        <f t="shared" si="6"/>
        <v>10.583333333333</v>
      </c>
      <c r="Q34" s="27">
        <f t="shared" si="7"/>
        <v>-74.566108999999997</v>
      </c>
      <c r="R34" s="27">
        <f t="shared" si="8"/>
        <v>-49.191611999999999</v>
      </c>
      <c r="S34" s="38"/>
      <c r="T34" s="27">
        <f t="shared" si="9"/>
        <v>11.291666666667</v>
      </c>
      <c r="U34" s="27">
        <f t="shared" si="10"/>
        <v>-61.308933000000003</v>
      </c>
      <c r="V34" s="27">
        <f t="shared" si="11"/>
        <v>-70.310051000000001</v>
      </c>
    </row>
    <row r="35" spans="2:22" x14ac:dyDescent="0.25">
      <c r="B35" s="89">
        <v>7416666666.6667004</v>
      </c>
      <c r="C35" s="89">
        <v>-23.646429000000001</v>
      </c>
      <c r="E35" s="89">
        <v>7416666666.6667004</v>
      </c>
      <c r="F35" s="89">
        <v>-49.951346999999998</v>
      </c>
      <c r="H35" s="27">
        <f t="shared" ref="H35:H51" si="12">B95/1000000000</f>
        <v>9.3333333333333002</v>
      </c>
      <c r="I35" s="27">
        <f t="shared" ref="I35:I51" si="13">C95</f>
        <v>-61.024334000000003</v>
      </c>
      <c r="J35" s="27">
        <f t="shared" ref="J35:J51" si="14">F95</f>
        <v>-55.182727999999997</v>
      </c>
      <c r="L35" s="27">
        <f t="shared" ref="L35:L51" si="15">B149/1000000000</f>
        <v>10</v>
      </c>
      <c r="M35" s="27">
        <f t="shared" ref="M35:M51" si="16">C149</f>
        <v>-39.839542000000002</v>
      </c>
      <c r="N35" s="27">
        <f t="shared" ref="N35:N51" si="17">F149</f>
        <v>-56.465927000000001</v>
      </c>
      <c r="P35" s="47">
        <f t="shared" ref="P35:P51" si="18">B203/1000000000</f>
        <v>10.666666666667</v>
      </c>
      <c r="Q35" s="27">
        <f t="shared" ref="Q35:Q51" si="19">C203</f>
        <v>-74.517730999999998</v>
      </c>
      <c r="R35" s="27">
        <f t="shared" ref="R35:R51" si="20">F203</f>
        <v>-48.670734000000003</v>
      </c>
      <c r="S35" s="38"/>
      <c r="T35" s="27">
        <f t="shared" ref="T35:T51" si="21">B257/1000000000</f>
        <v>11.333333333333</v>
      </c>
      <c r="U35" s="27">
        <f t="shared" ref="U35:U51" si="22">C257</f>
        <v>-56.316414000000002</v>
      </c>
      <c r="V35" s="27">
        <f t="shared" ref="V35:V51" si="23">F257</f>
        <v>-68.195778000000004</v>
      </c>
    </row>
    <row r="36" spans="2:22" x14ac:dyDescent="0.25">
      <c r="B36" s="89">
        <v>7625000000</v>
      </c>
      <c r="C36" s="89">
        <v>-23.725944999999999</v>
      </c>
      <c r="E36" s="89">
        <v>7625000000</v>
      </c>
      <c r="F36" s="89">
        <v>-50.521453999999999</v>
      </c>
      <c r="H36" s="27">
        <f t="shared" si="12"/>
        <v>9.5</v>
      </c>
      <c r="I36" s="27">
        <f t="shared" si="13"/>
        <v>-61.734726000000002</v>
      </c>
      <c r="J36" s="27">
        <f t="shared" si="14"/>
        <v>-52.896380999999998</v>
      </c>
      <c r="L36" s="27">
        <f t="shared" si="15"/>
        <v>10.125</v>
      </c>
      <c r="M36" s="27">
        <f t="shared" si="16"/>
        <v>-39.864638999999997</v>
      </c>
      <c r="N36" s="27">
        <f t="shared" si="17"/>
        <v>-56.105964999999998</v>
      </c>
      <c r="P36" s="47">
        <f t="shared" si="18"/>
        <v>10.75</v>
      </c>
      <c r="Q36" s="27">
        <f t="shared" si="19"/>
        <v>-73.324173000000002</v>
      </c>
      <c r="R36" s="27">
        <f t="shared" si="20"/>
        <v>-47.773113000000002</v>
      </c>
      <c r="S36" s="38"/>
      <c r="T36" s="27">
        <f t="shared" si="21"/>
        <v>11.375</v>
      </c>
      <c r="U36" s="27">
        <f t="shared" si="22"/>
        <v>-58.276336999999998</v>
      </c>
      <c r="V36" s="27">
        <f t="shared" si="23"/>
        <v>-69.872971000000007</v>
      </c>
    </row>
    <row r="37" spans="2:22" x14ac:dyDescent="0.25">
      <c r="B37" s="89">
        <v>7833333333.3332996</v>
      </c>
      <c r="C37" s="89">
        <v>-23.957144</v>
      </c>
      <c r="E37" s="89">
        <v>7833333333.3332996</v>
      </c>
      <c r="F37" s="89">
        <v>-51.062778000000002</v>
      </c>
      <c r="H37" s="27">
        <f t="shared" si="12"/>
        <v>9.6666666666666998</v>
      </c>
      <c r="I37" s="27">
        <f t="shared" si="13"/>
        <v>-62.246890999999998</v>
      </c>
      <c r="J37" s="27">
        <f t="shared" si="14"/>
        <v>-51.016894999999998</v>
      </c>
      <c r="L37" s="27">
        <f t="shared" si="15"/>
        <v>10.25</v>
      </c>
      <c r="M37" s="27">
        <f t="shared" si="16"/>
        <v>-40.012962000000002</v>
      </c>
      <c r="N37" s="27">
        <f t="shared" si="17"/>
        <v>-55.826092000000003</v>
      </c>
      <c r="P37" s="47">
        <f t="shared" si="18"/>
        <v>10.833333333333</v>
      </c>
      <c r="Q37" s="27">
        <f t="shared" si="19"/>
        <v>-72.857994000000005</v>
      </c>
      <c r="R37" s="27">
        <f t="shared" si="20"/>
        <v>-47.460239000000001</v>
      </c>
      <c r="S37" s="38"/>
      <c r="T37" s="27">
        <f t="shared" si="21"/>
        <v>11.416666666667</v>
      </c>
      <c r="U37" s="27">
        <f t="shared" si="22"/>
        <v>-58.382683</v>
      </c>
      <c r="V37" s="27">
        <f t="shared" si="23"/>
        <v>-70.033057999999997</v>
      </c>
    </row>
    <row r="38" spans="2:22" x14ac:dyDescent="0.25">
      <c r="B38" s="89">
        <v>8041666666.6667004</v>
      </c>
      <c r="C38" s="89">
        <v>-24.293801999999999</v>
      </c>
      <c r="E38" s="89">
        <v>8041666666.6667004</v>
      </c>
      <c r="F38" s="89">
        <v>-51.439017999999997</v>
      </c>
      <c r="H38" s="27">
        <f t="shared" si="12"/>
        <v>9.8333333333333002</v>
      </c>
      <c r="I38" s="27">
        <f t="shared" si="13"/>
        <v>-62.624786</v>
      </c>
      <c r="J38" s="27">
        <f t="shared" si="14"/>
        <v>-50.251080000000002</v>
      </c>
      <c r="L38" s="27">
        <f t="shared" si="15"/>
        <v>10.375</v>
      </c>
      <c r="M38" s="27">
        <f t="shared" si="16"/>
        <v>-40.170077999999997</v>
      </c>
      <c r="N38" s="27">
        <f t="shared" si="17"/>
        <v>-55.667461000000003</v>
      </c>
      <c r="P38" s="47">
        <f t="shared" si="18"/>
        <v>10.916666666667</v>
      </c>
      <c r="Q38" s="27">
        <f t="shared" si="19"/>
        <v>-72.681693999999993</v>
      </c>
      <c r="R38" s="27">
        <f t="shared" si="20"/>
        <v>-47.320678999999998</v>
      </c>
      <c r="S38" s="38"/>
      <c r="T38" s="27">
        <f t="shared" si="21"/>
        <v>11.458333333333</v>
      </c>
      <c r="U38" s="27">
        <f t="shared" si="22"/>
        <v>-56.767581999999997</v>
      </c>
      <c r="V38" s="27">
        <f t="shared" si="23"/>
        <v>-68.037857000000002</v>
      </c>
    </row>
    <row r="39" spans="2:22" x14ac:dyDescent="0.25">
      <c r="B39" s="89">
        <v>8250000000</v>
      </c>
      <c r="C39" s="89">
        <v>-24.639683000000002</v>
      </c>
      <c r="E39" s="89">
        <v>8250000000</v>
      </c>
      <c r="F39" s="89">
        <v>-51.676262000000001</v>
      </c>
      <c r="H39" s="27">
        <f t="shared" si="12"/>
        <v>10</v>
      </c>
      <c r="I39" s="27">
        <f t="shared" si="13"/>
        <v>-63.197952000000001</v>
      </c>
      <c r="J39" s="27">
        <f t="shared" si="14"/>
        <v>-50.373821</v>
      </c>
      <c r="L39" s="27">
        <f t="shared" si="15"/>
        <v>10.5</v>
      </c>
      <c r="M39" s="27">
        <f t="shared" si="16"/>
        <v>-40.297362999999997</v>
      </c>
      <c r="N39" s="27">
        <f t="shared" si="17"/>
        <v>-55.650433</v>
      </c>
      <c r="P39" s="47">
        <f t="shared" si="18"/>
        <v>11</v>
      </c>
      <c r="Q39" s="27">
        <f t="shared" si="19"/>
        <v>-72.983986000000002</v>
      </c>
      <c r="R39" s="27">
        <f t="shared" si="20"/>
        <v>-47.46949</v>
      </c>
      <c r="S39" s="38"/>
      <c r="T39" s="27">
        <f t="shared" si="21"/>
        <v>11.5</v>
      </c>
      <c r="U39" s="27">
        <f t="shared" si="22"/>
        <v>-60.557690000000001</v>
      </c>
      <c r="V39" s="27">
        <f t="shared" si="23"/>
        <v>-72.028923000000006</v>
      </c>
    </row>
    <row r="40" spans="2:22" x14ac:dyDescent="0.25">
      <c r="B40" s="89">
        <v>8458333333.3332996</v>
      </c>
      <c r="C40" s="89">
        <v>-24.950551999999998</v>
      </c>
      <c r="E40" s="89">
        <v>8458333333.3332996</v>
      </c>
      <c r="F40" s="89">
        <v>-51.926430000000003</v>
      </c>
      <c r="H40" s="27">
        <f t="shared" si="12"/>
        <v>10.166666666667</v>
      </c>
      <c r="I40" s="27">
        <f t="shared" si="13"/>
        <v>-64.113204999999994</v>
      </c>
      <c r="J40" s="27">
        <f t="shared" si="14"/>
        <v>-50.528652000000001</v>
      </c>
      <c r="L40" s="27">
        <f t="shared" si="15"/>
        <v>10.625</v>
      </c>
      <c r="M40" s="27">
        <f t="shared" si="16"/>
        <v>-40.462916999999997</v>
      </c>
      <c r="N40" s="27">
        <f t="shared" si="17"/>
        <v>-55.688293000000002</v>
      </c>
      <c r="P40" s="47">
        <f t="shared" si="18"/>
        <v>11.083333333333</v>
      </c>
      <c r="Q40" s="27">
        <f t="shared" si="19"/>
        <v>-72.307120999999995</v>
      </c>
      <c r="R40" s="27">
        <f t="shared" si="20"/>
        <v>-46.902695000000001</v>
      </c>
      <c r="S40" s="38"/>
      <c r="T40" s="27">
        <f t="shared" si="21"/>
        <v>11.541666666667</v>
      </c>
      <c r="U40" s="27">
        <f t="shared" si="22"/>
        <v>-60.890881</v>
      </c>
      <c r="V40" s="27">
        <f t="shared" si="23"/>
        <v>-71.937599000000006</v>
      </c>
    </row>
    <row r="41" spans="2:22" x14ac:dyDescent="0.25">
      <c r="B41" s="89">
        <v>8666666666.6667004</v>
      </c>
      <c r="C41" s="89">
        <v>-25.182925999999998</v>
      </c>
      <c r="E41" s="89">
        <v>8666666666.6667004</v>
      </c>
      <c r="F41" s="89">
        <v>-52.177204000000003</v>
      </c>
      <c r="H41" s="27">
        <f t="shared" si="12"/>
        <v>10.333333333333</v>
      </c>
      <c r="I41" s="27">
        <f t="shared" si="13"/>
        <v>-65.975059999999999</v>
      </c>
      <c r="J41" s="27">
        <f t="shared" si="14"/>
        <v>-50.557102</v>
      </c>
      <c r="L41" s="27">
        <f t="shared" si="15"/>
        <v>10.75</v>
      </c>
      <c r="M41" s="27">
        <f t="shared" si="16"/>
        <v>-40.556767000000001</v>
      </c>
      <c r="N41" s="27">
        <f t="shared" si="17"/>
        <v>-55.750247999999999</v>
      </c>
      <c r="P41" s="47">
        <f t="shared" si="18"/>
        <v>11.166666666667</v>
      </c>
      <c r="Q41" s="27">
        <f t="shared" si="19"/>
        <v>-72.401450999999994</v>
      </c>
      <c r="R41" s="27">
        <f t="shared" si="20"/>
        <v>-47.243664000000003</v>
      </c>
      <c r="S41" s="38"/>
      <c r="T41" s="27">
        <f t="shared" si="21"/>
        <v>11.583333333333</v>
      </c>
      <c r="U41" s="27">
        <f t="shared" si="22"/>
        <v>-65.934128000000001</v>
      </c>
      <c r="V41" s="27">
        <f t="shared" si="23"/>
        <v>-73.513328999999999</v>
      </c>
    </row>
    <row r="42" spans="2:22" x14ac:dyDescent="0.25">
      <c r="B42" s="89">
        <v>8875000000</v>
      </c>
      <c r="C42" s="89">
        <v>-25.346155</v>
      </c>
      <c r="E42" s="89">
        <v>8875000000</v>
      </c>
      <c r="F42" s="89">
        <v>-52.414230000000003</v>
      </c>
      <c r="H42" s="27">
        <f t="shared" si="12"/>
        <v>10.5</v>
      </c>
      <c r="I42" s="27">
        <f t="shared" si="13"/>
        <v>-67.459259000000003</v>
      </c>
      <c r="J42" s="27">
        <f t="shared" si="14"/>
        <v>-50.599442000000003</v>
      </c>
      <c r="L42" s="27">
        <f t="shared" si="15"/>
        <v>10.875</v>
      </c>
      <c r="M42" s="27">
        <f t="shared" si="16"/>
        <v>-40.562401000000001</v>
      </c>
      <c r="N42" s="27">
        <f t="shared" si="17"/>
        <v>-55.797344000000002</v>
      </c>
      <c r="P42" s="47">
        <f t="shared" si="18"/>
        <v>11.25</v>
      </c>
      <c r="Q42" s="27">
        <f t="shared" si="19"/>
        <v>-72.453979000000004</v>
      </c>
      <c r="R42" s="27">
        <f t="shared" si="20"/>
        <v>-47.492179999999998</v>
      </c>
      <c r="S42" s="38"/>
      <c r="T42" s="27">
        <f t="shared" si="21"/>
        <v>11.625</v>
      </c>
      <c r="U42" s="27">
        <f t="shared" si="22"/>
        <v>-56.830916999999999</v>
      </c>
      <c r="V42" s="27">
        <f t="shared" si="23"/>
        <v>-67.719627000000003</v>
      </c>
    </row>
    <row r="43" spans="2:22" x14ac:dyDescent="0.25">
      <c r="B43" s="89">
        <v>9083333333.3332996</v>
      </c>
      <c r="C43" s="89">
        <v>-25.401050999999999</v>
      </c>
      <c r="E43" s="89">
        <v>9083333333.3332996</v>
      </c>
      <c r="F43" s="89">
        <v>-52.404724000000002</v>
      </c>
      <c r="H43" s="27">
        <f t="shared" si="12"/>
        <v>10.666666666667</v>
      </c>
      <c r="I43" s="27">
        <f t="shared" si="13"/>
        <v>-70.457130000000006</v>
      </c>
      <c r="J43" s="27">
        <f t="shared" si="14"/>
        <v>-50.651671999999998</v>
      </c>
      <c r="L43" s="27">
        <f t="shared" si="15"/>
        <v>11</v>
      </c>
      <c r="M43" s="27">
        <f t="shared" si="16"/>
        <v>-40.687035000000002</v>
      </c>
      <c r="N43" s="27">
        <f t="shared" si="17"/>
        <v>-55.963337000000003</v>
      </c>
      <c r="P43" s="47">
        <f t="shared" si="18"/>
        <v>11.333333333333</v>
      </c>
      <c r="Q43" s="27">
        <f t="shared" si="19"/>
        <v>-72.547638000000006</v>
      </c>
      <c r="R43" s="27">
        <f t="shared" si="20"/>
        <v>-47.835307999999998</v>
      </c>
      <c r="S43" s="38"/>
      <c r="T43" s="27">
        <f t="shared" si="21"/>
        <v>11.666666666667</v>
      </c>
      <c r="U43" s="27">
        <f t="shared" si="22"/>
        <v>-56.490425000000002</v>
      </c>
      <c r="V43" s="27">
        <f t="shared" si="23"/>
        <v>-67.692924000000005</v>
      </c>
    </row>
    <row r="44" spans="2:22" x14ac:dyDescent="0.25">
      <c r="B44" s="89">
        <v>9291666666.6667004</v>
      </c>
      <c r="C44" s="89">
        <v>-25.362883</v>
      </c>
      <c r="E44" s="89">
        <v>9291666666.6667004</v>
      </c>
      <c r="F44" s="89">
        <v>-52.116066000000004</v>
      </c>
      <c r="H44" s="27">
        <f t="shared" si="12"/>
        <v>10.833333333333</v>
      </c>
      <c r="I44" s="27">
        <f t="shared" si="13"/>
        <v>-77.309348999999997</v>
      </c>
      <c r="J44" s="27">
        <f t="shared" si="14"/>
        <v>-50.971760000000003</v>
      </c>
      <c r="L44" s="27">
        <f t="shared" si="15"/>
        <v>11.125</v>
      </c>
      <c r="M44" s="27">
        <f t="shared" si="16"/>
        <v>-40.748573</v>
      </c>
      <c r="N44" s="27">
        <f t="shared" si="17"/>
        <v>-55.990391000000002</v>
      </c>
      <c r="P44" s="47">
        <f t="shared" si="18"/>
        <v>11.416666666667</v>
      </c>
      <c r="Q44" s="27">
        <f t="shared" si="19"/>
        <v>-72.652039000000002</v>
      </c>
      <c r="R44" s="27">
        <f t="shared" si="20"/>
        <v>-48.170982000000002</v>
      </c>
      <c r="S44" s="38"/>
      <c r="T44" s="27">
        <f t="shared" si="21"/>
        <v>11.708333333333</v>
      </c>
      <c r="U44" s="27">
        <f t="shared" si="22"/>
        <v>-58.139564999999997</v>
      </c>
      <c r="V44" s="27">
        <f t="shared" si="23"/>
        <v>-69.277985000000001</v>
      </c>
    </row>
    <row r="45" spans="2:22" x14ac:dyDescent="0.25">
      <c r="B45" s="89">
        <v>9500000000</v>
      </c>
      <c r="C45" s="89">
        <v>-25.356263999999999</v>
      </c>
      <c r="E45" s="89">
        <v>9500000000</v>
      </c>
      <c r="F45" s="89">
        <v>-51.707141999999997</v>
      </c>
      <c r="H45" s="27">
        <f t="shared" si="12"/>
        <v>11</v>
      </c>
      <c r="I45" s="27">
        <f t="shared" si="13"/>
        <v>-79.370033000000006</v>
      </c>
      <c r="J45" s="27">
        <f t="shared" si="14"/>
        <v>-51.780929999999998</v>
      </c>
      <c r="L45" s="27">
        <f t="shared" si="15"/>
        <v>11.25</v>
      </c>
      <c r="M45" s="27">
        <f t="shared" si="16"/>
        <v>-40.932170999999997</v>
      </c>
      <c r="N45" s="27">
        <f t="shared" si="17"/>
        <v>-56.078212999999998</v>
      </c>
      <c r="P45" s="47">
        <f t="shared" si="18"/>
        <v>11.5</v>
      </c>
      <c r="Q45" s="27">
        <f t="shared" si="19"/>
        <v>-72.542968999999999</v>
      </c>
      <c r="R45" s="27">
        <f t="shared" si="20"/>
        <v>-48.377037000000001</v>
      </c>
      <c r="S45" s="38"/>
      <c r="T45" s="27">
        <f t="shared" si="21"/>
        <v>11.75</v>
      </c>
      <c r="U45" s="27">
        <f t="shared" si="22"/>
        <v>-59.777442999999998</v>
      </c>
      <c r="V45" s="27">
        <f t="shared" si="23"/>
        <v>-69.381050000000002</v>
      </c>
    </row>
    <row r="46" spans="2:22" x14ac:dyDescent="0.25">
      <c r="B46" s="89">
        <v>9708333333.3332996</v>
      </c>
      <c r="C46" s="89">
        <v>-25.556839</v>
      </c>
      <c r="E46" s="89">
        <v>9708333333.3332996</v>
      </c>
      <c r="F46" s="89">
        <v>-51.580905999999999</v>
      </c>
      <c r="H46" s="27">
        <f t="shared" si="12"/>
        <v>11.166666666667</v>
      </c>
      <c r="I46" s="27">
        <f t="shared" si="13"/>
        <v>-77.223670999999996</v>
      </c>
      <c r="J46" s="27">
        <f t="shared" si="14"/>
        <v>-53.646163999999999</v>
      </c>
      <c r="L46" s="27">
        <f t="shared" si="15"/>
        <v>11.375</v>
      </c>
      <c r="M46" s="27">
        <f t="shared" si="16"/>
        <v>-40.829559000000003</v>
      </c>
      <c r="N46" s="27">
        <f t="shared" si="17"/>
        <v>-56.085940999999998</v>
      </c>
      <c r="P46" s="47">
        <f t="shared" si="18"/>
        <v>11.583333333333</v>
      </c>
      <c r="Q46" s="27">
        <f t="shared" si="19"/>
        <v>-72.803275999999997</v>
      </c>
      <c r="R46" s="27">
        <f t="shared" si="20"/>
        <v>-48.967486999999998</v>
      </c>
      <c r="S46" s="38"/>
      <c r="T46" s="27">
        <f t="shared" si="21"/>
        <v>11.791666666667</v>
      </c>
      <c r="U46" s="27">
        <f t="shared" si="22"/>
        <v>-56.067421000000003</v>
      </c>
      <c r="V46" s="27">
        <f t="shared" si="23"/>
        <v>-67.997840999999994</v>
      </c>
    </row>
    <row r="47" spans="2:22" x14ac:dyDescent="0.25">
      <c r="B47" s="89">
        <v>9916666666.6667004</v>
      </c>
      <c r="C47" s="89">
        <v>-25.955624</v>
      </c>
      <c r="E47" s="89">
        <v>9916666666.6667004</v>
      </c>
      <c r="F47" s="89">
        <v>-51.551867999999999</v>
      </c>
      <c r="H47" s="27">
        <f t="shared" si="12"/>
        <v>11.333333333333</v>
      </c>
      <c r="I47" s="27">
        <f t="shared" si="13"/>
        <v>-69.743301000000002</v>
      </c>
      <c r="J47" s="27">
        <f t="shared" si="14"/>
        <v>-55.914000999999999</v>
      </c>
      <c r="L47" s="27">
        <f t="shared" si="15"/>
        <v>11.5</v>
      </c>
      <c r="M47" s="27">
        <f t="shared" si="16"/>
        <v>-40.826607000000003</v>
      </c>
      <c r="N47" s="27">
        <f t="shared" si="17"/>
        <v>-56.301228000000002</v>
      </c>
      <c r="P47" s="47">
        <f t="shared" si="18"/>
        <v>11.666666666667</v>
      </c>
      <c r="Q47" s="27">
        <f t="shared" si="19"/>
        <v>-72.476585</v>
      </c>
      <c r="R47" s="27">
        <f t="shared" si="20"/>
        <v>-49.387337000000002</v>
      </c>
      <c r="S47" s="38"/>
      <c r="T47" s="27">
        <f t="shared" si="21"/>
        <v>11.833333333333</v>
      </c>
      <c r="U47" s="27">
        <f t="shared" si="22"/>
        <v>-54.210971999999998</v>
      </c>
      <c r="V47" s="27">
        <f t="shared" si="23"/>
        <v>-67.244202000000001</v>
      </c>
    </row>
    <row r="48" spans="2:22" x14ac:dyDescent="0.25">
      <c r="B48" s="89">
        <v>10125000000</v>
      </c>
      <c r="C48" s="89">
        <v>-26.551286999999999</v>
      </c>
      <c r="E48" s="89">
        <v>10125000000</v>
      </c>
      <c r="F48" s="89">
        <v>-51.411189999999998</v>
      </c>
      <c r="H48" s="27">
        <f t="shared" si="12"/>
        <v>11.5</v>
      </c>
      <c r="I48" s="27">
        <f t="shared" si="13"/>
        <v>-66.977492999999996</v>
      </c>
      <c r="J48" s="27">
        <f t="shared" si="14"/>
        <v>-56.809322000000002</v>
      </c>
      <c r="L48" s="27">
        <f t="shared" si="15"/>
        <v>11.625</v>
      </c>
      <c r="M48" s="27">
        <f t="shared" si="16"/>
        <v>-40.565097999999999</v>
      </c>
      <c r="N48" s="27">
        <f t="shared" si="17"/>
        <v>-56.474395999999999</v>
      </c>
      <c r="P48" s="47">
        <f t="shared" si="18"/>
        <v>11.75</v>
      </c>
      <c r="Q48" s="27">
        <f t="shared" si="19"/>
        <v>-71.976714999999999</v>
      </c>
      <c r="R48" s="27">
        <f t="shared" si="20"/>
        <v>-49.873638</v>
      </c>
      <c r="S48" s="38"/>
      <c r="T48" s="27">
        <f t="shared" si="21"/>
        <v>11.875</v>
      </c>
      <c r="U48" s="27">
        <f t="shared" si="22"/>
        <v>-59.184471000000002</v>
      </c>
      <c r="V48" s="27">
        <f t="shared" si="23"/>
        <v>-70.773521000000002</v>
      </c>
    </row>
    <row r="49" spans="2:22" x14ac:dyDescent="0.25">
      <c r="B49" s="89">
        <v>10333333333.333</v>
      </c>
      <c r="C49" s="89">
        <v>-27.217608999999999</v>
      </c>
      <c r="E49" s="89">
        <v>10333333333.333</v>
      </c>
      <c r="F49" s="89">
        <v>-50.748221999999998</v>
      </c>
      <c r="H49" s="27">
        <f t="shared" si="12"/>
        <v>11.666666666667</v>
      </c>
      <c r="I49" s="27">
        <f t="shared" si="13"/>
        <v>-65.967467999999997</v>
      </c>
      <c r="J49" s="27">
        <f t="shared" si="14"/>
        <v>-55.480671000000001</v>
      </c>
      <c r="L49" s="27">
        <f t="shared" si="15"/>
        <v>11.75</v>
      </c>
      <c r="M49" s="27">
        <f t="shared" si="16"/>
        <v>-40.269069999999999</v>
      </c>
      <c r="N49" s="27">
        <f t="shared" si="17"/>
        <v>-56.906063000000003</v>
      </c>
      <c r="P49" s="47">
        <f t="shared" si="18"/>
        <v>11.833333333333</v>
      </c>
      <c r="Q49" s="27">
        <f t="shared" si="19"/>
        <v>-71.169051999999994</v>
      </c>
      <c r="R49" s="27">
        <f t="shared" si="20"/>
        <v>-50.21508</v>
      </c>
      <c r="S49" s="38"/>
      <c r="T49" s="27">
        <f t="shared" si="21"/>
        <v>11.916666666667</v>
      </c>
      <c r="U49" s="27">
        <f t="shared" si="22"/>
        <v>-58.778706</v>
      </c>
      <c r="V49" s="27">
        <f t="shared" si="23"/>
        <v>-69.881004000000004</v>
      </c>
    </row>
    <row r="50" spans="2:22" x14ac:dyDescent="0.25">
      <c r="B50" s="89">
        <v>10541666666.667</v>
      </c>
      <c r="C50" s="89">
        <v>-27.945447999999999</v>
      </c>
      <c r="E50" s="89">
        <v>10541666666.667</v>
      </c>
      <c r="F50" s="89">
        <v>-49.917411999999999</v>
      </c>
      <c r="H50" s="27">
        <f t="shared" si="12"/>
        <v>11.833333333333</v>
      </c>
      <c r="I50" s="27">
        <f t="shared" si="13"/>
        <v>-64.994156000000004</v>
      </c>
      <c r="J50" s="27">
        <f t="shared" si="14"/>
        <v>-53.305453999999997</v>
      </c>
      <c r="L50" s="27">
        <f t="shared" si="15"/>
        <v>11.875</v>
      </c>
      <c r="M50" s="27">
        <f t="shared" si="16"/>
        <v>-39.877887999999999</v>
      </c>
      <c r="N50" s="27">
        <f t="shared" si="17"/>
        <v>-57.264583999999999</v>
      </c>
      <c r="P50" s="47">
        <f t="shared" si="18"/>
        <v>11.916666666667</v>
      </c>
      <c r="Q50" s="27">
        <f t="shared" si="19"/>
        <v>-70.514465000000001</v>
      </c>
      <c r="R50" s="27">
        <f t="shared" si="20"/>
        <v>-50.601802999999997</v>
      </c>
      <c r="S50" s="38"/>
      <c r="T50" s="27">
        <f t="shared" si="21"/>
        <v>11.958333333333</v>
      </c>
      <c r="U50" s="27">
        <f t="shared" si="22"/>
        <v>-56.487788999999999</v>
      </c>
      <c r="V50" s="27">
        <f t="shared" si="23"/>
        <v>-68.597198000000006</v>
      </c>
    </row>
    <row r="51" spans="2:22" x14ac:dyDescent="0.25">
      <c r="B51" s="89">
        <v>10750000000</v>
      </c>
      <c r="C51" s="89">
        <v>-28.591566</v>
      </c>
      <c r="E51" s="89">
        <v>10750000000</v>
      </c>
      <c r="F51" s="89">
        <v>-49.239032999999999</v>
      </c>
      <c r="H51" s="27">
        <f t="shared" si="12"/>
        <v>12</v>
      </c>
      <c r="I51" s="27">
        <f t="shared" si="13"/>
        <v>-63.979121999999997</v>
      </c>
      <c r="J51" s="27">
        <f t="shared" si="14"/>
        <v>-51.933757999999997</v>
      </c>
      <c r="L51" s="27">
        <f t="shared" si="15"/>
        <v>12</v>
      </c>
      <c r="M51" s="27">
        <f t="shared" si="16"/>
        <v>-39.627994999999999</v>
      </c>
      <c r="N51" s="27">
        <f t="shared" si="17"/>
        <v>-57.514400000000002</v>
      </c>
      <c r="P51" s="47">
        <f t="shared" si="18"/>
        <v>12</v>
      </c>
      <c r="Q51" s="27">
        <f t="shared" si="19"/>
        <v>-70.125877000000003</v>
      </c>
      <c r="R51" s="27">
        <f t="shared" si="20"/>
        <v>-50.722752</v>
      </c>
      <c r="S51" s="38"/>
      <c r="T51" s="27">
        <f t="shared" si="21"/>
        <v>12</v>
      </c>
      <c r="U51" s="27">
        <f t="shared" si="22"/>
        <v>-55.375174999999999</v>
      </c>
      <c r="V51" s="27">
        <f t="shared" si="23"/>
        <v>-69.478003999999999</v>
      </c>
    </row>
    <row r="52" spans="2:22" x14ac:dyDescent="0.25">
      <c r="B52" s="89">
        <v>10958333333.333</v>
      </c>
      <c r="C52" s="89">
        <v>-29.130054000000001</v>
      </c>
      <c r="E52" s="89">
        <v>10958333333.333</v>
      </c>
      <c r="F52" s="89">
        <v>-48.723213000000001</v>
      </c>
    </row>
    <row r="53" spans="2:22" x14ac:dyDescent="0.25">
      <c r="B53" s="89">
        <v>11166666666.667</v>
      </c>
      <c r="C53" s="89">
        <v>-29.403654</v>
      </c>
      <c r="E53" s="89">
        <v>11166666666.667</v>
      </c>
      <c r="F53" s="89">
        <v>-48.594893999999996</v>
      </c>
    </row>
    <row r="54" spans="2:22" x14ac:dyDescent="0.25">
      <c r="B54" s="89">
        <v>11375000000</v>
      </c>
      <c r="C54" s="89">
        <v>-29.358613999999999</v>
      </c>
      <c r="E54" s="89">
        <v>11375000000</v>
      </c>
      <c r="F54" s="89">
        <v>-48.630020000000002</v>
      </c>
    </row>
    <row r="55" spans="2:22" x14ac:dyDescent="0.25">
      <c r="B55" s="89">
        <v>11583333333.333</v>
      </c>
      <c r="C55" s="89">
        <v>-29.028438999999999</v>
      </c>
      <c r="E55" s="89">
        <v>11583333333.333</v>
      </c>
      <c r="F55" s="89">
        <v>-49.001381000000002</v>
      </c>
    </row>
    <row r="56" spans="2:22" x14ac:dyDescent="0.25">
      <c r="B56" s="89">
        <v>11791666666.667</v>
      </c>
      <c r="C56" s="89">
        <v>-28.581897999999999</v>
      </c>
      <c r="E56" s="89">
        <v>11791666666.667</v>
      </c>
      <c r="F56" s="89">
        <v>-49.469253999999999</v>
      </c>
    </row>
    <row r="57" spans="2:22" x14ac:dyDescent="0.25">
      <c r="B57" s="89">
        <v>12000000000</v>
      </c>
      <c r="C57" s="89">
        <v>-28.274194999999999</v>
      </c>
      <c r="E57" s="89">
        <v>12000000000</v>
      </c>
      <c r="F57" s="89">
        <v>-49.798594999999999</v>
      </c>
    </row>
    <row r="58" spans="2:22" x14ac:dyDescent="0.25">
      <c r="B58" s="89" t="s">
        <v>21</v>
      </c>
      <c r="C58" s="89"/>
      <c r="E58" s="89" t="s">
        <v>21</v>
      </c>
      <c r="F58" s="89"/>
    </row>
    <row r="59" spans="2:22" x14ac:dyDescent="0.25">
      <c r="B59" s="89"/>
      <c r="C59" s="89"/>
      <c r="E59" s="89"/>
      <c r="F59" s="89"/>
    </row>
    <row r="60" spans="2:22" x14ac:dyDescent="0.25">
      <c r="B60" s="89"/>
      <c r="C60" s="89"/>
      <c r="E60" s="89"/>
      <c r="F60" s="89"/>
    </row>
    <row r="61" spans="2:22" x14ac:dyDescent="0.25">
      <c r="B61" s="89" t="s">
        <v>22</v>
      </c>
      <c r="C61" s="89"/>
      <c r="E61" s="89" t="s">
        <v>22</v>
      </c>
      <c r="F61" s="89"/>
    </row>
    <row r="62" spans="2:22" x14ac:dyDescent="0.25">
      <c r="B62" s="89" t="s">
        <v>19</v>
      </c>
      <c r="C62" s="89" t="s">
        <v>260</v>
      </c>
      <c r="E62" s="89" t="s">
        <v>19</v>
      </c>
      <c r="F62" s="89" t="s">
        <v>260</v>
      </c>
    </row>
    <row r="63" spans="2:22" x14ac:dyDescent="0.25">
      <c r="B63" s="89">
        <v>4000000000</v>
      </c>
      <c r="C63" s="89">
        <v>-59.005985000000003</v>
      </c>
      <c r="E63" s="89">
        <v>4000000000</v>
      </c>
      <c r="F63" s="89">
        <v>-39.171478</v>
      </c>
    </row>
    <row r="64" spans="2:22" x14ac:dyDescent="0.25">
      <c r="B64" s="89">
        <v>4166666666.6666999</v>
      </c>
      <c r="C64" s="89">
        <v>-61.114704000000003</v>
      </c>
      <c r="E64" s="89">
        <v>4166666666.6666999</v>
      </c>
      <c r="F64" s="89">
        <v>-38.65213</v>
      </c>
    </row>
    <row r="65" spans="2:6" x14ac:dyDescent="0.25">
      <c r="B65" s="89">
        <v>4333333333.3332996</v>
      </c>
      <c r="C65" s="89">
        <v>-63.865569999999998</v>
      </c>
      <c r="E65" s="89">
        <v>4333333333.3332996</v>
      </c>
      <c r="F65" s="89">
        <v>-38.080337999999998</v>
      </c>
    </row>
    <row r="66" spans="2:6" x14ac:dyDescent="0.25">
      <c r="B66" s="89">
        <v>4500000000</v>
      </c>
      <c r="C66" s="89">
        <v>-65.894927999999993</v>
      </c>
      <c r="E66" s="89">
        <v>4500000000</v>
      </c>
      <c r="F66" s="89">
        <v>-37.691840999999997</v>
      </c>
    </row>
    <row r="67" spans="2:6" x14ac:dyDescent="0.25">
      <c r="B67" s="89">
        <v>4666666666.6667004</v>
      </c>
      <c r="C67" s="89">
        <v>-67.746596999999994</v>
      </c>
      <c r="E67" s="89">
        <v>4666666666.6667004</v>
      </c>
      <c r="F67" s="89">
        <v>-37.481650999999999</v>
      </c>
    </row>
    <row r="68" spans="2:6" x14ac:dyDescent="0.25">
      <c r="B68" s="89">
        <v>4833333333.3332996</v>
      </c>
      <c r="C68" s="89">
        <v>-69.805160999999998</v>
      </c>
      <c r="E68" s="89">
        <v>4833333333.3332996</v>
      </c>
      <c r="F68" s="89">
        <v>-37.451087999999999</v>
      </c>
    </row>
    <row r="69" spans="2:6" x14ac:dyDescent="0.25">
      <c r="B69" s="89">
        <v>5000000000</v>
      </c>
      <c r="C69" s="89">
        <v>-71.356018000000006</v>
      </c>
      <c r="E69" s="89">
        <v>5000000000</v>
      </c>
      <c r="F69" s="89">
        <v>-37.359096999999998</v>
      </c>
    </row>
    <row r="70" spans="2:6" x14ac:dyDescent="0.25">
      <c r="B70" s="89">
        <v>5166666666.6667004</v>
      </c>
      <c r="C70" s="89">
        <v>-72.707252999999994</v>
      </c>
      <c r="E70" s="89">
        <v>5166666666.6667004</v>
      </c>
      <c r="F70" s="89">
        <v>-37.549140999999999</v>
      </c>
    </row>
    <row r="71" spans="2:6" x14ac:dyDescent="0.25">
      <c r="B71" s="89">
        <v>5333333333.3332996</v>
      </c>
      <c r="C71" s="89">
        <v>-73.117844000000005</v>
      </c>
      <c r="E71" s="89">
        <v>5333333333.3332996</v>
      </c>
      <c r="F71" s="89">
        <v>-37.837722999999997</v>
      </c>
    </row>
    <row r="72" spans="2:6" x14ac:dyDescent="0.25">
      <c r="B72" s="89">
        <v>5500000000</v>
      </c>
      <c r="C72" s="89">
        <v>-73.735832000000002</v>
      </c>
      <c r="E72" s="89">
        <v>5500000000</v>
      </c>
      <c r="F72" s="89">
        <v>-38.242279000000003</v>
      </c>
    </row>
    <row r="73" spans="2:6" x14ac:dyDescent="0.25">
      <c r="B73" s="89">
        <v>5666666666.6667004</v>
      </c>
      <c r="C73" s="89">
        <v>-74.130966000000001</v>
      </c>
      <c r="E73" s="89">
        <v>5666666666.6667004</v>
      </c>
      <c r="F73" s="89">
        <v>-38.800350000000002</v>
      </c>
    </row>
    <row r="74" spans="2:6" x14ac:dyDescent="0.25">
      <c r="B74" s="89">
        <v>5833333333.3332996</v>
      </c>
      <c r="C74" s="89">
        <v>-73.851157999999998</v>
      </c>
      <c r="E74" s="89">
        <v>5833333333.3332996</v>
      </c>
      <c r="F74" s="89">
        <v>-39.318992999999999</v>
      </c>
    </row>
    <row r="75" spans="2:6" x14ac:dyDescent="0.25">
      <c r="B75" s="89">
        <v>6000000000</v>
      </c>
      <c r="C75" s="89">
        <v>-73.425185999999997</v>
      </c>
      <c r="E75" s="89">
        <v>6000000000</v>
      </c>
      <c r="F75" s="89">
        <v>-39.756152999999998</v>
      </c>
    </row>
    <row r="76" spans="2:6" x14ac:dyDescent="0.25">
      <c r="B76" s="89">
        <v>6166666666.6667004</v>
      </c>
      <c r="C76" s="89">
        <v>-72.707451000000006</v>
      </c>
      <c r="E76" s="89">
        <v>6166666666.6667004</v>
      </c>
      <c r="F76" s="89">
        <v>-39.912219999999998</v>
      </c>
    </row>
    <row r="77" spans="2:6" x14ac:dyDescent="0.25">
      <c r="B77" s="89">
        <v>6333333333.3332996</v>
      </c>
      <c r="C77" s="89">
        <v>-70.536475999999993</v>
      </c>
      <c r="E77" s="89">
        <v>6333333333.3332996</v>
      </c>
      <c r="F77" s="89">
        <v>-41.506371000000001</v>
      </c>
    </row>
    <row r="78" spans="2:6" x14ac:dyDescent="0.25">
      <c r="B78" s="89">
        <v>6500000000</v>
      </c>
      <c r="C78" s="89">
        <v>-67.614761000000001</v>
      </c>
      <c r="E78" s="89">
        <v>6500000000</v>
      </c>
      <c r="F78" s="89">
        <v>-43.403748</v>
      </c>
    </row>
    <row r="79" spans="2:6" x14ac:dyDescent="0.25">
      <c r="B79" s="89">
        <v>6666666666.6667004</v>
      </c>
      <c r="C79" s="89">
        <v>-64.485564999999994</v>
      </c>
      <c r="E79" s="89">
        <v>6666666666.6667004</v>
      </c>
      <c r="F79" s="89">
        <v>-45.617477000000001</v>
      </c>
    </row>
    <row r="80" spans="2:6" x14ac:dyDescent="0.25">
      <c r="B80" s="89">
        <v>6833333333.3332996</v>
      </c>
      <c r="C80" s="89">
        <v>-63.637177000000001</v>
      </c>
      <c r="E80" s="89">
        <v>6833333333.3332996</v>
      </c>
      <c r="F80" s="89">
        <v>-46.373863</v>
      </c>
    </row>
    <row r="81" spans="2:6" x14ac:dyDescent="0.25">
      <c r="B81" s="89">
        <v>7000000000</v>
      </c>
      <c r="C81" s="89">
        <v>-63.401088999999999</v>
      </c>
      <c r="E81" s="89">
        <v>7000000000</v>
      </c>
      <c r="F81" s="89">
        <v>-47.431995000000001</v>
      </c>
    </row>
    <row r="82" spans="2:6" x14ac:dyDescent="0.25">
      <c r="B82" s="89">
        <v>7166666666.6667004</v>
      </c>
      <c r="C82" s="89">
        <v>-62.782505</v>
      </c>
      <c r="E82" s="89">
        <v>7166666666.6667004</v>
      </c>
      <c r="F82" s="89">
        <v>-48.899543999999999</v>
      </c>
    </row>
    <row r="83" spans="2:6" x14ac:dyDescent="0.25">
      <c r="B83" s="89">
        <v>7333333333.3332996</v>
      </c>
      <c r="C83" s="89">
        <v>-61.932403999999998</v>
      </c>
      <c r="E83" s="89">
        <v>7333333333.3332996</v>
      </c>
      <c r="F83" s="89">
        <v>-50.493122</v>
      </c>
    </row>
    <row r="84" spans="2:6" x14ac:dyDescent="0.25">
      <c r="B84" s="89">
        <v>7500000000</v>
      </c>
      <c r="C84" s="89">
        <v>-61.131808999999997</v>
      </c>
      <c r="E84" s="89">
        <v>7500000000</v>
      </c>
      <c r="F84" s="89">
        <v>-51.868954000000002</v>
      </c>
    </row>
    <row r="85" spans="2:6" x14ac:dyDescent="0.25">
      <c r="B85" s="89">
        <v>7666666666.6667004</v>
      </c>
      <c r="C85" s="89">
        <v>-60.953957000000003</v>
      </c>
      <c r="E85" s="89">
        <v>7666666666.6667004</v>
      </c>
      <c r="F85" s="89">
        <v>-52.863495</v>
      </c>
    </row>
    <row r="86" spans="2:6" x14ac:dyDescent="0.25">
      <c r="B86" s="89">
        <v>7833333333.3332996</v>
      </c>
      <c r="C86" s="89">
        <v>-60.845115999999997</v>
      </c>
      <c r="E86" s="89">
        <v>7833333333.3332996</v>
      </c>
      <c r="F86" s="89">
        <v>-53.507117999999998</v>
      </c>
    </row>
    <row r="87" spans="2:6" x14ac:dyDescent="0.25">
      <c r="B87" s="89">
        <v>8000000000</v>
      </c>
      <c r="C87" s="89">
        <v>-60.562572000000003</v>
      </c>
      <c r="E87" s="89">
        <v>8000000000</v>
      </c>
      <c r="F87" s="89">
        <v>-53.850464000000002</v>
      </c>
    </row>
    <row r="88" spans="2:6" x14ac:dyDescent="0.25">
      <c r="B88" s="89">
        <v>8166666666.6667004</v>
      </c>
      <c r="C88" s="89">
        <v>-60.314326999999999</v>
      </c>
      <c r="E88" s="89">
        <v>8166666666.6667004</v>
      </c>
      <c r="F88" s="89">
        <v>-53.620724000000003</v>
      </c>
    </row>
    <row r="89" spans="2:6" x14ac:dyDescent="0.25">
      <c r="B89" s="89">
        <v>8333333333.3332996</v>
      </c>
      <c r="C89" s="89">
        <v>-60.320171000000002</v>
      </c>
      <c r="E89" s="89">
        <v>8333333333.3332996</v>
      </c>
      <c r="F89" s="89">
        <v>-53.803440000000002</v>
      </c>
    </row>
    <row r="90" spans="2:6" x14ac:dyDescent="0.25">
      <c r="B90" s="89">
        <v>8500000000</v>
      </c>
      <c r="C90" s="89">
        <v>-60.233406000000002</v>
      </c>
      <c r="E90" s="89">
        <v>8500000000</v>
      </c>
      <c r="F90" s="89">
        <v>-54.702381000000003</v>
      </c>
    </row>
    <row r="91" spans="2:6" x14ac:dyDescent="0.25">
      <c r="B91" s="89">
        <v>8666666666.6667004</v>
      </c>
      <c r="C91" s="89">
        <v>-59.930759000000002</v>
      </c>
      <c r="E91" s="89">
        <v>8666666666.6667004</v>
      </c>
      <c r="F91" s="89">
        <v>-55.875484</v>
      </c>
    </row>
    <row r="92" spans="2:6" x14ac:dyDescent="0.25">
      <c r="B92" s="89">
        <v>8833333333.3332996</v>
      </c>
      <c r="C92" s="89">
        <v>-59.844563000000001</v>
      </c>
      <c r="E92" s="89">
        <v>8833333333.3332996</v>
      </c>
      <c r="F92" s="89">
        <v>-56.865870999999999</v>
      </c>
    </row>
    <row r="93" spans="2:6" x14ac:dyDescent="0.25">
      <c r="B93" s="89">
        <v>9000000000</v>
      </c>
      <c r="C93" s="89">
        <v>-59.951103000000003</v>
      </c>
      <c r="E93" s="89">
        <v>9000000000</v>
      </c>
      <c r="F93" s="89">
        <v>-57.081333000000001</v>
      </c>
    </row>
    <row r="94" spans="2:6" x14ac:dyDescent="0.25">
      <c r="B94" s="89">
        <v>9166666666.6667004</v>
      </c>
      <c r="C94" s="89">
        <v>-60.587490000000003</v>
      </c>
      <c r="E94" s="89">
        <v>9166666666.6667004</v>
      </c>
      <c r="F94" s="89">
        <v>-56.728115000000003</v>
      </c>
    </row>
    <row r="95" spans="2:6" x14ac:dyDescent="0.25">
      <c r="B95" s="89">
        <v>9333333333.3332996</v>
      </c>
      <c r="C95" s="89">
        <v>-61.024334000000003</v>
      </c>
      <c r="E95" s="89">
        <v>9333333333.3332996</v>
      </c>
      <c r="F95" s="89">
        <v>-55.182727999999997</v>
      </c>
    </row>
    <row r="96" spans="2:6" x14ac:dyDescent="0.25">
      <c r="B96" s="89">
        <v>9500000000</v>
      </c>
      <c r="C96" s="89">
        <v>-61.734726000000002</v>
      </c>
      <c r="E96" s="89">
        <v>9500000000</v>
      </c>
      <c r="F96" s="89">
        <v>-52.896380999999998</v>
      </c>
    </row>
    <row r="97" spans="2:6" x14ac:dyDescent="0.25">
      <c r="B97" s="89">
        <v>9666666666.6667004</v>
      </c>
      <c r="C97" s="89">
        <v>-62.246890999999998</v>
      </c>
      <c r="E97" s="89">
        <v>9666666666.6667004</v>
      </c>
      <c r="F97" s="89">
        <v>-51.016894999999998</v>
      </c>
    </row>
    <row r="98" spans="2:6" x14ac:dyDescent="0.25">
      <c r="B98" s="89">
        <v>9833333333.3332996</v>
      </c>
      <c r="C98" s="89">
        <v>-62.624786</v>
      </c>
      <c r="E98" s="89">
        <v>9833333333.3332996</v>
      </c>
      <c r="F98" s="89">
        <v>-50.251080000000002</v>
      </c>
    </row>
    <row r="99" spans="2:6" x14ac:dyDescent="0.25">
      <c r="B99" s="89">
        <v>10000000000</v>
      </c>
      <c r="C99" s="89">
        <v>-63.197952000000001</v>
      </c>
      <c r="E99" s="89">
        <v>10000000000</v>
      </c>
      <c r="F99" s="89">
        <v>-50.373821</v>
      </c>
    </row>
    <row r="100" spans="2:6" x14ac:dyDescent="0.25">
      <c r="B100" s="89">
        <v>10166666666.667</v>
      </c>
      <c r="C100" s="89">
        <v>-64.113204999999994</v>
      </c>
      <c r="E100" s="89">
        <v>10166666666.667</v>
      </c>
      <c r="F100" s="89">
        <v>-50.528652000000001</v>
      </c>
    </row>
    <row r="101" spans="2:6" x14ac:dyDescent="0.25">
      <c r="B101" s="89">
        <v>10333333333.333</v>
      </c>
      <c r="C101" s="89">
        <v>-65.975059999999999</v>
      </c>
      <c r="E101" s="89">
        <v>10333333333.333</v>
      </c>
      <c r="F101" s="89">
        <v>-50.557102</v>
      </c>
    </row>
    <row r="102" spans="2:6" x14ac:dyDescent="0.25">
      <c r="B102" s="89">
        <v>10500000000</v>
      </c>
      <c r="C102" s="89">
        <v>-67.459259000000003</v>
      </c>
      <c r="E102" s="89">
        <v>10500000000</v>
      </c>
      <c r="F102" s="89">
        <v>-50.599442000000003</v>
      </c>
    </row>
    <row r="103" spans="2:6" x14ac:dyDescent="0.25">
      <c r="B103" s="89">
        <v>10666666666.667</v>
      </c>
      <c r="C103" s="89">
        <v>-70.457130000000006</v>
      </c>
      <c r="E103" s="89">
        <v>10666666666.667</v>
      </c>
      <c r="F103" s="89">
        <v>-50.651671999999998</v>
      </c>
    </row>
    <row r="104" spans="2:6" x14ac:dyDescent="0.25">
      <c r="B104" s="89">
        <v>10833333333.333</v>
      </c>
      <c r="C104" s="89">
        <v>-77.309348999999997</v>
      </c>
      <c r="E104" s="89">
        <v>10833333333.333</v>
      </c>
      <c r="F104" s="89">
        <v>-50.971760000000003</v>
      </c>
    </row>
    <row r="105" spans="2:6" x14ac:dyDescent="0.25">
      <c r="B105" s="89">
        <v>11000000000</v>
      </c>
      <c r="C105" s="89">
        <v>-79.370033000000006</v>
      </c>
      <c r="E105" s="89">
        <v>11000000000</v>
      </c>
      <c r="F105" s="89">
        <v>-51.780929999999998</v>
      </c>
    </row>
    <row r="106" spans="2:6" x14ac:dyDescent="0.25">
      <c r="B106" s="89">
        <v>11166666666.667</v>
      </c>
      <c r="C106" s="89">
        <v>-77.223670999999996</v>
      </c>
      <c r="E106" s="89">
        <v>11166666666.667</v>
      </c>
      <c r="F106" s="89">
        <v>-53.646163999999999</v>
      </c>
    </row>
    <row r="107" spans="2:6" x14ac:dyDescent="0.25">
      <c r="B107" s="89">
        <v>11333333333.333</v>
      </c>
      <c r="C107" s="89">
        <v>-69.743301000000002</v>
      </c>
      <c r="E107" s="89">
        <v>11333333333.333</v>
      </c>
      <c r="F107" s="89">
        <v>-55.914000999999999</v>
      </c>
    </row>
    <row r="108" spans="2:6" x14ac:dyDescent="0.25">
      <c r="B108" s="89">
        <v>11500000000</v>
      </c>
      <c r="C108" s="89">
        <v>-66.977492999999996</v>
      </c>
      <c r="E108" s="89">
        <v>11500000000</v>
      </c>
      <c r="F108" s="89">
        <v>-56.809322000000002</v>
      </c>
    </row>
    <row r="109" spans="2:6" x14ac:dyDescent="0.25">
      <c r="B109" s="89">
        <v>11666666666.667</v>
      </c>
      <c r="C109" s="89">
        <v>-65.967467999999997</v>
      </c>
      <c r="E109" s="89">
        <v>11666666666.667</v>
      </c>
      <c r="F109" s="89">
        <v>-55.480671000000001</v>
      </c>
    </row>
    <row r="110" spans="2:6" x14ac:dyDescent="0.25">
      <c r="B110" s="89">
        <v>11833333333.333</v>
      </c>
      <c r="C110" s="89">
        <v>-64.994156000000004</v>
      </c>
      <c r="E110" s="89">
        <v>11833333333.333</v>
      </c>
      <c r="F110" s="89">
        <v>-53.305453999999997</v>
      </c>
    </row>
    <row r="111" spans="2:6" x14ac:dyDescent="0.25">
      <c r="B111" s="89">
        <v>12000000000</v>
      </c>
      <c r="C111" s="89">
        <v>-63.979121999999997</v>
      </c>
      <c r="E111" s="89">
        <v>12000000000</v>
      </c>
      <c r="F111" s="89">
        <v>-51.933757999999997</v>
      </c>
    </row>
    <row r="112" spans="2:6" x14ac:dyDescent="0.25">
      <c r="B112" s="89" t="s">
        <v>21</v>
      </c>
      <c r="C112" s="89"/>
      <c r="E112" s="89" t="s">
        <v>21</v>
      </c>
      <c r="F112" s="89"/>
    </row>
    <row r="113" spans="2:6" x14ac:dyDescent="0.25">
      <c r="B113" s="89"/>
      <c r="C113" s="89"/>
      <c r="E113" s="89"/>
      <c r="F113" s="89"/>
    </row>
    <row r="114" spans="2:6" x14ac:dyDescent="0.25">
      <c r="B114" s="89"/>
      <c r="C114" s="89"/>
      <c r="E114" s="89"/>
      <c r="F114" s="89"/>
    </row>
    <row r="115" spans="2:6" x14ac:dyDescent="0.25">
      <c r="B115" s="89" t="s">
        <v>23</v>
      </c>
      <c r="C115" s="89"/>
      <c r="E115" s="89" t="s">
        <v>23</v>
      </c>
      <c r="F115" s="89"/>
    </row>
    <row r="116" spans="2:6" x14ac:dyDescent="0.25">
      <c r="B116" s="89" t="s">
        <v>19</v>
      </c>
      <c r="C116" s="89" t="s">
        <v>261</v>
      </c>
      <c r="E116" s="89" t="s">
        <v>19</v>
      </c>
      <c r="F116" s="89" t="s">
        <v>261</v>
      </c>
    </row>
    <row r="117" spans="2:6" x14ac:dyDescent="0.25">
      <c r="B117" s="89">
        <v>6000000000</v>
      </c>
      <c r="C117" s="89">
        <v>-51.455311000000002</v>
      </c>
      <c r="E117" s="89">
        <v>6000000000</v>
      </c>
      <c r="F117" s="89">
        <v>-61.842875999999997</v>
      </c>
    </row>
    <row r="118" spans="2:6" x14ac:dyDescent="0.25">
      <c r="B118" s="89">
        <v>6125000000</v>
      </c>
      <c r="C118" s="89">
        <v>-45.252257999999998</v>
      </c>
      <c r="E118" s="89">
        <v>6125000000</v>
      </c>
      <c r="F118" s="89">
        <v>-60.894730000000003</v>
      </c>
    </row>
    <row r="119" spans="2:6" x14ac:dyDescent="0.25">
      <c r="B119" s="89">
        <v>6250000000</v>
      </c>
      <c r="C119" s="89">
        <v>-39.475543999999999</v>
      </c>
      <c r="E119" s="89">
        <v>6250000000</v>
      </c>
      <c r="F119" s="89">
        <v>-60.419746000000004</v>
      </c>
    </row>
    <row r="120" spans="2:6" x14ac:dyDescent="0.25">
      <c r="B120" s="89">
        <v>6375000000</v>
      </c>
      <c r="C120" s="89">
        <v>-39.296917000000001</v>
      </c>
      <c r="E120" s="89">
        <v>6375000000</v>
      </c>
      <c r="F120" s="89">
        <v>-61.209797000000002</v>
      </c>
    </row>
    <row r="121" spans="2:6" x14ac:dyDescent="0.25">
      <c r="B121" s="89">
        <v>6500000000</v>
      </c>
      <c r="C121" s="89">
        <v>-39.501617000000003</v>
      </c>
      <c r="E121" s="89">
        <v>6500000000</v>
      </c>
      <c r="F121" s="89">
        <v>-61.986038000000001</v>
      </c>
    </row>
    <row r="122" spans="2:6" x14ac:dyDescent="0.25">
      <c r="B122" s="89">
        <v>6625000000</v>
      </c>
      <c r="C122" s="89">
        <v>-39.296962999999998</v>
      </c>
      <c r="E122" s="89">
        <v>6625000000</v>
      </c>
      <c r="F122" s="89">
        <v>-62.515770000000003</v>
      </c>
    </row>
    <row r="123" spans="2:6" x14ac:dyDescent="0.25">
      <c r="B123" s="89">
        <v>6750000000</v>
      </c>
      <c r="C123" s="89">
        <v>-39.469417999999997</v>
      </c>
      <c r="E123" s="89">
        <v>6750000000</v>
      </c>
      <c r="F123" s="89">
        <v>-63.106555999999998</v>
      </c>
    </row>
    <row r="124" spans="2:6" x14ac:dyDescent="0.25">
      <c r="B124" s="89">
        <v>6875000000</v>
      </c>
      <c r="C124" s="89">
        <v>-39.701096</v>
      </c>
      <c r="E124" s="89">
        <v>6875000000</v>
      </c>
      <c r="F124" s="89">
        <v>-63.131855000000002</v>
      </c>
    </row>
    <row r="125" spans="2:6" x14ac:dyDescent="0.25">
      <c r="B125" s="89">
        <v>7000000000</v>
      </c>
      <c r="C125" s="89">
        <v>-39.330920999999996</v>
      </c>
      <c r="E125" s="89">
        <v>7000000000</v>
      </c>
      <c r="F125" s="89">
        <v>-63.234355999999998</v>
      </c>
    </row>
    <row r="126" spans="2:6" x14ac:dyDescent="0.25">
      <c r="B126" s="89">
        <v>7125000000</v>
      </c>
      <c r="C126" s="89">
        <v>-38.965724999999999</v>
      </c>
      <c r="E126" s="89">
        <v>7125000000</v>
      </c>
      <c r="F126" s="89">
        <v>-62.944580000000002</v>
      </c>
    </row>
    <row r="127" spans="2:6" x14ac:dyDescent="0.25">
      <c r="B127" s="89">
        <v>7250000000</v>
      </c>
      <c r="C127" s="89">
        <v>-39.105179</v>
      </c>
      <c r="E127" s="89">
        <v>7250000000</v>
      </c>
      <c r="F127" s="89">
        <v>-62.889575999999998</v>
      </c>
    </row>
    <row r="128" spans="2:6" x14ac:dyDescent="0.25">
      <c r="B128" s="89">
        <v>7375000000</v>
      </c>
      <c r="C128" s="89">
        <v>-39.778281999999997</v>
      </c>
      <c r="E128" s="89">
        <v>7375000000</v>
      </c>
      <c r="F128" s="89">
        <v>-62.616275999999999</v>
      </c>
    </row>
    <row r="129" spans="2:6" x14ac:dyDescent="0.25">
      <c r="B129" s="89">
        <v>7500000000</v>
      </c>
      <c r="C129" s="89">
        <v>-40.261906000000003</v>
      </c>
      <c r="E129" s="89">
        <v>7500000000</v>
      </c>
      <c r="F129" s="89">
        <v>-62.602966000000002</v>
      </c>
    </row>
    <row r="130" spans="2:6" x14ac:dyDescent="0.25">
      <c r="B130" s="89">
        <v>7625000000</v>
      </c>
      <c r="C130" s="89">
        <v>-41.056801</v>
      </c>
      <c r="E130" s="89">
        <v>7625000000</v>
      </c>
      <c r="F130" s="89">
        <v>-62.423763000000001</v>
      </c>
    </row>
    <row r="131" spans="2:6" x14ac:dyDescent="0.25">
      <c r="B131" s="89">
        <v>7750000000</v>
      </c>
      <c r="C131" s="89">
        <v>-41.752155000000002</v>
      </c>
      <c r="E131" s="89">
        <v>7750000000</v>
      </c>
      <c r="F131" s="89">
        <v>-62.375999</v>
      </c>
    </row>
    <row r="132" spans="2:6" x14ac:dyDescent="0.25">
      <c r="B132" s="89">
        <v>7875000000</v>
      </c>
      <c r="C132" s="89">
        <v>-41.599949000000002</v>
      </c>
      <c r="E132" s="89">
        <v>7875000000</v>
      </c>
      <c r="F132" s="89">
        <v>-62.534412000000003</v>
      </c>
    </row>
    <row r="133" spans="2:6" x14ac:dyDescent="0.25">
      <c r="B133" s="89">
        <v>8000000000</v>
      </c>
      <c r="C133" s="89">
        <v>-41.636932000000002</v>
      </c>
      <c r="E133" s="89">
        <v>8000000000</v>
      </c>
      <c r="F133" s="89">
        <v>-62.753143000000001</v>
      </c>
    </row>
    <row r="134" spans="2:6" x14ac:dyDescent="0.25">
      <c r="B134" s="89">
        <v>8125000000</v>
      </c>
      <c r="C134" s="89">
        <v>-41.901195999999999</v>
      </c>
      <c r="E134" s="89">
        <v>8125000000</v>
      </c>
      <c r="F134" s="89">
        <v>-62.837237999999999</v>
      </c>
    </row>
    <row r="135" spans="2:6" x14ac:dyDescent="0.25">
      <c r="B135" s="89">
        <v>8250000000</v>
      </c>
      <c r="C135" s="89">
        <v>-42.804569000000001</v>
      </c>
      <c r="E135" s="89">
        <v>8250000000</v>
      </c>
      <c r="F135" s="89">
        <v>-62.651618999999997</v>
      </c>
    </row>
    <row r="136" spans="2:6" x14ac:dyDescent="0.25">
      <c r="B136" s="89">
        <v>8375000000</v>
      </c>
      <c r="C136" s="89">
        <v>-42.790207000000002</v>
      </c>
      <c r="E136" s="89">
        <v>8375000000</v>
      </c>
      <c r="F136" s="89">
        <v>-62.468136000000001</v>
      </c>
    </row>
    <row r="137" spans="2:6" x14ac:dyDescent="0.25">
      <c r="B137" s="89">
        <v>8500000000</v>
      </c>
      <c r="C137" s="89">
        <v>-43.087414000000003</v>
      </c>
      <c r="E137" s="89">
        <v>8500000000</v>
      </c>
      <c r="F137" s="89">
        <v>-62.163601</v>
      </c>
    </row>
    <row r="138" spans="2:6" x14ac:dyDescent="0.25">
      <c r="B138" s="89">
        <v>8625000000</v>
      </c>
      <c r="C138" s="89">
        <v>-42.617137999999997</v>
      </c>
      <c r="E138" s="89">
        <v>8625000000</v>
      </c>
      <c r="F138" s="89">
        <v>-61.661419000000002</v>
      </c>
    </row>
    <row r="139" spans="2:6" x14ac:dyDescent="0.25">
      <c r="B139" s="89">
        <v>8750000000</v>
      </c>
      <c r="C139" s="89">
        <v>-42.103062000000001</v>
      </c>
      <c r="E139" s="89">
        <v>8750000000</v>
      </c>
      <c r="F139" s="89">
        <v>-61.025481999999997</v>
      </c>
    </row>
    <row r="140" spans="2:6" x14ac:dyDescent="0.25">
      <c r="B140" s="89">
        <v>8875000000</v>
      </c>
      <c r="C140" s="89">
        <v>-41.745361000000003</v>
      </c>
      <c r="E140" s="89">
        <v>8875000000</v>
      </c>
      <c r="F140" s="89">
        <v>-60.398361000000001</v>
      </c>
    </row>
    <row r="141" spans="2:6" x14ac:dyDescent="0.25">
      <c r="B141" s="89">
        <v>9000000000</v>
      </c>
      <c r="C141" s="89">
        <v>-42.194046</v>
      </c>
      <c r="E141" s="89">
        <v>9000000000</v>
      </c>
      <c r="F141" s="89">
        <v>-59.984558</v>
      </c>
    </row>
    <row r="142" spans="2:6" x14ac:dyDescent="0.25">
      <c r="B142" s="89">
        <v>9125000000</v>
      </c>
      <c r="C142" s="89">
        <v>-42.687153000000002</v>
      </c>
      <c r="E142" s="89">
        <v>9125000000</v>
      </c>
      <c r="F142" s="89">
        <v>-59.701068999999997</v>
      </c>
    </row>
    <row r="143" spans="2:6" x14ac:dyDescent="0.25">
      <c r="B143" s="89">
        <v>9250000000</v>
      </c>
      <c r="C143" s="89">
        <v>-43.039307000000001</v>
      </c>
      <c r="E143" s="89">
        <v>9250000000</v>
      </c>
      <c r="F143" s="89">
        <v>-59.424725000000002</v>
      </c>
    </row>
    <row r="144" spans="2:6" x14ac:dyDescent="0.25">
      <c r="B144" s="89">
        <v>9375000000</v>
      </c>
      <c r="C144" s="89">
        <v>-43.365341000000001</v>
      </c>
      <c r="E144" s="89">
        <v>9375000000</v>
      </c>
      <c r="F144" s="89">
        <v>-59.301215999999997</v>
      </c>
    </row>
    <row r="145" spans="2:6" x14ac:dyDescent="0.25">
      <c r="B145" s="89">
        <v>9500000000</v>
      </c>
      <c r="C145" s="89">
        <v>-42.506008000000001</v>
      </c>
      <c r="E145" s="89">
        <v>9500000000</v>
      </c>
      <c r="F145" s="89">
        <v>-58.654259000000003</v>
      </c>
    </row>
    <row r="146" spans="2:6" x14ac:dyDescent="0.25">
      <c r="B146" s="89">
        <v>9625000000</v>
      </c>
      <c r="C146" s="89">
        <v>-41.348312</v>
      </c>
      <c r="E146" s="89">
        <v>9625000000</v>
      </c>
      <c r="F146" s="89">
        <v>-58.039496999999997</v>
      </c>
    </row>
    <row r="147" spans="2:6" x14ac:dyDescent="0.25">
      <c r="B147" s="89">
        <v>9750000000</v>
      </c>
      <c r="C147" s="89">
        <v>-40.047916000000001</v>
      </c>
      <c r="E147" s="89">
        <v>9750000000</v>
      </c>
      <c r="F147" s="89">
        <v>-57.296066000000003</v>
      </c>
    </row>
    <row r="148" spans="2:6" x14ac:dyDescent="0.25">
      <c r="B148" s="89">
        <v>9875000000</v>
      </c>
      <c r="C148" s="89">
        <v>-39.978603</v>
      </c>
      <c r="E148" s="89">
        <v>9875000000</v>
      </c>
      <c r="F148" s="89">
        <v>-56.941699999999997</v>
      </c>
    </row>
    <row r="149" spans="2:6" x14ac:dyDescent="0.25">
      <c r="B149" s="89">
        <v>10000000000</v>
      </c>
      <c r="C149" s="89">
        <v>-39.839542000000002</v>
      </c>
      <c r="E149" s="89">
        <v>10000000000</v>
      </c>
      <c r="F149" s="89">
        <v>-56.465927000000001</v>
      </c>
    </row>
    <row r="150" spans="2:6" x14ac:dyDescent="0.25">
      <c r="B150" s="89">
        <v>10125000000</v>
      </c>
      <c r="C150" s="89">
        <v>-39.864638999999997</v>
      </c>
      <c r="E150" s="89">
        <v>10125000000</v>
      </c>
      <c r="F150" s="89">
        <v>-56.105964999999998</v>
      </c>
    </row>
    <row r="151" spans="2:6" x14ac:dyDescent="0.25">
      <c r="B151" s="89">
        <v>10250000000</v>
      </c>
      <c r="C151" s="89">
        <v>-40.012962000000002</v>
      </c>
      <c r="E151" s="89">
        <v>10250000000</v>
      </c>
      <c r="F151" s="89">
        <v>-55.826092000000003</v>
      </c>
    </row>
    <row r="152" spans="2:6" x14ac:dyDescent="0.25">
      <c r="B152" s="89">
        <v>10375000000</v>
      </c>
      <c r="C152" s="89">
        <v>-40.170077999999997</v>
      </c>
      <c r="E152" s="89">
        <v>10375000000</v>
      </c>
      <c r="F152" s="89">
        <v>-55.667461000000003</v>
      </c>
    </row>
    <row r="153" spans="2:6" x14ac:dyDescent="0.25">
      <c r="B153" s="89">
        <v>10500000000</v>
      </c>
      <c r="C153" s="89">
        <v>-40.297362999999997</v>
      </c>
      <c r="E153" s="89">
        <v>10500000000</v>
      </c>
      <c r="F153" s="89">
        <v>-55.650433</v>
      </c>
    </row>
    <row r="154" spans="2:6" x14ac:dyDescent="0.25">
      <c r="B154" s="89">
        <v>10625000000</v>
      </c>
      <c r="C154" s="89">
        <v>-40.462916999999997</v>
      </c>
      <c r="E154" s="89">
        <v>10625000000</v>
      </c>
      <c r="F154" s="89">
        <v>-55.688293000000002</v>
      </c>
    </row>
    <row r="155" spans="2:6" x14ac:dyDescent="0.25">
      <c r="B155" s="89">
        <v>10750000000</v>
      </c>
      <c r="C155" s="89">
        <v>-40.556767000000001</v>
      </c>
      <c r="E155" s="89">
        <v>10750000000</v>
      </c>
      <c r="F155" s="89">
        <v>-55.750247999999999</v>
      </c>
    </row>
    <row r="156" spans="2:6" x14ac:dyDescent="0.25">
      <c r="B156" s="89">
        <v>10875000000</v>
      </c>
      <c r="C156" s="89">
        <v>-40.562401000000001</v>
      </c>
      <c r="E156" s="89">
        <v>10875000000</v>
      </c>
      <c r="F156" s="89">
        <v>-55.797344000000002</v>
      </c>
    </row>
    <row r="157" spans="2:6" x14ac:dyDescent="0.25">
      <c r="B157" s="89">
        <v>11000000000</v>
      </c>
      <c r="C157" s="89">
        <v>-40.687035000000002</v>
      </c>
      <c r="E157" s="89">
        <v>11000000000</v>
      </c>
      <c r="F157" s="89">
        <v>-55.963337000000003</v>
      </c>
    </row>
    <row r="158" spans="2:6" x14ac:dyDescent="0.25">
      <c r="B158" s="89">
        <v>11125000000</v>
      </c>
      <c r="C158" s="89">
        <v>-40.748573</v>
      </c>
      <c r="E158" s="89">
        <v>11125000000</v>
      </c>
      <c r="F158" s="89">
        <v>-55.990391000000002</v>
      </c>
    </row>
    <row r="159" spans="2:6" x14ac:dyDescent="0.25">
      <c r="B159" s="89">
        <v>11250000000</v>
      </c>
      <c r="C159" s="89">
        <v>-40.932170999999997</v>
      </c>
      <c r="E159" s="89">
        <v>11250000000</v>
      </c>
      <c r="F159" s="89">
        <v>-56.078212999999998</v>
      </c>
    </row>
    <row r="160" spans="2:6" x14ac:dyDescent="0.25">
      <c r="B160" s="89">
        <v>11375000000</v>
      </c>
      <c r="C160" s="89">
        <v>-40.829559000000003</v>
      </c>
      <c r="E160" s="89">
        <v>11375000000</v>
      </c>
      <c r="F160" s="89">
        <v>-56.085940999999998</v>
      </c>
    </row>
    <row r="161" spans="2:6" x14ac:dyDescent="0.25">
      <c r="B161" s="89">
        <v>11500000000</v>
      </c>
      <c r="C161" s="89">
        <v>-40.826607000000003</v>
      </c>
      <c r="E161" s="89">
        <v>11500000000</v>
      </c>
      <c r="F161" s="89">
        <v>-56.301228000000002</v>
      </c>
    </row>
    <row r="162" spans="2:6" x14ac:dyDescent="0.25">
      <c r="B162" s="89">
        <v>11625000000</v>
      </c>
      <c r="C162" s="89">
        <v>-40.565097999999999</v>
      </c>
      <c r="E162" s="89">
        <v>11625000000</v>
      </c>
      <c r="F162" s="89">
        <v>-56.474395999999999</v>
      </c>
    </row>
    <row r="163" spans="2:6" x14ac:dyDescent="0.25">
      <c r="B163" s="89">
        <v>11750000000</v>
      </c>
      <c r="C163" s="89">
        <v>-40.269069999999999</v>
      </c>
      <c r="E163" s="89">
        <v>11750000000</v>
      </c>
      <c r="F163" s="89">
        <v>-56.906063000000003</v>
      </c>
    </row>
    <row r="164" spans="2:6" x14ac:dyDescent="0.25">
      <c r="B164" s="89">
        <v>11875000000</v>
      </c>
      <c r="C164" s="89">
        <v>-39.877887999999999</v>
      </c>
      <c r="E164" s="89">
        <v>11875000000</v>
      </c>
      <c r="F164" s="89">
        <v>-57.264583999999999</v>
      </c>
    </row>
    <row r="165" spans="2:6" x14ac:dyDescent="0.25">
      <c r="B165" s="89">
        <v>12000000000</v>
      </c>
      <c r="C165" s="89">
        <v>-39.627994999999999</v>
      </c>
      <c r="E165" s="89">
        <v>12000000000</v>
      </c>
      <c r="F165" s="89">
        <v>-57.514400000000002</v>
      </c>
    </row>
    <row r="166" spans="2:6" x14ac:dyDescent="0.25">
      <c r="B166" s="89" t="s">
        <v>21</v>
      </c>
      <c r="C166" s="89"/>
      <c r="E166" s="89" t="s">
        <v>21</v>
      </c>
      <c r="F166" s="89"/>
    </row>
    <row r="167" spans="2:6" x14ac:dyDescent="0.25">
      <c r="B167" s="89"/>
      <c r="C167" s="89"/>
      <c r="E167" s="89"/>
      <c r="F167" s="89"/>
    </row>
    <row r="168" spans="2:6" x14ac:dyDescent="0.25">
      <c r="B168" s="89"/>
      <c r="C168" s="89"/>
      <c r="E168" s="89"/>
      <c r="F168" s="89"/>
    </row>
    <row r="169" spans="2:6" x14ac:dyDescent="0.25">
      <c r="B169" s="89" t="s">
        <v>24</v>
      </c>
      <c r="C169" s="89"/>
      <c r="E169" s="89" t="s">
        <v>24</v>
      </c>
      <c r="F169" s="89"/>
    </row>
    <row r="170" spans="2:6" x14ac:dyDescent="0.25">
      <c r="B170" s="89" t="s">
        <v>19</v>
      </c>
      <c r="C170" s="89" t="s">
        <v>268</v>
      </c>
      <c r="E170" s="89" t="s">
        <v>19</v>
      </c>
      <c r="F170" s="89" t="s">
        <v>268</v>
      </c>
    </row>
    <row r="171" spans="2:6" x14ac:dyDescent="0.25">
      <c r="B171" s="89">
        <v>8000000000</v>
      </c>
      <c r="C171" s="89">
        <v>-92.651520000000005</v>
      </c>
      <c r="E171" s="89">
        <v>8000000000</v>
      </c>
      <c r="F171" s="89">
        <v>-54.447895000000003</v>
      </c>
    </row>
    <row r="172" spans="2:6" x14ac:dyDescent="0.25">
      <c r="B172" s="89">
        <v>8083333333.3332996</v>
      </c>
      <c r="C172" s="89">
        <v>-92.352806000000001</v>
      </c>
      <c r="E172" s="89">
        <v>8083333333.3332996</v>
      </c>
      <c r="F172" s="89">
        <v>-56.280681999999999</v>
      </c>
    </row>
    <row r="173" spans="2:6" x14ac:dyDescent="0.25">
      <c r="B173" s="89">
        <v>8166666666.6667004</v>
      </c>
      <c r="C173" s="89">
        <v>-93.353340000000003</v>
      </c>
      <c r="E173" s="89">
        <v>8166666666.6667004</v>
      </c>
      <c r="F173" s="89">
        <v>-57.936847999999998</v>
      </c>
    </row>
    <row r="174" spans="2:6" x14ac:dyDescent="0.25">
      <c r="B174" s="89">
        <v>8250000000</v>
      </c>
      <c r="C174" s="89">
        <v>-92.176108999999997</v>
      </c>
      <c r="E174" s="89">
        <v>8250000000</v>
      </c>
      <c r="F174" s="89">
        <v>-58.098053</v>
      </c>
    </row>
    <row r="175" spans="2:6" x14ac:dyDescent="0.25">
      <c r="B175" s="89">
        <v>8333333333.3332996</v>
      </c>
      <c r="C175" s="89">
        <v>-90.269149999999996</v>
      </c>
      <c r="E175" s="89">
        <v>8333333333.3332996</v>
      </c>
      <c r="F175" s="89">
        <v>-58.308875999999998</v>
      </c>
    </row>
    <row r="176" spans="2:6" x14ac:dyDescent="0.25">
      <c r="B176" s="89">
        <v>8416666666.6667004</v>
      </c>
      <c r="C176" s="89">
        <v>-86.394333000000003</v>
      </c>
      <c r="E176" s="89">
        <v>8416666666.6667004</v>
      </c>
      <c r="F176" s="89">
        <v>-60.088894000000003</v>
      </c>
    </row>
    <row r="177" spans="2:6" x14ac:dyDescent="0.25">
      <c r="B177" s="89">
        <v>8500000000</v>
      </c>
      <c r="C177" s="89">
        <v>-83.177398999999994</v>
      </c>
      <c r="E177" s="89">
        <v>8500000000</v>
      </c>
      <c r="F177" s="89">
        <v>-62.250267000000001</v>
      </c>
    </row>
    <row r="178" spans="2:6" x14ac:dyDescent="0.25">
      <c r="B178" s="89">
        <v>8583333333.3332996</v>
      </c>
      <c r="C178" s="89">
        <v>-80.899994000000007</v>
      </c>
      <c r="E178" s="89">
        <v>8583333333.3332996</v>
      </c>
      <c r="F178" s="89">
        <v>-63.017704000000002</v>
      </c>
    </row>
    <row r="179" spans="2:6" x14ac:dyDescent="0.25">
      <c r="B179" s="89">
        <v>8666666666.6667004</v>
      </c>
      <c r="C179" s="89">
        <v>-79.477196000000006</v>
      </c>
      <c r="E179" s="89">
        <v>8666666666.6667004</v>
      </c>
      <c r="F179" s="89">
        <v>-63.230057000000002</v>
      </c>
    </row>
    <row r="180" spans="2:6" x14ac:dyDescent="0.25">
      <c r="B180" s="89">
        <v>8750000000</v>
      </c>
      <c r="C180" s="89">
        <v>-77.947479000000001</v>
      </c>
      <c r="E180" s="89">
        <v>8750000000</v>
      </c>
      <c r="F180" s="89">
        <v>-64.221457999999998</v>
      </c>
    </row>
    <row r="181" spans="2:6" x14ac:dyDescent="0.25">
      <c r="B181" s="89">
        <v>8833333333.3332996</v>
      </c>
      <c r="C181" s="89">
        <v>-77.131766999999996</v>
      </c>
      <c r="E181" s="89">
        <v>8833333333.3332996</v>
      </c>
      <c r="F181" s="89">
        <v>-65.398528999999996</v>
      </c>
    </row>
    <row r="182" spans="2:6" x14ac:dyDescent="0.25">
      <c r="B182" s="89">
        <v>8916666666.6667004</v>
      </c>
      <c r="C182" s="89">
        <v>-75.764899999999997</v>
      </c>
      <c r="E182" s="89">
        <v>8916666666.6667004</v>
      </c>
      <c r="F182" s="89">
        <v>-66.335021999999995</v>
      </c>
    </row>
    <row r="183" spans="2:6" x14ac:dyDescent="0.25">
      <c r="B183" s="89">
        <v>9000000000</v>
      </c>
      <c r="C183" s="89">
        <v>-75.022850000000005</v>
      </c>
      <c r="E183" s="89">
        <v>9000000000</v>
      </c>
      <c r="F183" s="89">
        <v>-65.955391000000006</v>
      </c>
    </row>
    <row r="184" spans="2:6" x14ac:dyDescent="0.25">
      <c r="B184" s="89">
        <v>9083333333.3332996</v>
      </c>
      <c r="C184" s="89">
        <v>-74.391907000000003</v>
      </c>
      <c r="E184" s="89">
        <v>9083333333.3332996</v>
      </c>
      <c r="F184" s="89">
        <v>-66.140686000000002</v>
      </c>
    </row>
    <row r="185" spans="2:6" x14ac:dyDescent="0.25">
      <c r="B185" s="89">
        <v>9166666666.6667004</v>
      </c>
      <c r="C185" s="89">
        <v>-73.629706999999996</v>
      </c>
      <c r="E185" s="89">
        <v>9166666666.6667004</v>
      </c>
      <c r="F185" s="89">
        <v>-63.90889</v>
      </c>
    </row>
    <row r="186" spans="2:6" x14ac:dyDescent="0.25">
      <c r="B186" s="89">
        <v>9250000000</v>
      </c>
      <c r="C186" s="89">
        <v>-73.596085000000002</v>
      </c>
      <c r="E186" s="89">
        <v>9250000000</v>
      </c>
      <c r="F186" s="89">
        <v>-63.327606000000003</v>
      </c>
    </row>
    <row r="187" spans="2:6" x14ac:dyDescent="0.25">
      <c r="B187" s="89">
        <v>9333333333.3332996</v>
      </c>
      <c r="C187" s="89">
        <v>-73.192963000000006</v>
      </c>
      <c r="E187" s="89">
        <v>9333333333.3332996</v>
      </c>
      <c r="F187" s="89">
        <v>-63.636828999999999</v>
      </c>
    </row>
    <row r="188" spans="2:6" x14ac:dyDescent="0.25">
      <c r="B188" s="89">
        <v>9416666666.6667004</v>
      </c>
      <c r="C188" s="89">
        <v>-72.962128000000007</v>
      </c>
      <c r="E188" s="89">
        <v>9416666666.6667004</v>
      </c>
      <c r="F188" s="89">
        <v>-64.420731000000004</v>
      </c>
    </row>
    <row r="189" spans="2:6" x14ac:dyDescent="0.25">
      <c r="B189" s="89">
        <v>9500000000</v>
      </c>
      <c r="C189" s="89">
        <v>-72.423409000000007</v>
      </c>
      <c r="E189" s="89">
        <v>9500000000</v>
      </c>
      <c r="F189" s="89">
        <v>-63.377654999999997</v>
      </c>
    </row>
    <row r="190" spans="2:6" x14ac:dyDescent="0.25">
      <c r="B190" s="89">
        <v>9583333333.3332996</v>
      </c>
      <c r="C190" s="89">
        <v>-72.500525999999994</v>
      </c>
      <c r="E190" s="89">
        <v>9583333333.3332996</v>
      </c>
      <c r="F190" s="89">
        <v>-60.998600000000003</v>
      </c>
    </row>
    <row r="191" spans="2:6" x14ac:dyDescent="0.25">
      <c r="B191" s="89">
        <v>9666666666.6667004</v>
      </c>
      <c r="C191" s="89">
        <v>-72.752105999999998</v>
      </c>
      <c r="E191" s="89">
        <v>9666666666.6667004</v>
      </c>
      <c r="F191" s="89">
        <v>-59.672165</v>
      </c>
    </row>
    <row r="192" spans="2:6" x14ac:dyDescent="0.25">
      <c r="B192" s="89">
        <v>9750000000</v>
      </c>
      <c r="C192" s="89">
        <v>-73.009186</v>
      </c>
      <c r="E192" s="89">
        <v>9750000000</v>
      </c>
      <c r="F192" s="89">
        <v>-58.688625000000002</v>
      </c>
    </row>
    <row r="193" spans="2:6" x14ac:dyDescent="0.25">
      <c r="B193" s="89">
        <v>9833333333.3332996</v>
      </c>
      <c r="C193" s="89">
        <v>-73.363563999999997</v>
      </c>
      <c r="E193" s="89">
        <v>9833333333.3332996</v>
      </c>
      <c r="F193" s="89">
        <v>-58.444991999999999</v>
      </c>
    </row>
    <row r="194" spans="2:6" x14ac:dyDescent="0.25">
      <c r="B194" s="89">
        <v>9916666666.6667004</v>
      </c>
      <c r="C194" s="89">
        <v>-73.116364000000004</v>
      </c>
      <c r="E194" s="89">
        <v>9916666666.6667004</v>
      </c>
      <c r="F194" s="89">
        <v>-56.959693999999999</v>
      </c>
    </row>
    <row r="195" spans="2:6" x14ac:dyDescent="0.25">
      <c r="B195" s="89">
        <v>10000000000</v>
      </c>
      <c r="C195" s="89">
        <v>-73.599884000000003</v>
      </c>
      <c r="E195" s="89">
        <v>10000000000</v>
      </c>
      <c r="F195" s="89">
        <v>-55.524737999999999</v>
      </c>
    </row>
    <row r="196" spans="2:6" x14ac:dyDescent="0.25">
      <c r="B196" s="89">
        <v>10083333333.333</v>
      </c>
      <c r="C196" s="89">
        <v>-73.776413000000005</v>
      </c>
      <c r="E196" s="89">
        <v>10083333333.333</v>
      </c>
      <c r="F196" s="89">
        <v>-53.963729999999998</v>
      </c>
    </row>
    <row r="197" spans="2:6" x14ac:dyDescent="0.25">
      <c r="B197" s="89">
        <v>10166666666.667</v>
      </c>
      <c r="C197" s="89">
        <v>-74.770286999999996</v>
      </c>
      <c r="E197" s="89">
        <v>10166666666.667</v>
      </c>
      <c r="F197" s="89">
        <v>-53.257401000000002</v>
      </c>
    </row>
    <row r="198" spans="2:6" x14ac:dyDescent="0.25">
      <c r="B198" s="89">
        <v>10250000000</v>
      </c>
      <c r="C198" s="89">
        <v>-75.400863999999999</v>
      </c>
      <c r="E198" s="89">
        <v>10250000000</v>
      </c>
      <c r="F198" s="89">
        <v>-52.608123999999997</v>
      </c>
    </row>
    <row r="199" spans="2:6" x14ac:dyDescent="0.25">
      <c r="B199" s="89">
        <v>10333333333.333</v>
      </c>
      <c r="C199" s="89">
        <v>-75.003212000000005</v>
      </c>
      <c r="E199" s="89">
        <v>10333333333.333</v>
      </c>
      <c r="F199" s="89">
        <v>-51.462494</v>
      </c>
    </row>
    <row r="200" spans="2:6" x14ac:dyDescent="0.25">
      <c r="B200" s="89">
        <v>10416666666.667</v>
      </c>
      <c r="C200" s="89">
        <v>-74.316986</v>
      </c>
      <c r="E200" s="89">
        <v>10416666666.667</v>
      </c>
      <c r="F200" s="89">
        <v>-50.491154000000002</v>
      </c>
    </row>
    <row r="201" spans="2:6" x14ac:dyDescent="0.25">
      <c r="B201" s="89">
        <v>10500000000</v>
      </c>
      <c r="C201" s="89">
        <v>-74.209487999999993</v>
      </c>
      <c r="E201" s="89">
        <v>10500000000</v>
      </c>
      <c r="F201" s="89">
        <v>-49.640774</v>
      </c>
    </row>
    <row r="202" spans="2:6" x14ac:dyDescent="0.25">
      <c r="B202" s="89">
        <v>10583333333.333</v>
      </c>
      <c r="C202" s="89">
        <v>-74.566108999999997</v>
      </c>
      <c r="E202" s="89">
        <v>10583333333.333</v>
      </c>
      <c r="F202" s="89">
        <v>-49.191611999999999</v>
      </c>
    </row>
    <row r="203" spans="2:6" x14ac:dyDescent="0.25">
      <c r="B203" s="89">
        <v>10666666666.667</v>
      </c>
      <c r="C203" s="89">
        <v>-74.517730999999998</v>
      </c>
      <c r="E203" s="89">
        <v>10666666666.667</v>
      </c>
      <c r="F203" s="89">
        <v>-48.670734000000003</v>
      </c>
    </row>
    <row r="204" spans="2:6" x14ac:dyDescent="0.25">
      <c r="B204" s="89">
        <v>10750000000</v>
      </c>
      <c r="C204" s="89">
        <v>-73.324173000000002</v>
      </c>
      <c r="E204" s="89">
        <v>10750000000</v>
      </c>
      <c r="F204" s="89">
        <v>-47.773113000000002</v>
      </c>
    </row>
    <row r="205" spans="2:6" x14ac:dyDescent="0.25">
      <c r="B205" s="89">
        <v>10833333333.333</v>
      </c>
      <c r="C205" s="89">
        <v>-72.857994000000005</v>
      </c>
      <c r="E205" s="89">
        <v>10833333333.333</v>
      </c>
      <c r="F205" s="89">
        <v>-47.460239000000001</v>
      </c>
    </row>
    <row r="206" spans="2:6" x14ac:dyDescent="0.25">
      <c r="B206" s="89">
        <v>10916666666.667</v>
      </c>
      <c r="C206" s="89">
        <v>-72.681693999999993</v>
      </c>
      <c r="E206" s="89">
        <v>10916666666.667</v>
      </c>
      <c r="F206" s="89">
        <v>-47.320678999999998</v>
      </c>
    </row>
    <row r="207" spans="2:6" x14ac:dyDescent="0.25">
      <c r="B207" s="89">
        <v>11000000000</v>
      </c>
      <c r="C207" s="89">
        <v>-72.983986000000002</v>
      </c>
      <c r="E207" s="89">
        <v>11000000000</v>
      </c>
      <c r="F207" s="89">
        <v>-47.46949</v>
      </c>
    </row>
    <row r="208" spans="2:6" x14ac:dyDescent="0.25">
      <c r="B208" s="89">
        <v>11083333333.333</v>
      </c>
      <c r="C208" s="89">
        <v>-72.307120999999995</v>
      </c>
      <c r="E208" s="89">
        <v>11083333333.333</v>
      </c>
      <c r="F208" s="89">
        <v>-46.902695000000001</v>
      </c>
    </row>
    <row r="209" spans="2:6" x14ac:dyDescent="0.25">
      <c r="B209" s="89">
        <v>11166666666.667</v>
      </c>
      <c r="C209" s="89">
        <v>-72.401450999999994</v>
      </c>
      <c r="E209" s="89">
        <v>11166666666.667</v>
      </c>
      <c r="F209" s="89">
        <v>-47.243664000000003</v>
      </c>
    </row>
    <row r="210" spans="2:6" x14ac:dyDescent="0.25">
      <c r="B210" s="89">
        <v>11250000000</v>
      </c>
      <c r="C210" s="89">
        <v>-72.453979000000004</v>
      </c>
      <c r="E210" s="89">
        <v>11250000000</v>
      </c>
      <c r="F210" s="89">
        <v>-47.492179999999998</v>
      </c>
    </row>
    <row r="211" spans="2:6" x14ac:dyDescent="0.25">
      <c r="B211" s="89">
        <v>11333333333.333</v>
      </c>
      <c r="C211" s="89">
        <v>-72.547638000000006</v>
      </c>
      <c r="E211" s="89">
        <v>11333333333.333</v>
      </c>
      <c r="F211" s="89">
        <v>-47.835307999999998</v>
      </c>
    </row>
    <row r="212" spans="2:6" x14ac:dyDescent="0.25">
      <c r="B212" s="89">
        <v>11416666666.667</v>
      </c>
      <c r="C212" s="89">
        <v>-72.652039000000002</v>
      </c>
      <c r="E212" s="89">
        <v>11416666666.667</v>
      </c>
      <c r="F212" s="89">
        <v>-48.170982000000002</v>
      </c>
    </row>
    <row r="213" spans="2:6" x14ac:dyDescent="0.25">
      <c r="B213" s="89">
        <v>11500000000</v>
      </c>
      <c r="C213" s="89">
        <v>-72.542968999999999</v>
      </c>
      <c r="E213" s="89">
        <v>11500000000</v>
      </c>
      <c r="F213" s="89">
        <v>-48.377037000000001</v>
      </c>
    </row>
    <row r="214" spans="2:6" x14ac:dyDescent="0.25">
      <c r="B214" s="89">
        <v>11583333333.333</v>
      </c>
      <c r="C214" s="89">
        <v>-72.803275999999997</v>
      </c>
      <c r="E214" s="89">
        <v>11583333333.333</v>
      </c>
      <c r="F214" s="89">
        <v>-48.967486999999998</v>
      </c>
    </row>
    <row r="215" spans="2:6" x14ac:dyDescent="0.25">
      <c r="B215" s="89">
        <v>11666666666.667</v>
      </c>
      <c r="C215" s="89">
        <v>-72.476585</v>
      </c>
      <c r="E215" s="89">
        <v>11666666666.667</v>
      </c>
      <c r="F215" s="89">
        <v>-49.387337000000002</v>
      </c>
    </row>
    <row r="216" spans="2:6" x14ac:dyDescent="0.25">
      <c r="B216" s="89">
        <v>11750000000</v>
      </c>
      <c r="C216" s="89">
        <v>-71.976714999999999</v>
      </c>
      <c r="E216" s="89">
        <v>11750000000</v>
      </c>
      <c r="F216" s="89">
        <v>-49.873638</v>
      </c>
    </row>
    <row r="217" spans="2:6" x14ac:dyDescent="0.25">
      <c r="B217" s="89">
        <v>11833333333.333</v>
      </c>
      <c r="C217" s="89">
        <v>-71.169051999999994</v>
      </c>
      <c r="E217" s="89">
        <v>11833333333.333</v>
      </c>
      <c r="F217" s="89">
        <v>-50.21508</v>
      </c>
    </row>
    <row r="218" spans="2:6" x14ac:dyDescent="0.25">
      <c r="B218" s="89">
        <v>11916666666.667</v>
      </c>
      <c r="C218" s="89">
        <v>-70.514465000000001</v>
      </c>
      <c r="E218" s="89">
        <v>11916666666.667</v>
      </c>
      <c r="F218" s="89">
        <v>-50.601802999999997</v>
      </c>
    </row>
    <row r="219" spans="2:6" x14ac:dyDescent="0.25">
      <c r="B219" s="89">
        <v>12000000000</v>
      </c>
      <c r="C219" s="89">
        <v>-70.125877000000003</v>
      </c>
      <c r="E219" s="89">
        <v>12000000000</v>
      </c>
      <c r="F219" s="89">
        <v>-50.722752</v>
      </c>
    </row>
    <row r="220" spans="2:6" x14ac:dyDescent="0.25">
      <c r="B220" s="89" t="s">
        <v>21</v>
      </c>
      <c r="C220" s="89"/>
      <c r="E220" s="89" t="s">
        <v>21</v>
      </c>
      <c r="F220" s="89"/>
    </row>
    <row r="221" spans="2:6" x14ac:dyDescent="0.25">
      <c r="B221" s="89"/>
      <c r="C221" s="89"/>
      <c r="E221" s="89"/>
      <c r="F221" s="89"/>
    </row>
    <row r="222" spans="2:6" x14ac:dyDescent="0.25">
      <c r="B222" s="89"/>
      <c r="C222" s="89"/>
      <c r="E222" s="89"/>
      <c r="F222" s="89"/>
    </row>
    <row r="223" spans="2:6" x14ac:dyDescent="0.25">
      <c r="B223" s="89" t="s">
        <v>25</v>
      </c>
      <c r="C223" s="89"/>
      <c r="E223" s="89" t="s">
        <v>25</v>
      </c>
      <c r="F223" s="89"/>
    </row>
    <row r="224" spans="2:6" x14ac:dyDescent="0.25">
      <c r="B224" s="89" t="s">
        <v>19</v>
      </c>
      <c r="C224" s="89" t="s">
        <v>278</v>
      </c>
      <c r="E224" s="89" t="s">
        <v>19</v>
      </c>
      <c r="F224" s="89" t="s">
        <v>278</v>
      </c>
    </row>
    <row r="225" spans="2:6" x14ac:dyDescent="0.25">
      <c r="B225" s="89">
        <v>10000000000</v>
      </c>
      <c r="C225" s="89">
        <v>-57.115603999999998</v>
      </c>
      <c r="E225" s="89">
        <v>10000000000</v>
      </c>
      <c r="F225" s="89">
        <v>-78.236298000000005</v>
      </c>
    </row>
    <row r="226" spans="2:6" x14ac:dyDescent="0.25">
      <c r="B226" s="89">
        <v>10041666666.667</v>
      </c>
      <c r="C226" s="89">
        <v>-58.381424000000003</v>
      </c>
      <c r="E226" s="89">
        <v>10041666666.667</v>
      </c>
      <c r="F226" s="89">
        <v>-72.821258999999998</v>
      </c>
    </row>
    <row r="227" spans="2:6" x14ac:dyDescent="0.25">
      <c r="B227" s="89">
        <v>10083333333.333</v>
      </c>
      <c r="C227" s="89">
        <v>-57.699511999999999</v>
      </c>
      <c r="E227" s="89">
        <v>10083333333.333</v>
      </c>
      <c r="F227" s="89">
        <v>-73.199393999999998</v>
      </c>
    </row>
    <row r="228" spans="2:6" x14ac:dyDescent="0.25">
      <c r="B228" s="89">
        <v>10125000000</v>
      </c>
      <c r="C228" s="89">
        <v>-67.013144999999994</v>
      </c>
      <c r="E228" s="89">
        <v>10125000000</v>
      </c>
      <c r="F228" s="89">
        <v>-75.264786000000001</v>
      </c>
    </row>
    <row r="229" spans="2:6" x14ac:dyDescent="0.25">
      <c r="B229" s="89">
        <v>10166666666.667</v>
      </c>
      <c r="C229" s="89">
        <v>-61.078659000000002</v>
      </c>
      <c r="E229" s="89">
        <v>10166666666.667</v>
      </c>
      <c r="F229" s="89">
        <v>-72.928855999999996</v>
      </c>
    </row>
    <row r="230" spans="2:6" x14ac:dyDescent="0.25">
      <c r="B230" s="89">
        <v>10208333333.333</v>
      </c>
      <c r="C230" s="89">
        <v>-59.676186000000001</v>
      </c>
      <c r="E230" s="89">
        <v>10208333333.333</v>
      </c>
      <c r="F230" s="89">
        <v>-71.367317</v>
      </c>
    </row>
    <row r="231" spans="2:6" x14ac:dyDescent="0.25">
      <c r="B231" s="89">
        <v>10250000000</v>
      </c>
      <c r="C231" s="89">
        <v>-59.749415999999997</v>
      </c>
      <c r="E231" s="89">
        <v>10250000000</v>
      </c>
      <c r="F231" s="89">
        <v>-72.138549999999995</v>
      </c>
    </row>
    <row r="232" spans="2:6" x14ac:dyDescent="0.25">
      <c r="B232" s="89">
        <v>10291666666.667</v>
      </c>
      <c r="C232" s="89">
        <v>-58.238194</v>
      </c>
      <c r="E232" s="89">
        <v>10291666666.667</v>
      </c>
      <c r="F232" s="89">
        <v>-71.542580000000001</v>
      </c>
    </row>
    <row r="233" spans="2:6" x14ac:dyDescent="0.25">
      <c r="B233" s="89">
        <v>10333333333.333</v>
      </c>
      <c r="C233" s="89">
        <v>-58.184787999999998</v>
      </c>
      <c r="E233" s="89">
        <v>10333333333.333</v>
      </c>
      <c r="F233" s="89">
        <v>-71.584602000000004</v>
      </c>
    </row>
    <row r="234" spans="2:6" x14ac:dyDescent="0.25">
      <c r="B234" s="89">
        <v>10375000000</v>
      </c>
      <c r="C234" s="89">
        <v>-53.725856999999998</v>
      </c>
      <c r="E234" s="89">
        <v>10375000000</v>
      </c>
      <c r="F234" s="89">
        <v>-68.339995999999999</v>
      </c>
    </row>
    <row r="235" spans="2:6" x14ac:dyDescent="0.25">
      <c r="B235" s="89">
        <v>10416666666.667</v>
      </c>
      <c r="C235" s="89">
        <v>-56.397522000000002</v>
      </c>
      <c r="E235" s="89">
        <v>10416666666.667</v>
      </c>
      <c r="F235" s="89">
        <v>-69.429703000000003</v>
      </c>
    </row>
    <row r="236" spans="2:6" x14ac:dyDescent="0.25">
      <c r="B236" s="89">
        <v>10458333333.333</v>
      </c>
      <c r="C236" s="89">
        <v>-56.072952000000001</v>
      </c>
      <c r="E236" s="89">
        <v>10458333333.333</v>
      </c>
      <c r="F236" s="89">
        <v>-69.472190999999995</v>
      </c>
    </row>
    <row r="237" spans="2:6" x14ac:dyDescent="0.25">
      <c r="B237" s="89">
        <v>10500000000</v>
      </c>
      <c r="C237" s="89">
        <v>-57.274951999999999</v>
      </c>
      <c r="E237" s="89">
        <v>10500000000</v>
      </c>
      <c r="F237" s="89">
        <v>-70.106621000000004</v>
      </c>
    </row>
    <row r="238" spans="2:6" x14ac:dyDescent="0.25">
      <c r="B238" s="89">
        <v>10541666666.667</v>
      </c>
      <c r="C238" s="89">
        <v>-57.537410999999999</v>
      </c>
      <c r="E238" s="89">
        <v>10541666666.667</v>
      </c>
      <c r="F238" s="89">
        <v>-71.415358999999995</v>
      </c>
    </row>
    <row r="239" spans="2:6" x14ac:dyDescent="0.25">
      <c r="B239" s="89">
        <v>10583333333.333</v>
      </c>
      <c r="C239" s="89">
        <v>-60.512630000000001</v>
      </c>
      <c r="E239" s="89">
        <v>10583333333.333</v>
      </c>
      <c r="F239" s="89">
        <v>-73.121498000000003</v>
      </c>
    </row>
    <row r="240" spans="2:6" x14ac:dyDescent="0.25">
      <c r="B240" s="89">
        <v>10625000000</v>
      </c>
      <c r="C240" s="89">
        <v>-70.562423999999993</v>
      </c>
      <c r="E240" s="89">
        <v>10625000000</v>
      </c>
      <c r="F240" s="89">
        <v>-75.538253999999995</v>
      </c>
    </row>
    <row r="241" spans="2:6" x14ac:dyDescent="0.25">
      <c r="B241" s="89">
        <v>10666666666.667</v>
      </c>
      <c r="C241" s="89">
        <v>-60.811691000000003</v>
      </c>
      <c r="E241" s="89">
        <v>10666666666.667</v>
      </c>
      <c r="F241" s="89">
        <v>-72.901793999999995</v>
      </c>
    </row>
    <row r="242" spans="2:6" x14ac:dyDescent="0.25">
      <c r="B242" s="89">
        <v>10708333333.333</v>
      </c>
      <c r="C242" s="89">
        <v>-64.955269000000001</v>
      </c>
      <c r="E242" s="89">
        <v>10708333333.333</v>
      </c>
      <c r="F242" s="89">
        <v>-76.743187000000006</v>
      </c>
    </row>
    <row r="243" spans="2:6" x14ac:dyDescent="0.25">
      <c r="B243" s="89">
        <v>10750000000</v>
      </c>
      <c r="C243" s="89">
        <v>-61.312438999999998</v>
      </c>
      <c r="E243" s="89">
        <v>10750000000</v>
      </c>
      <c r="F243" s="89">
        <v>-74.391090000000005</v>
      </c>
    </row>
    <row r="244" spans="2:6" x14ac:dyDescent="0.25">
      <c r="B244" s="89">
        <v>10791666666.667</v>
      </c>
      <c r="C244" s="89">
        <v>-58.125495999999998</v>
      </c>
      <c r="E244" s="89">
        <v>10791666666.667</v>
      </c>
      <c r="F244" s="89">
        <v>-69.872275999999999</v>
      </c>
    </row>
    <row r="245" spans="2:6" x14ac:dyDescent="0.25">
      <c r="B245" s="89">
        <v>10833333333.333</v>
      </c>
      <c r="C245" s="89">
        <v>-54.663815</v>
      </c>
      <c r="E245" s="89">
        <v>10833333333.333</v>
      </c>
      <c r="F245" s="89">
        <v>-67.374640999999997</v>
      </c>
    </row>
    <row r="246" spans="2:6" x14ac:dyDescent="0.25">
      <c r="B246" s="89">
        <v>10875000000</v>
      </c>
      <c r="C246" s="89">
        <v>-57.102932000000003</v>
      </c>
      <c r="E246" s="89">
        <v>10875000000</v>
      </c>
      <c r="F246" s="89">
        <v>-69.287566999999996</v>
      </c>
    </row>
    <row r="247" spans="2:6" x14ac:dyDescent="0.25">
      <c r="B247" s="89">
        <v>10916666666.667</v>
      </c>
      <c r="C247" s="89">
        <v>-66.574073999999996</v>
      </c>
      <c r="E247" s="89">
        <v>10916666666.667</v>
      </c>
      <c r="F247" s="89">
        <v>-75.566237999999998</v>
      </c>
    </row>
    <row r="248" spans="2:6" x14ac:dyDescent="0.25">
      <c r="B248" s="89">
        <v>10958333333.333</v>
      </c>
      <c r="C248" s="89">
        <v>-56.586323</v>
      </c>
      <c r="E248" s="89">
        <v>10958333333.333</v>
      </c>
      <c r="F248" s="89">
        <v>-68.315764999999999</v>
      </c>
    </row>
    <row r="249" spans="2:6" x14ac:dyDescent="0.25">
      <c r="B249" s="89">
        <v>11000000000</v>
      </c>
      <c r="C249" s="89">
        <v>-55.521839</v>
      </c>
      <c r="E249" s="89">
        <v>11000000000</v>
      </c>
      <c r="F249" s="89">
        <v>-66.919280999999998</v>
      </c>
    </row>
    <row r="250" spans="2:6" x14ac:dyDescent="0.25">
      <c r="B250" s="89">
        <v>11041666666.667</v>
      </c>
      <c r="C250" s="89">
        <v>-56.469856</v>
      </c>
      <c r="E250" s="89">
        <v>11041666666.667</v>
      </c>
      <c r="F250" s="89">
        <v>-67.465508</v>
      </c>
    </row>
    <row r="251" spans="2:6" x14ac:dyDescent="0.25">
      <c r="B251" s="89">
        <v>11083333333.333</v>
      </c>
      <c r="C251" s="89">
        <v>-67.182091</v>
      </c>
      <c r="E251" s="89">
        <v>11083333333.333</v>
      </c>
      <c r="F251" s="89">
        <v>-73.912459999999996</v>
      </c>
    </row>
    <row r="252" spans="2:6" x14ac:dyDescent="0.25">
      <c r="B252" s="89">
        <v>11125000000</v>
      </c>
      <c r="C252" s="89">
        <v>-64.552657999999994</v>
      </c>
      <c r="E252" s="89">
        <v>11125000000</v>
      </c>
      <c r="F252" s="89">
        <v>-74.231209000000007</v>
      </c>
    </row>
    <row r="253" spans="2:6" x14ac:dyDescent="0.25">
      <c r="B253" s="89">
        <v>11166666666.667</v>
      </c>
      <c r="C253" s="89">
        <v>-59.922657000000001</v>
      </c>
      <c r="E253" s="89">
        <v>11166666666.667</v>
      </c>
      <c r="F253" s="89">
        <v>-70.199455</v>
      </c>
    </row>
    <row r="254" spans="2:6" x14ac:dyDescent="0.25">
      <c r="B254" s="89">
        <v>11208333333.333</v>
      </c>
      <c r="C254" s="89">
        <v>-58.769516000000003</v>
      </c>
      <c r="E254" s="89">
        <v>11208333333.333</v>
      </c>
      <c r="F254" s="89">
        <v>-69.727798000000007</v>
      </c>
    </row>
    <row r="255" spans="2:6" x14ac:dyDescent="0.25">
      <c r="B255" s="89">
        <v>11250000000</v>
      </c>
      <c r="C255" s="89">
        <v>-58.062835999999997</v>
      </c>
      <c r="E255" s="89">
        <v>11250000000</v>
      </c>
      <c r="F255" s="89">
        <v>-68.560074</v>
      </c>
    </row>
    <row r="256" spans="2:6" x14ac:dyDescent="0.25">
      <c r="B256" s="89">
        <v>11291666666.667</v>
      </c>
      <c r="C256" s="89">
        <v>-61.308933000000003</v>
      </c>
      <c r="E256" s="89">
        <v>11291666666.667</v>
      </c>
      <c r="F256" s="89">
        <v>-70.310051000000001</v>
      </c>
    </row>
    <row r="257" spans="2:6" x14ac:dyDescent="0.25">
      <c r="B257" s="89">
        <v>11333333333.333</v>
      </c>
      <c r="C257" s="89">
        <v>-56.316414000000002</v>
      </c>
      <c r="E257" s="89">
        <v>11333333333.333</v>
      </c>
      <c r="F257" s="89">
        <v>-68.195778000000004</v>
      </c>
    </row>
    <row r="258" spans="2:6" x14ac:dyDescent="0.25">
      <c r="B258" s="89">
        <v>11375000000</v>
      </c>
      <c r="C258" s="89">
        <v>-58.276336999999998</v>
      </c>
      <c r="E258" s="89">
        <v>11375000000</v>
      </c>
      <c r="F258" s="89">
        <v>-69.872971000000007</v>
      </c>
    </row>
    <row r="259" spans="2:6" x14ac:dyDescent="0.25">
      <c r="B259" s="89">
        <v>11416666666.667</v>
      </c>
      <c r="C259" s="89">
        <v>-58.382683</v>
      </c>
      <c r="E259" s="89">
        <v>11416666666.667</v>
      </c>
      <c r="F259" s="89">
        <v>-70.033057999999997</v>
      </c>
    </row>
    <row r="260" spans="2:6" x14ac:dyDescent="0.25">
      <c r="B260" s="89">
        <v>11458333333.333</v>
      </c>
      <c r="C260" s="89">
        <v>-56.767581999999997</v>
      </c>
      <c r="E260" s="89">
        <v>11458333333.333</v>
      </c>
      <c r="F260" s="89">
        <v>-68.037857000000002</v>
      </c>
    </row>
    <row r="261" spans="2:6" x14ac:dyDescent="0.25">
      <c r="B261" s="89">
        <v>11500000000</v>
      </c>
      <c r="C261" s="89">
        <v>-60.557690000000001</v>
      </c>
      <c r="E261" s="89">
        <v>11500000000</v>
      </c>
      <c r="F261" s="89">
        <v>-72.028923000000006</v>
      </c>
    </row>
    <row r="262" spans="2:6" x14ac:dyDescent="0.25">
      <c r="B262" s="89">
        <v>11541666666.667</v>
      </c>
      <c r="C262" s="89">
        <v>-60.890881</v>
      </c>
      <c r="E262" s="89">
        <v>11541666666.667</v>
      </c>
      <c r="F262" s="89">
        <v>-71.937599000000006</v>
      </c>
    </row>
    <row r="263" spans="2:6" x14ac:dyDescent="0.25">
      <c r="B263" s="89">
        <v>11583333333.333</v>
      </c>
      <c r="C263" s="89">
        <v>-65.934128000000001</v>
      </c>
      <c r="E263" s="89">
        <v>11583333333.333</v>
      </c>
      <c r="F263" s="89">
        <v>-73.513328999999999</v>
      </c>
    </row>
    <row r="264" spans="2:6" x14ac:dyDescent="0.25">
      <c r="B264" s="89">
        <v>11625000000</v>
      </c>
      <c r="C264" s="89">
        <v>-56.830916999999999</v>
      </c>
      <c r="E264" s="89">
        <v>11625000000</v>
      </c>
      <c r="F264" s="89">
        <v>-67.719627000000003</v>
      </c>
    </row>
    <row r="265" spans="2:6" x14ac:dyDescent="0.25">
      <c r="B265" s="89">
        <v>11666666666.667</v>
      </c>
      <c r="C265" s="89">
        <v>-56.490425000000002</v>
      </c>
      <c r="E265" s="89">
        <v>11666666666.667</v>
      </c>
      <c r="F265" s="89">
        <v>-67.692924000000005</v>
      </c>
    </row>
    <row r="266" spans="2:6" x14ac:dyDescent="0.25">
      <c r="B266" s="89">
        <v>11708333333.333</v>
      </c>
      <c r="C266" s="89">
        <v>-58.139564999999997</v>
      </c>
      <c r="E266" s="89">
        <v>11708333333.333</v>
      </c>
      <c r="F266" s="89">
        <v>-69.277985000000001</v>
      </c>
    </row>
    <row r="267" spans="2:6" x14ac:dyDescent="0.25">
      <c r="B267" s="89">
        <v>11750000000</v>
      </c>
      <c r="C267" s="89">
        <v>-59.777442999999998</v>
      </c>
      <c r="E267" s="89">
        <v>11750000000</v>
      </c>
      <c r="F267" s="89">
        <v>-69.381050000000002</v>
      </c>
    </row>
    <row r="268" spans="2:6" x14ac:dyDescent="0.25">
      <c r="B268" s="89">
        <v>11791666666.667</v>
      </c>
      <c r="C268" s="89">
        <v>-56.067421000000003</v>
      </c>
      <c r="E268" s="89">
        <v>11791666666.667</v>
      </c>
      <c r="F268" s="89">
        <v>-67.997840999999994</v>
      </c>
    </row>
    <row r="269" spans="2:6" x14ac:dyDescent="0.25">
      <c r="B269" s="89">
        <v>11833333333.333</v>
      </c>
      <c r="C269" s="89">
        <v>-54.210971999999998</v>
      </c>
      <c r="E269" s="89">
        <v>11833333333.333</v>
      </c>
      <c r="F269" s="89">
        <v>-67.244202000000001</v>
      </c>
    </row>
    <row r="270" spans="2:6" x14ac:dyDescent="0.25">
      <c r="B270" s="89">
        <v>11875000000</v>
      </c>
      <c r="C270" s="89">
        <v>-59.184471000000002</v>
      </c>
      <c r="E270" s="89">
        <v>11875000000</v>
      </c>
      <c r="F270" s="89">
        <v>-70.773521000000002</v>
      </c>
    </row>
    <row r="271" spans="2:6" x14ac:dyDescent="0.25">
      <c r="B271" s="89">
        <v>11916666666.667</v>
      </c>
      <c r="C271" s="89">
        <v>-58.778706</v>
      </c>
      <c r="E271" s="89">
        <v>11916666666.667</v>
      </c>
      <c r="F271" s="89">
        <v>-69.881004000000004</v>
      </c>
    </row>
    <row r="272" spans="2:6" x14ac:dyDescent="0.25">
      <c r="B272" s="89">
        <v>11958333333.333</v>
      </c>
      <c r="C272" s="89">
        <v>-56.487788999999999</v>
      </c>
      <c r="E272" s="89">
        <v>11958333333.333</v>
      </c>
      <c r="F272" s="89">
        <v>-68.597198000000006</v>
      </c>
    </row>
    <row r="273" spans="2:6" x14ac:dyDescent="0.25">
      <c r="B273" s="89">
        <v>12000000000</v>
      </c>
      <c r="C273" s="89">
        <v>-55.375174999999999</v>
      </c>
      <c r="E273" s="89">
        <v>12000000000</v>
      </c>
      <c r="F273" s="89">
        <v>-69.478003999999999</v>
      </c>
    </row>
    <row r="274" spans="2:6" x14ac:dyDescent="0.25">
      <c r="B274" s="89" t="s">
        <v>21</v>
      </c>
      <c r="C274" s="89"/>
      <c r="E274" s="89" t="s">
        <v>21</v>
      </c>
      <c r="F274" s="89"/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75"/>
  <sheetViews>
    <sheetView workbookViewId="0">
      <selection activeCell="E1" sqref="E1:F274"/>
    </sheetView>
  </sheetViews>
  <sheetFormatPr defaultRowHeight="15" x14ac:dyDescent="0.25"/>
  <cols>
    <col min="1" max="1" width="18.7109375" style="40" customWidth="1"/>
    <col min="4" max="4" width="18.7109375" style="40" customWidth="1"/>
    <col min="7" max="7" width="2" style="26" customWidth="1"/>
    <col min="8" max="8" width="14" style="27" bestFit="1" customWidth="1"/>
    <col min="9" max="9" width="9.5703125" style="27" bestFit="1" customWidth="1"/>
    <col min="10" max="10" width="10.140625" style="27" bestFit="1" customWidth="1"/>
    <col min="11" max="11" width="2" style="26" customWidth="1"/>
    <col min="12" max="12" width="14" style="27" bestFit="1" customWidth="1"/>
    <col min="13" max="13" width="9.5703125" style="27" bestFit="1" customWidth="1"/>
    <col min="14" max="14" width="10.140625" style="27" bestFit="1" customWidth="1"/>
    <col min="15" max="15" width="2" style="26" customWidth="1"/>
    <col min="16" max="16" width="14" style="47" bestFit="1" customWidth="1"/>
    <col min="17" max="17" width="9.5703125" style="47" bestFit="1" customWidth="1"/>
    <col min="18" max="18" width="10.140625" style="47" bestFit="1" customWidth="1"/>
    <col min="19" max="19" width="2" style="26" customWidth="1"/>
    <col min="20" max="20" width="14" style="47" bestFit="1" customWidth="1"/>
    <col min="21" max="21" width="9.5703125" style="47" bestFit="1" customWidth="1"/>
    <col min="22" max="22" width="10.140625" style="47" bestFit="1" customWidth="1"/>
    <col min="23" max="23" width="2" style="26" customWidth="1"/>
  </cols>
  <sheetData>
    <row r="1" spans="1:22" x14ac:dyDescent="0.25">
      <c r="B1" s="89" t="s">
        <v>95</v>
      </c>
      <c r="C1" s="89"/>
      <c r="E1" s="89" t="s">
        <v>95</v>
      </c>
      <c r="F1" s="89"/>
      <c r="H1" s="27" t="s">
        <v>169</v>
      </c>
      <c r="I1" s="27" t="s">
        <v>3</v>
      </c>
      <c r="J1" s="27" t="s">
        <v>4</v>
      </c>
      <c r="L1" s="27" t="s">
        <v>169</v>
      </c>
      <c r="M1" s="27" t="s">
        <v>5</v>
      </c>
      <c r="N1" s="27" t="s">
        <v>6</v>
      </c>
      <c r="P1" s="27" t="s">
        <v>169</v>
      </c>
      <c r="Q1" s="47" t="s">
        <v>7</v>
      </c>
      <c r="R1" s="47" t="s">
        <v>8</v>
      </c>
      <c r="S1" s="38"/>
      <c r="T1" s="27" t="s">
        <v>169</v>
      </c>
      <c r="U1" s="47" t="s">
        <v>9</v>
      </c>
      <c r="V1" s="47" t="s">
        <v>10</v>
      </c>
    </row>
    <row r="2" spans="1:22" x14ac:dyDescent="0.25">
      <c r="A2" s="50" t="s">
        <v>197</v>
      </c>
      <c r="B2" s="89" t="s">
        <v>257</v>
      </c>
      <c r="C2" s="89" t="s">
        <v>273</v>
      </c>
      <c r="D2" s="50" t="s">
        <v>198</v>
      </c>
      <c r="E2" s="89" t="s">
        <v>257</v>
      </c>
      <c r="F2" s="89" t="s">
        <v>273</v>
      </c>
      <c r="H2" s="48"/>
      <c r="P2" s="48"/>
      <c r="S2" s="38"/>
      <c r="T2" s="48"/>
    </row>
    <row r="3" spans="1:22" x14ac:dyDescent="0.25">
      <c r="B3" s="89" t="s">
        <v>276</v>
      </c>
      <c r="C3" s="89" t="s">
        <v>294</v>
      </c>
      <c r="E3" s="89" t="s">
        <v>276</v>
      </c>
      <c r="F3" s="89" t="s">
        <v>294</v>
      </c>
      <c r="H3" s="27">
        <f t="shared" ref="H3:H34" si="0">B63/1000000000</f>
        <v>4</v>
      </c>
      <c r="I3" s="27">
        <f t="shared" ref="I3:I34" si="1">C63</f>
        <v>-56.787002999999999</v>
      </c>
      <c r="J3" s="27">
        <f t="shared" ref="J3:J34" si="2">F63</f>
        <v>-41.309184999999999</v>
      </c>
      <c r="L3" s="27">
        <f t="shared" ref="L3:L34" si="3">B117/1000000000</f>
        <v>6</v>
      </c>
      <c r="M3" s="27">
        <f t="shared" ref="M3:M34" si="4">C117</f>
        <v>-62.800846</v>
      </c>
      <c r="N3" s="27">
        <f t="shared" ref="N3:N34" si="5">F117</f>
        <v>-62.072673999999999</v>
      </c>
      <c r="P3" s="47">
        <f t="shared" ref="P3:P34" si="6">B171/1000000000</f>
        <v>8</v>
      </c>
      <c r="Q3" s="27">
        <f t="shared" ref="Q3:Q34" si="7">C171</f>
        <v>-78.531502000000003</v>
      </c>
      <c r="R3" s="27">
        <f t="shared" ref="R3:R34" si="8">F171</f>
        <v>-54.935600000000001</v>
      </c>
      <c r="S3" s="38"/>
      <c r="T3" s="27">
        <f t="shared" ref="T3:T34" si="9">B225/1000000000</f>
        <v>10</v>
      </c>
      <c r="U3" s="27">
        <f t="shared" ref="U3:U34" si="10">C225</f>
        <v>-57.552452000000002</v>
      </c>
      <c r="V3" s="27">
        <f t="shared" ref="V3:V34" si="11">F225</f>
        <v>-75.945426999999995</v>
      </c>
    </row>
    <row r="4" spans="1:22" x14ac:dyDescent="0.25">
      <c r="B4" s="89" t="s">
        <v>98</v>
      </c>
      <c r="C4" s="89"/>
      <c r="E4" s="89" t="s">
        <v>98</v>
      </c>
      <c r="F4" s="89"/>
      <c r="H4" s="27">
        <f t="shared" si="0"/>
        <v>4.1666666666666998</v>
      </c>
      <c r="I4" s="27">
        <f t="shared" si="1"/>
        <v>-57.079594</v>
      </c>
      <c r="J4" s="27">
        <f t="shared" si="2"/>
        <v>-41.680157000000001</v>
      </c>
      <c r="L4" s="27">
        <f t="shared" si="3"/>
        <v>6.125</v>
      </c>
      <c r="M4" s="27">
        <f t="shared" si="4"/>
        <v>-62.861789999999999</v>
      </c>
      <c r="N4" s="27">
        <f t="shared" si="5"/>
        <v>-63.066974999999999</v>
      </c>
      <c r="P4" s="47">
        <f t="shared" si="6"/>
        <v>8.0833333333333002</v>
      </c>
      <c r="Q4" s="27">
        <f t="shared" si="7"/>
        <v>-75.754600999999994</v>
      </c>
      <c r="R4" s="27">
        <f t="shared" si="8"/>
        <v>-53.539760999999999</v>
      </c>
      <c r="S4" s="38"/>
      <c r="T4" s="27">
        <f t="shared" si="9"/>
        <v>10.041666666667</v>
      </c>
      <c r="U4" s="27">
        <f t="shared" si="10"/>
        <v>-56.134524999999996</v>
      </c>
      <c r="V4" s="27">
        <f t="shared" si="11"/>
        <v>-69.606635999999995</v>
      </c>
    </row>
    <row r="5" spans="1:22" x14ac:dyDescent="0.25">
      <c r="B5" s="89"/>
      <c r="C5" s="89"/>
      <c r="E5" s="89"/>
      <c r="F5" s="89"/>
      <c r="H5" s="27">
        <f t="shared" si="0"/>
        <v>4.3333333333332993</v>
      </c>
      <c r="I5" s="27">
        <f t="shared" si="1"/>
        <v>-57.852459000000003</v>
      </c>
      <c r="J5" s="27">
        <f t="shared" si="2"/>
        <v>-42.064362000000003</v>
      </c>
      <c r="L5" s="27">
        <f t="shared" si="3"/>
        <v>6.25</v>
      </c>
      <c r="M5" s="27">
        <f t="shared" si="4"/>
        <v>-62.651192000000002</v>
      </c>
      <c r="N5" s="27">
        <f t="shared" si="5"/>
        <v>-63.906975000000003</v>
      </c>
      <c r="P5" s="47">
        <f t="shared" si="6"/>
        <v>8.1666666666666998</v>
      </c>
      <c r="Q5" s="27">
        <f t="shared" si="7"/>
        <v>-73.429077000000007</v>
      </c>
      <c r="R5" s="27">
        <f t="shared" si="8"/>
        <v>-52.217266000000002</v>
      </c>
      <c r="S5" s="38"/>
      <c r="T5" s="27">
        <f t="shared" si="9"/>
        <v>10.083333333333</v>
      </c>
      <c r="U5" s="27">
        <f t="shared" si="10"/>
        <v>-55.59798</v>
      </c>
      <c r="V5" s="27">
        <f t="shared" si="11"/>
        <v>-69.427459999999996</v>
      </c>
    </row>
    <row r="6" spans="1:22" x14ac:dyDescent="0.25">
      <c r="B6" s="89"/>
      <c r="C6" s="89"/>
      <c r="E6" s="89"/>
      <c r="F6" s="89"/>
      <c r="H6" s="27">
        <f t="shared" si="0"/>
        <v>4.5</v>
      </c>
      <c r="I6" s="27">
        <f t="shared" si="1"/>
        <v>-58.221004000000001</v>
      </c>
      <c r="J6" s="27">
        <f t="shared" si="2"/>
        <v>-42.199607999999998</v>
      </c>
      <c r="L6" s="27">
        <f t="shared" si="3"/>
        <v>6.375</v>
      </c>
      <c r="M6" s="27">
        <f t="shared" si="4"/>
        <v>-62.897399999999998</v>
      </c>
      <c r="N6" s="27">
        <f t="shared" si="5"/>
        <v>-64.112273999999999</v>
      </c>
      <c r="P6" s="47">
        <f t="shared" si="6"/>
        <v>8.25</v>
      </c>
      <c r="Q6" s="27">
        <f t="shared" si="7"/>
        <v>-72.845405999999997</v>
      </c>
      <c r="R6" s="27">
        <f t="shared" si="8"/>
        <v>-52.018925000000003</v>
      </c>
      <c r="S6" s="38"/>
      <c r="T6" s="27">
        <f t="shared" si="9"/>
        <v>10.125</v>
      </c>
      <c r="U6" s="27">
        <f t="shared" si="10"/>
        <v>-54.905548000000003</v>
      </c>
      <c r="V6" s="27">
        <f t="shared" si="11"/>
        <v>-68.793892</v>
      </c>
    </row>
    <row r="7" spans="1:22" x14ac:dyDescent="0.25">
      <c r="B7" s="89" t="s">
        <v>18</v>
      </c>
      <c r="C7" s="89"/>
      <c r="E7" s="89" t="s">
        <v>18</v>
      </c>
      <c r="F7" s="89"/>
      <c r="H7" s="27">
        <f t="shared" si="0"/>
        <v>4.6666666666667007</v>
      </c>
      <c r="I7" s="27">
        <f t="shared" si="1"/>
        <v>-58.79562</v>
      </c>
      <c r="J7" s="27">
        <f t="shared" si="2"/>
        <v>-42.415770999999999</v>
      </c>
      <c r="L7" s="27">
        <f t="shared" si="3"/>
        <v>6.5</v>
      </c>
      <c r="M7" s="27">
        <f t="shared" si="4"/>
        <v>-63.271748000000002</v>
      </c>
      <c r="N7" s="27">
        <f t="shared" si="5"/>
        <v>-64.334350999999998</v>
      </c>
      <c r="P7" s="47">
        <f t="shared" si="6"/>
        <v>8.3333333333333002</v>
      </c>
      <c r="Q7" s="27">
        <f t="shared" si="7"/>
        <v>-73.600577999999999</v>
      </c>
      <c r="R7" s="27">
        <f t="shared" si="8"/>
        <v>-52.271419999999999</v>
      </c>
      <c r="S7" s="38"/>
      <c r="T7" s="27">
        <f t="shared" si="9"/>
        <v>10.166666666667</v>
      </c>
      <c r="U7" s="27">
        <f t="shared" si="10"/>
        <v>-54.812621999999998</v>
      </c>
      <c r="V7" s="27">
        <f t="shared" si="11"/>
        <v>-68.710021999999995</v>
      </c>
    </row>
    <row r="8" spans="1:22" x14ac:dyDescent="0.25">
      <c r="B8" s="89" t="s">
        <v>19</v>
      </c>
      <c r="C8" s="89" t="s">
        <v>259</v>
      </c>
      <c r="E8" s="89" t="s">
        <v>19</v>
      </c>
      <c r="F8" s="89" t="s">
        <v>259</v>
      </c>
      <c r="H8" s="27">
        <f t="shared" si="0"/>
        <v>4.8333333333332993</v>
      </c>
      <c r="I8" s="27">
        <f t="shared" si="1"/>
        <v>-59.049610000000001</v>
      </c>
      <c r="J8" s="27">
        <f t="shared" si="2"/>
        <v>-42.601832999999999</v>
      </c>
      <c r="L8" s="27">
        <f t="shared" si="3"/>
        <v>6.625</v>
      </c>
      <c r="M8" s="27">
        <f t="shared" si="4"/>
        <v>-63.199756999999998</v>
      </c>
      <c r="N8" s="27">
        <f t="shared" si="5"/>
        <v>-64.774985999999998</v>
      </c>
      <c r="P8" s="47">
        <f t="shared" si="6"/>
        <v>8.4166666666666998</v>
      </c>
      <c r="Q8" s="27">
        <f t="shared" si="7"/>
        <v>-74.074089000000001</v>
      </c>
      <c r="R8" s="27">
        <f t="shared" si="8"/>
        <v>-52.359245000000001</v>
      </c>
      <c r="S8" s="38"/>
      <c r="T8" s="27">
        <f t="shared" si="9"/>
        <v>10.208333333333</v>
      </c>
      <c r="U8" s="27">
        <f t="shared" si="10"/>
        <v>-55.099899000000001</v>
      </c>
      <c r="V8" s="27">
        <f t="shared" si="11"/>
        <v>-67.814705000000004</v>
      </c>
    </row>
    <row r="9" spans="1:22" x14ac:dyDescent="0.25">
      <c r="B9" s="89">
        <v>2000000000</v>
      </c>
      <c r="C9" s="89">
        <v>-34.272129</v>
      </c>
      <c r="E9" s="89">
        <v>2000000000</v>
      </c>
      <c r="F9" s="89">
        <v>-50.067222999999998</v>
      </c>
      <c r="H9" s="27">
        <f t="shared" si="0"/>
        <v>5</v>
      </c>
      <c r="I9" s="27">
        <f t="shared" si="1"/>
        <v>-59.598407999999999</v>
      </c>
      <c r="J9" s="27">
        <f t="shared" si="2"/>
        <v>-42.863022000000001</v>
      </c>
      <c r="L9" s="27">
        <f t="shared" si="3"/>
        <v>6.75</v>
      </c>
      <c r="M9" s="27">
        <f t="shared" si="4"/>
        <v>-62.078479999999999</v>
      </c>
      <c r="N9" s="27">
        <f t="shared" si="5"/>
        <v>-64.658264000000003</v>
      </c>
      <c r="P9" s="47">
        <f t="shared" si="6"/>
        <v>8.5</v>
      </c>
      <c r="Q9" s="27">
        <f t="shared" si="7"/>
        <v>-74.178428999999994</v>
      </c>
      <c r="R9" s="27">
        <f t="shared" si="8"/>
        <v>-52.473117999999999</v>
      </c>
      <c r="S9" s="38"/>
      <c r="T9" s="27">
        <f t="shared" si="9"/>
        <v>10.25</v>
      </c>
      <c r="U9" s="27">
        <f t="shared" si="10"/>
        <v>-54.400154000000001</v>
      </c>
      <c r="V9" s="27">
        <f t="shared" si="11"/>
        <v>-69.564376999999993</v>
      </c>
    </row>
    <row r="10" spans="1:22" x14ac:dyDescent="0.25">
      <c r="B10" s="89">
        <v>2208333333.3333001</v>
      </c>
      <c r="C10" s="89">
        <v>-34.623199</v>
      </c>
      <c r="E10" s="89">
        <v>2208333333.3333001</v>
      </c>
      <c r="F10" s="89">
        <v>-50.372540000000001</v>
      </c>
      <c r="H10" s="27">
        <f t="shared" si="0"/>
        <v>5.1666666666667007</v>
      </c>
      <c r="I10" s="27">
        <f t="shared" si="1"/>
        <v>-60.000038000000004</v>
      </c>
      <c r="J10" s="27">
        <f t="shared" si="2"/>
        <v>-43.069037999999999</v>
      </c>
      <c r="L10" s="27">
        <f t="shared" si="3"/>
        <v>6.875</v>
      </c>
      <c r="M10" s="27">
        <f t="shared" si="4"/>
        <v>-61.098903999999997</v>
      </c>
      <c r="N10" s="27">
        <f t="shared" si="5"/>
        <v>-65.014403999999999</v>
      </c>
      <c r="P10" s="47">
        <f t="shared" si="6"/>
        <v>8.5833333333333002</v>
      </c>
      <c r="Q10" s="27">
        <f t="shared" si="7"/>
        <v>-74.173676</v>
      </c>
      <c r="R10" s="27">
        <f t="shared" si="8"/>
        <v>-52.532383000000003</v>
      </c>
      <c r="S10" s="38"/>
      <c r="T10" s="27">
        <f t="shared" si="9"/>
        <v>10.291666666667</v>
      </c>
      <c r="U10" s="27">
        <f t="shared" si="10"/>
        <v>-55.018318000000001</v>
      </c>
      <c r="V10" s="27">
        <f t="shared" si="11"/>
        <v>-67.782188000000005</v>
      </c>
    </row>
    <row r="11" spans="1:22" x14ac:dyDescent="0.25">
      <c r="B11" s="89">
        <v>2416666666.6666999</v>
      </c>
      <c r="C11" s="89">
        <v>-36.459335000000003</v>
      </c>
      <c r="E11" s="89">
        <v>2416666666.6666999</v>
      </c>
      <c r="F11" s="89">
        <v>-49.892330000000001</v>
      </c>
      <c r="H11" s="27">
        <f t="shared" si="0"/>
        <v>5.3333333333332993</v>
      </c>
      <c r="I11" s="27">
        <f t="shared" si="1"/>
        <v>-60.588096999999998</v>
      </c>
      <c r="J11" s="27">
        <f t="shared" si="2"/>
        <v>-43.560169000000002</v>
      </c>
      <c r="L11" s="27">
        <f t="shared" si="3"/>
        <v>7</v>
      </c>
      <c r="M11" s="27">
        <f t="shared" si="4"/>
        <v>-60.164245999999999</v>
      </c>
      <c r="N11" s="27">
        <f t="shared" si="5"/>
        <v>-65.281670000000005</v>
      </c>
      <c r="P11" s="47">
        <f t="shared" si="6"/>
        <v>8.6666666666666998</v>
      </c>
      <c r="Q11" s="27">
        <f t="shared" si="7"/>
        <v>-73.701897000000002</v>
      </c>
      <c r="R11" s="27">
        <f t="shared" si="8"/>
        <v>-52.413494</v>
      </c>
      <c r="S11" s="38"/>
      <c r="T11" s="27">
        <f t="shared" si="9"/>
        <v>10.333333333333</v>
      </c>
      <c r="U11" s="27">
        <f t="shared" si="10"/>
        <v>-55.407741999999999</v>
      </c>
      <c r="V11" s="27">
        <f t="shared" si="11"/>
        <v>-67.893387000000004</v>
      </c>
    </row>
    <row r="12" spans="1:22" x14ac:dyDescent="0.25">
      <c r="B12" s="89">
        <v>2625000000</v>
      </c>
      <c r="C12" s="89">
        <v>-38.830840999999999</v>
      </c>
      <c r="E12" s="89">
        <v>2625000000</v>
      </c>
      <c r="F12" s="89">
        <v>-48.859332999999999</v>
      </c>
      <c r="H12" s="27">
        <f t="shared" si="0"/>
        <v>5.5</v>
      </c>
      <c r="I12" s="27">
        <f t="shared" si="1"/>
        <v>-60.652797999999997</v>
      </c>
      <c r="J12" s="27">
        <f t="shared" si="2"/>
        <v>-43.593032999999998</v>
      </c>
      <c r="L12" s="27">
        <f t="shared" si="3"/>
        <v>7.125</v>
      </c>
      <c r="M12" s="27">
        <f t="shared" si="4"/>
        <v>-59.384808</v>
      </c>
      <c r="N12" s="27">
        <f t="shared" si="5"/>
        <v>-65.609520000000003</v>
      </c>
      <c r="P12" s="47">
        <f t="shared" si="6"/>
        <v>8.75</v>
      </c>
      <c r="Q12" s="27">
        <f t="shared" si="7"/>
        <v>-74.623412999999999</v>
      </c>
      <c r="R12" s="27">
        <f t="shared" si="8"/>
        <v>-52.843136000000001</v>
      </c>
      <c r="S12" s="38"/>
      <c r="T12" s="27">
        <f t="shared" si="9"/>
        <v>10.375</v>
      </c>
      <c r="U12" s="27">
        <f t="shared" si="10"/>
        <v>-55.371090000000002</v>
      </c>
      <c r="V12" s="27">
        <f t="shared" si="11"/>
        <v>-67.773848999999998</v>
      </c>
    </row>
    <row r="13" spans="1:22" x14ac:dyDescent="0.25">
      <c r="B13" s="89">
        <v>2833333333.3333001</v>
      </c>
      <c r="C13" s="89">
        <v>-40.177773000000002</v>
      </c>
      <c r="E13" s="89">
        <v>2833333333.3333001</v>
      </c>
      <c r="F13" s="89">
        <v>-48.143588999999999</v>
      </c>
      <c r="H13" s="27">
        <f t="shared" si="0"/>
        <v>5.6666666666667007</v>
      </c>
      <c r="I13" s="27">
        <f t="shared" si="1"/>
        <v>-60.569012000000001</v>
      </c>
      <c r="J13" s="27">
        <f t="shared" si="2"/>
        <v>-43.275165999999999</v>
      </c>
      <c r="L13" s="27">
        <f t="shared" si="3"/>
        <v>7.25</v>
      </c>
      <c r="M13" s="27">
        <f t="shared" si="4"/>
        <v>-58.913398999999998</v>
      </c>
      <c r="N13" s="27">
        <f t="shared" si="5"/>
        <v>-65.884192999999996</v>
      </c>
      <c r="P13" s="47">
        <f t="shared" si="6"/>
        <v>8.8333333333333002</v>
      </c>
      <c r="Q13" s="27">
        <f t="shared" si="7"/>
        <v>-74.808937</v>
      </c>
      <c r="R13" s="27">
        <f t="shared" si="8"/>
        <v>-52.781170000000003</v>
      </c>
      <c r="S13" s="38"/>
      <c r="T13" s="27">
        <f t="shared" si="9"/>
        <v>10.416666666667</v>
      </c>
      <c r="U13" s="27">
        <f t="shared" si="10"/>
        <v>-55.465663999999997</v>
      </c>
      <c r="V13" s="27">
        <f t="shared" si="11"/>
        <v>-68.305435000000003</v>
      </c>
    </row>
    <row r="14" spans="1:22" x14ac:dyDescent="0.25">
      <c r="B14" s="89">
        <v>3041666666.6666999</v>
      </c>
      <c r="C14" s="89">
        <v>-38.966892000000001</v>
      </c>
      <c r="E14" s="89">
        <v>3041666666.6666999</v>
      </c>
      <c r="F14" s="89">
        <v>-53.205508999999999</v>
      </c>
      <c r="H14" s="27">
        <f t="shared" si="0"/>
        <v>5.8333333333332993</v>
      </c>
      <c r="I14" s="27">
        <f t="shared" si="1"/>
        <v>-59.940319000000002</v>
      </c>
      <c r="J14" s="27">
        <f t="shared" si="2"/>
        <v>-42.559024999999998</v>
      </c>
      <c r="L14" s="27">
        <f t="shared" si="3"/>
        <v>7.375</v>
      </c>
      <c r="M14" s="27">
        <f t="shared" si="4"/>
        <v>-58.774760999999998</v>
      </c>
      <c r="N14" s="27">
        <f t="shared" si="5"/>
        <v>-66.067115999999999</v>
      </c>
      <c r="P14" s="47">
        <f t="shared" si="6"/>
        <v>8.9166666666666998</v>
      </c>
      <c r="Q14" s="27">
        <f t="shared" si="7"/>
        <v>-75.599830999999995</v>
      </c>
      <c r="R14" s="27">
        <f t="shared" si="8"/>
        <v>-52.984794999999998</v>
      </c>
      <c r="S14" s="38"/>
      <c r="T14" s="27">
        <f t="shared" si="9"/>
        <v>10.458333333333</v>
      </c>
      <c r="U14" s="27">
        <f t="shared" si="10"/>
        <v>-55.556355000000003</v>
      </c>
      <c r="V14" s="27">
        <f t="shared" si="11"/>
        <v>-68.847801000000004</v>
      </c>
    </row>
    <row r="15" spans="1:22" x14ac:dyDescent="0.25">
      <c r="B15" s="89">
        <v>3250000000</v>
      </c>
      <c r="C15" s="89">
        <v>-37.911957000000001</v>
      </c>
      <c r="E15" s="89">
        <v>3250000000</v>
      </c>
      <c r="F15" s="89">
        <v>-59.685096999999999</v>
      </c>
      <c r="H15" s="27">
        <f t="shared" si="0"/>
        <v>6</v>
      </c>
      <c r="I15" s="27">
        <f t="shared" si="1"/>
        <v>-59.297203000000003</v>
      </c>
      <c r="J15" s="27">
        <f t="shared" si="2"/>
        <v>-41.783714000000003</v>
      </c>
      <c r="L15" s="27">
        <f t="shared" si="3"/>
        <v>7.5</v>
      </c>
      <c r="M15" s="27">
        <f t="shared" si="4"/>
        <v>-58.229030999999999</v>
      </c>
      <c r="N15" s="27">
        <f t="shared" si="5"/>
        <v>-66.031486999999998</v>
      </c>
      <c r="P15" s="47">
        <f t="shared" si="6"/>
        <v>9</v>
      </c>
      <c r="Q15" s="27">
        <f t="shared" si="7"/>
        <v>-75.094504999999998</v>
      </c>
      <c r="R15" s="27">
        <f t="shared" si="8"/>
        <v>-52.581432</v>
      </c>
      <c r="S15" s="38"/>
      <c r="T15" s="27">
        <f t="shared" si="9"/>
        <v>10.5</v>
      </c>
      <c r="U15" s="27">
        <f t="shared" si="10"/>
        <v>-56.069443</v>
      </c>
      <c r="V15" s="27">
        <f t="shared" si="11"/>
        <v>-67.072388000000004</v>
      </c>
    </row>
    <row r="16" spans="1:22" x14ac:dyDescent="0.25">
      <c r="B16" s="89">
        <v>3458333333.3333001</v>
      </c>
      <c r="C16" s="89">
        <v>-37.356608999999999</v>
      </c>
      <c r="E16" s="89">
        <v>3458333333.3333001</v>
      </c>
      <c r="F16" s="89">
        <v>-68.500450000000001</v>
      </c>
      <c r="H16" s="27">
        <f t="shared" si="0"/>
        <v>6.1666666666667007</v>
      </c>
      <c r="I16" s="27">
        <f t="shared" si="1"/>
        <v>-58.427016999999999</v>
      </c>
      <c r="J16" s="27">
        <f t="shared" si="2"/>
        <v>-40.725292000000003</v>
      </c>
      <c r="L16" s="27">
        <f t="shared" si="3"/>
        <v>7.625</v>
      </c>
      <c r="M16" s="27">
        <f t="shared" si="4"/>
        <v>-57.222831999999997</v>
      </c>
      <c r="N16" s="27">
        <f t="shared" si="5"/>
        <v>-65.806685999999999</v>
      </c>
      <c r="P16" s="47">
        <f t="shared" si="6"/>
        <v>9.0833333333333002</v>
      </c>
      <c r="Q16" s="27">
        <f t="shared" si="7"/>
        <v>-74.886634999999998</v>
      </c>
      <c r="R16" s="27">
        <f t="shared" si="8"/>
        <v>-52.694510999999999</v>
      </c>
      <c r="S16" s="38"/>
      <c r="T16" s="27">
        <f t="shared" si="9"/>
        <v>10.541666666667</v>
      </c>
      <c r="U16" s="27">
        <f t="shared" si="10"/>
        <v>-56.990219000000003</v>
      </c>
      <c r="V16" s="27">
        <f t="shared" si="11"/>
        <v>-68.963393999999994</v>
      </c>
    </row>
    <row r="17" spans="2:22" x14ac:dyDescent="0.25">
      <c r="B17" s="89">
        <v>3666666666.6666999</v>
      </c>
      <c r="C17" s="89">
        <v>-38.241745000000002</v>
      </c>
      <c r="E17" s="89">
        <v>3666666666.6666999</v>
      </c>
      <c r="F17" s="89">
        <v>-72.950333000000001</v>
      </c>
      <c r="H17" s="27">
        <f t="shared" si="0"/>
        <v>6.3333333333332993</v>
      </c>
      <c r="I17" s="27">
        <f t="shared" si="1"/>
        <v>-58.133808000000002</v>
      </c>
      <c r="J17" s="27">
        <f t="shared" si="2"/>
        <v>-40.640208999999999</v>
      </c>
      <c r="L17" s="27">
        <f t="shared" si="3"/>
        <v>7.75</v>
      </c>
      <c r="M17" s="27">
        <f t="shared" si="4"/>
        <v>-56.509998000000003</v>
      </c>
      <c r="N17" s="27">
        <f t="shared" si="5"/>
        <v>-65.398430000000005</v>
      </c>
      <c r="P17" s="47">
        <f t="shared" si="6"/>
        <v>9.1666666666666998</v>
      </c>
      <c r="Q17" s="27">
        <f t="shared" si="7"/>
        <v>-74.991844</v>
      </c>
      <c r="R17" s="27">
        <f t="shared" si="8"/>
        <v>-52.736770999999997</v>
      </c>
      <c r="S17" s="38"/>
      <c r="T17" s="27">
        <f t="shared" si="9"/>
        <v>10.583333333333</v>
      </c>
      <c r="U17" s="27">
        <f t="shared" si="10"/>
        <v>-56.301265999999998</v>
      </c>
      <c r="V17" s="27">
        <f t="shared" si="11"/>
        <v>-68.180098999999998</v>
      </c>
    </row>
    <row r="18" spans="2:22" x14ac:dyDescent="0.25">
      <c r="B18" s="89">
        <v>3875000000</v>
      </c>
      <c r="C18" s="89">
        <v>-38.973747000000003</v>
      </c>
      <c r="E18" s="89">
        <v>3875000000</v>
      </c>
      <c r="F18" s="89">
        <v>-74.332427999999993</v>
      </c>
      <c r="H18" s="27">
        <f t="shared" si="0"/>
        <v>6.5</v>
      </c>
      <c r="I18" s="27">
        <f t="shared" si="1"/>
        <v>-58.240017000000002</v>
      </c>
      <c r="J18" s="27">
        <f t="shared" si="2"/>
        <v>-41.046486000000002</v>
      </c>
      <c r="L18" s="27">
        <f t="shared" si="3"/>
        <v>7.875</v>
      </c>
      <c r="M18" s="27">
        <f t="shared" si="4"/>
        <v>-56.023304000000003</v>
      </c>
      <c r="N18" s="27">
        <f t="shared" si="5"/>
        <v>-64.969429000000005</v>
      </c>
      <c r="P18" s="47">
        <f t="shared" si="6"/>
        <v>9.25</v>
      </c>
      <c r="Q18" s="27">
        <f t="shared" si="7"/>
        <v>-74.545776000000004</v>
      </c>
      <c r="R18" s="27">
        <f t="shared" si="8"/>
        <v>-52.824612000000002</v>
      </c>
      <c r="S18" s="38"/>
      <c r="T18" s="27">
        <f t="shared" si="9"/>
        <v>10.625</v>
      </c>
      <c r="U18" s="27">
        <f t="shared" si="10"/>
        <v>-56.229850999999996</v>
      </c>
      <c r="V18" s="27">
        <f t="shared" si="11"/>
        <v>-67.772773999999998</v>
      </c>
    </row>
    <row r="19" spans="2:22" x14ac:dyDescent="0.25">
      <c r="B19" s="89">
        <v>4083333333.3333001</v>
      </c>
      <c r="C19" s="89">
        <v>-40.170948000000003</v>
      </c>
      <c r="E19" s="89">
        <v>4083333333.3333001</v>
      </c>
      <c r="F19" s="89">
        <v>-71.691070999999994</v>
      </c>
      <c r="H19" s="27">
        <f t="shared" si="0"/>
        <v>6.6666666666667007</v>
      </c>
      <c r="I19" s="27">
        <f t="shared" si="1"/>
        <v>-58.602383000000003</v>
      </c>
      <c r="J19" s="27">
        <f t="shared" si="2"/>
        <v>-41.991196000000002</v>
      </c>
      <c r="L19" s="27">
        <f t="shared" si="3"/>
        <v>8</v>
      </c>
      <c r="M19" s="27">
        <f t="shared" si="4"/>
        <v>-55.667499999999997</v>
      </c>
      <c r="N19" s="27">
        <f t="shared" si="5"/>
        <v>-64.531670000000005</v>
      </c>
      <c r="P19" s="47">
        <f t="shared" si="6"/>
        <v>9.3333333333333002</v>
      </c>
      <c r="Q19" s="27">
        <f t="shared" si="7"/>
        <v>-74.529197999999994</v>
      </c>
      <c r="R19" s="27">
        <f t="shared" si="8"/>
        <v>-52.654502999999998</v>
      </c>
      <c r="S19" s="38"/>
      <c r="T19" s="27">
        <f t="shared" si="9"/>
        <v>10.666666666667</v>
      </c>
      <c r="U19" s="27">
        <f t="shared" si="10"/>
        <v>-56.945250999999999</v>
      </c>
      <c r="V19" s="27">
        <f t="shared" si="11"/>
        <v>-67.114913999999999</v>
      </c>
    </row>
    <row r="20" spans="2:22" x14ac:dyDescent="0.25">
      <c r="B20" s="89">
        <v>4291666666.6666999</v>
      </c>
      <c r="C20" s="89">
        <v>-41.369598000000003</v>
      </c>
      <c r="E20" s="89">
        <v>4291666666.6666999</v>
      </c>
      <c r="F20" s="89">
        <v>-67.347877999999994</v>
      </c>
      <c r="H20" s="27">
        <f t="shared" si="0"/>
        <v>6.8333333333332993</v>
      </c>
      <c r="I20" s="27">
        <f t="shared" si="1"/>
        <v>-58.605927000000001</v>
      </c>
      <c r="J20" s="27">
        <f t="shared" si="2"/>
        <v>-42.250537999999999</v>
      </c>
      <c r="L20" s="27">
        <f t="shared" si="3"/>
        <v>8.125</v>
      </c>
      <c r="M20" s="27">
        <f t="shared" si="4"/>
        <v>-55.185462999999999</v>
      </c>
      <c r="N20" s="27">
        <f t="shared" si="5"/>
        <v>-64.155945000000003</v>
      </c>
      <c r="P20" s="47">
        <f t="shared" si="6"/>
        <v>9.4166666666666998</v>
      </c>
      <c r="Q20" s="27">
        <f t="shared" si="7"/>
        <v>-74.330985999999996</v>
      </c>
      <c r="R20" s="27">
        <f t="shared" si="8"/>
        <v>-52.567017</v>
      </c>
      <c r="S20" s="38"/>
      <c r="T20" s="27">
        <f t="shared" si="9"/>
        <v>10.708333333333</v>
      </c>
      <c r="U20" s="27">
        <f t="shared" si="10"/>
        <v>-56.187159999999999</v>
      </c>
      <c r="V20" s="27">
        <f t="shared" si="11"/>
        <v>-67.346908999999997</v>
      </c>
    </row>
    <row r="21" spans="2:22" x14ac:dyDescent="0.25">
      <c r="B21" s="89">
        <v>4500000000</v>
      </c>
      <c r="C21" s="89">
        <v>-42.339171999999998</v>
      </c>
      <c r="E21" s="89">
        <v>4500000000</v>
      </c>
      <c r="F21" s="89">
        <v>-64.046463000000003</v>
      </c>
      <c r="H21" s="27">
        <f t="shared" si="0"/>
        <v>7</v>
      </c>
      <c r="I21" s="27">
        <f t="shared" si="1"/>
        <v>-58.387343999999999</v>
      </c>
      <c r="J21" s="27">
        <f t="shared" si="2"/>
        <v>-42.379173000000002</v>
      </c>
      <c r="L21" s="27">
        <f t="shared" si="3"/>
        <v>8.25</v>
      </c>
      <c r="M21" s="27">
        <f t="shared" si="4"/>
        <v>-54.856453000000002</v>
      </c>
      <c r="N21" s="27">
        <f t="shared" si="5"/>
        <v>-63.909011999999997</v>
      </c>
      <c r="P21" s="47">
        <f t="shared" si="6"/>
        <v>9.5</v>
      </c>
      <c r="Q21" s="27">
        <f t="shared" si="7"/>
        <v>-73.900374999999997</v>
      </c>
      <c r="R21" s="27">
        <f t="shared" si="8"/>
        <v>-52.632896000000002</v>
      </c>
      <c r="S21" s="38"/>
      <c r="T21" s="27">
        <f t="shared" si="9"/>
        <v>10.75</v>
      </c>
      <c r="U21" s="27">
        <f t="shared" si="10"/>
        <v>-55.468983000000001</v>
      </c>
      <c r="V21" s="27">
        <f t="shared" si="11"/>
        <v>-67.796218999999994</v>
      </c>
    </row>
    <row r="22" spans="2:22" x14ac:dyDescent="0.25">
      <c r="B22" s="89">
        <v>4708333333.3332996</v>
      </c>
      <c r="C22" s="89">
        <v>-43.497036000000001</v>
      </c>
      <c r="E22" s="89">
        <v>4708333333.3332996</v>
      </c>
      <c r="F22" s="89">
        <v>-62.055222000000001</v>
      </c>
      <c r="H22" s="27">
        <f t="shared" si="0"/>
        <v>7.1666666666667007</v>
      </c>
      <c r="I22" s="27">
        <f t="shared" si="1"/>
        <v>-58.310650000000003</v>
      </c>
      <c r="J22" s="27">
        <f t="shared" si="2"/>
        <v>-42.790218000000003</v>
      </c>
      <c r="L22" s="27">
        <f t="shared" si="3"/>
        <v>8.375</v>
      </c>
      <c r="M22" s="27">
        <f t="shared" si="4"/>
        <v>-54.052424999999999</v>
      </c>
      <c r="N22" s="27">
        <f t="shared" si="5"/>
        <v>-63.241160999999998</v>
      </c>
      <c r="P22" s="47">
        <f t="shared" si="6"/>
        <v>9.5833333333333002</v>
      </c>
      <c r="Q22" s="27">
        <f t="shared" si="7"/>
        <v>-73.924308999999994</v>
      </c>
      <c r="R22" s="27">
        <f t="shared" si="8"/>
        <v>-52.806705000000001</v>
      </c>
      <c r="S22" s="38"/>
      <c r="T22" s="27">
        <f t="shared" si="9"/>
        <v>10.791666666667</v>
      </c>
      <c r="U22" s="27">
        <f t="shared" si="10"/>
        <v>-55.928375000000003</v>
      </c>
      <c r="V22" s="27">
        <f t="shared" si="11"/>
        <v>-65.827797000000004</v>
      </c>
    </row>
    <row r="23" spans="2:22" x14ac:dyDescent="0.25">
      <c r="B23" s="89">
        <v>4916666666.6667004</v>
      </c>
      <c r="C23" s="89">
        <v>-44.591194000000002</v>
      </c>
      <c r="E23" s="89">
        <v>4916666666.6667004</v>
      </c>
      <c r="F23" s="89">
        <v>-59.060997</v>
      </c>
      <c r="H23" s="27">
        <f t="shared" si="0"/>
        <v>7.3333333333332993</v>
      </c>
      <c r="I23" s="27">
        <f t="shared" si="1"/>
        <v>-58.221381999999998</v>
      </c>
      <c r="J23" s="27">
        <f t="shared" si="2"/>
        <v>-43.130375000000001</v>
      </c>
      <c r="L23" s="27">
        <f t="shared" si="3"/>
        <v>8.5</v>
      </c>
      <c r="M23" s="27">
        <f t="shared" si="4"/>
        <v>-53.092770000000002</v>
      </c>
      <c r="N23" s="27">
        <f t="shared" si="5"/>
        <v>-62.460414999999998</v>
      </c>
      <c r="P23" s="47">
        <f t="shared" si="6"/>
        <v>9.6666666666666998</v>
      </c>
      <c r="Q23" s="27">
        <f t="shared" si="7"/>
        <v>-73.709152000000003</v>
      </c>
      <c r="R23" s="27">
        <f t="shared" si="8"/>
        <v>-53.034374</v>
      </c>
      <c r="S23" s="38"/>
      <c r="T23" s="27">
        <f t="shared" si="9"/>
        <v>10.833333333333</v>
      </c>
      <c r="U23" s="27">
        <f t="shared" si="10"/>
        <v>-56.857757999999997</v>
      </c>
      <c r="V23" s="27">
        <f t="shared" si="11"/>
        <v>-67.286263000000005</v>
      </c>
    </row>
    <row r="24" spans="2:22" x14ac:dyDescent="0.25">
      <c r="B24" s="89">
        <v>5125000000</v>
      </c>
      <c r="C24" s="89">
        <v>-45.648857</v>
      </c>
      <c r="E24" s="89">
        <v>5125000000</v>
      </c>
      <c r="F24" s="89">
        <v>-56.570087000000001</v>
      </c>
      <c r="H24" s="27">
        <f t="shared" si="0"/>
        <v>7.5</v>
      </c>
      <c r="I24" s="27">
        <f t="shared" si="1"/>
        <v>-58.170848999999997</v>
      </c>
      <c r="J24" s="27">
        <f t="shared" si="2"/>
        <v>-43.406821999999998</v>
      </c>
      <c r="L24" s="27">
        <f t="shared" si="3"/>
        <v>8.625</v>
      </c>
      <c r="M24" s="27">
        <f t="shared" si="4"/>
        <v>-52.379055000000001</v>
      </c>
      <c r="N24" s="27">
        <f t="shared" si="5"/>
        <v>-61.743068999999998</v>
      </c>
      <c r="P24" s="47">
        <f t="shared" si="6"/>
        <v>9.75</v>
      </c>
      <c r="Q24" s="27">
        <f t="shared" si="7"/>
        <v>-73.956963000000002</v>
      </c>
      <c r="R24" s="27">
        <f t="shared" si="8"/>
        <v>-53.139668</v>
      </c>
      <c r="S24" s="38"/>
      <c r="T24" s="27">
        <f t="shared" si="9"/>
        <v>10.875</v>
      </c>
      <c r="U24" s="27">
        <f t="shared" si="10"/>
        <v>-56.990462999999998</v>
      </c>
      <c r="V24" s="27">
        <f t="shared" si="11"/>
        <v>-68.253776999999999</v>
      </c>
    </row>
    <row r="25" spans="2:22" x14ac:dyDescent="0.25">
      <c r="B25" s="89">
        <v>5333333333.3332996</v>
      </c>
      <c r="C25" s="89">
        <v>-46.182048999999999</v>
      </c>
      <c r="E25" s="89">
        <v>5333333333.3332996</v>
      </c>
      <c r="F25" s="89">
        <v>-54.227859000000002</v>
      </c>
      <c r="H25" s="27">
        <f t="shared" si="0"/>
        <v>7.6666666666667007</v>
      </c>
      <c r="I25" s="27">
        <f t="shared" si="1"/>
        <v>-58.175873000000003</v>
      </c>
      <c r="J25" s="27">
        <f t="shared" si="2"/>
        <v>-43.574748999999997</v>
      </c>
      <c r="L25" s="27">
        <f t="shared" si="3"/>
        <v>8.75</v>
      </c>
      <c r="M25" s="27">
        <f t="shared" si="4"/>
        <v>-51.914149999999999</v>
      </c>
      <c r="N25" s="27">
        <f t="shared" si="5"/>
        <v>-61.100700000000003</v>
      </c>
      <c r="P25" s="47">
        <f t="shared" si="6"/>
        <v>9.8333333333333002</v>
      </c>
      <c r="Q25" s="27">
        <f t="shared" si="7"/>
        <v>-74.120148</v>
      </c>
      <c r="R25" s="27">
        <f t="shared" si="8"/>
        <v>-53.308307999999997</v>
      </c>
      <c r="S25" s="38"/>
      <c r="T25" s="27">
        <f t="shared" si="9"/>
        <v>10.916666666667</v>
      </c>
      <c r="U25" s="27">
        <f t="shared" si="10"/>
        <v>-55.271003999999998</v>
      </c>
      <c r="V25" s="27">
        <f t="shared" si="11"/>
        <v>-68.078957000000003</v>
      </c>
    </row>
    <row r="26" spans="2:22" x14ac:dyDescent="0.25">
      <c r="B26" s="89">
        <v>5541666666.6667004</v>
      </c>
      <c r="C26" s="89">
        <v>-46.411288999999996</v>
      </c>
      <c r="E26" s="89">
        <v>5541666666.6667004</v>
      </c>
      <c r="F26" s="89">
        <v>-53.802166</v>
      </c>
      <c r="H26" s="27">
        <f t="shared" si="0"/>
        <v>7.8333333333332993</v>
      </c>
      <c r="I26" s="27">
        <f t="shared" si="1"/>
        <v>-58.223305000000003</v>
      </c>
      <c r="J26" s="27">
        <f t="shared" si="2"/>
        <v>-43.710636000000001</v>
      </c>
      <c r="L26" s="27">
        <f t="shared" si="3"/>
        <v>8.875</v>
      </c>
      <c r="M26" s="27">
        <f t="shared" si="4"/>
        <v>-51.411793000000003</v>
      </c>
      <c r="N26" s="27">
        <f t="shared" si="5"/>
        <v>-60.667800999999997</v>
      </c>
      <c r="P26" s="47">
        <f t="shared" si="6"/>
        <v>9.9166666666666998</v>
      </c>
      <c r="Q26" s="27">
        <f t="shared" si="7"/>
        <v>-74.231003000000001</v>
      </c>
      <c r="R26" s="27">
        <f t="shared" si="8"/>
        <v>-53.677169999999997</v>
      </c>
      <c r="S26" s="38"/>
      <c r="T26" s="27">
        <f t="shared" si="9"/>
        <v>10.958333333333</v>
      </c>
      <c r="U26" s="27">
        <f t="shared" si="10"/>
        <v>-56.027569</v>
      </c>
      <c r="V26" s="27">
        <f t="shared" si="11"/>
        <v>-66.322365000000005</v>
      </c>
    </row>
    <row r="27" spans="2:22" x14ac:dyDescent="0.25">
      <c r="B27" s="89">
        <v>5750000000</v>
      </c>
      <c r="C27" s="89">
        <v>-46.383808000000002</v>
      </c>
      <c r="E27" s="89">
        <v>5750000000</v>
      </c>
      <c r="F27" s="89">
        <v>-53.197158999999999</v>
      </c>
      <c r="H27" s="27">
        <f t="shared" si="0"/>
        <v>8</v>
      </c>
      <c r="I27" s="27">
        <f t="shared" si="1"/>
        <v>-58.401417000000002</v>
      </c>
      <c r="J27" s="27">
        <f t="shared" si="2"/>
        <v>-43.985442999999997</v>
      </c>
      <c r="L27" s="27">
        <f t="shared" si="3"/>
        <v>9</v>
      </c>
      <c r="M27" s="27">
        <f t="shared" si="4"/>
        <v>-50.702376999999998</v>
      </c>
      <c r="N27" s="27">
        <f t="shared" si="5"/>
        <v>-60.329414</v>
      </c>
      <c r="P27" s="47">
        <f t="shared" si="6"/>
        <v>10</v>
      </c>
      <c r="Q27" s="27">
        <f t="shared" si="7"/>
        <v>-74.464354999999998</v>
      </c>
      <c r="R27" s="27">
        <f t="shared" si="8"/>
        <v>-54.079501999999998</v>
      </c>
      <c r="S27" s="38"/>
      <c r="T27" s="27">
        <f t="shared" si="9"/>
        <v>11</v>
      </c>
      <c r="U27" s="27">
        <f t="shared" si="10"/>
        <v>-57.167324000000001</v>
      </c>
      <c r="V27" s="27">
        <f t="shared" si="11"/>
        <v>-67.146872999999999</v>
      </c>
    </row>
    <row r="28" spans="2:22" x14ac:dyDescent="0.25">
      <c r="B28" s="89">
        <v>5958333333.3332996</v>
      </c>
      <c r="C28" s="89">
        <v>-46.227722</v>
      </c>
      <c r="E28" s="89">
        <v>5958333333.3332996</v>
      </c>
      <c r="F28" s="89">
        <v>-52.403294000000002</v>
      </c>
      <c r="H28" s="27">
        <f t="shared" si="0"/>
        <v>8.1666666666666998</v>
      </c>
      <c r="I28" s="27">
        <f t="shared" si="1"/>
        <v>-58.56691</v>
      </c>
      <c r="J28" s="27">
        <f t="shared" si="2"/>
        <v>-44.192501</v>
      </c>
      <c r="L28" s="27">
        <f t="shared" si="3"/>
        <v>9.125</v>
      </c>
      <c r="M28" s="27">
        <f t="shared" si="4"/>
        <v>-49.879573999999998</v>
      </c>
      <c r="N28" s="27">
        <f t="shared" si="5"/>
        <v>-59.935153999999997</v>
      </c>
      <c r="P28" s="47">
        <f t="shared" si="6"/>
        <v>10.083333333333</v>
      </c>
      <c r="Q28" s="27">
        <f t="shared" si="7"/>
        <v>-74.766486999999998</v>
      </c>
      <c r="R28" s="27">
        <f t="shared" si="8"/>
        <v>-54.423088</v>
      </c>
      <c r="S28" s="38"/>
      <c r="T28" s="27">
        <f t="shared" si="9"/>
        <v>11.041666666667</v>
      </c>
      <c r="U28" s="27">
        <f t="shared" si="10"/>
        <v>-59.182850000000002</v>
      </c>
      <c r="V28" s="27">
        <f t="shared" si="11"/>
        <v>-69.814766000000006</v>
      </c>
    </row>
    <row r="29" spans="2:22" x14ac:dyDescent="0.25">
      <c r="B29" s="89">
        <v>6166666666.6667004</v>
      </c>
      <c r="C29" s="89">
        <v>-45.905861000000002</v>
      </c>
      <c r="E29" s="89">
        <v>6166666666.6667004</v>
      </c>
      <c r="F29" s="89">
        <v>-51.665649000000002</v>
      </c>
      <c r="H29" s="27">
        <f t="shared" si="0"/>
        <v>8.3333333333333002</v>
      </c>
      <c r="I29" s="27">
        <f t="shared" si="1"/>
        <v>-58.814757999999998</v>
      </c>
      <c r="J29" s="27">
        <f t="shared" si="2"/>
        <v>-44.361018999999999</v>
      </c>
      <c r="L29" s="27">
        <f t="shared" si="3"/>
        <v>9.25</v>
      </c>
      <c r="M29" s="27">
        <f t="shared" si="4"/>
        <v>-48.926918000000001</v>
      </c>
      <c r="N29" s="27">
        <f t="shared" si="5"/>
        <v>-59.623016</v>
      </c>
      <c r="P29" s="47">
        <f t="shared" si="6"/>
        <v>10.166666666667</v>
      </c>
      <c r="Q29" s="27">
        <f t="shared" si="7"/>
        <v>-75.182663000000005</v>
      </c>
      <c r="R29" s="27">
        <f t="shared" si="8"/>
        <v>-54.589947000000002</v>
      </c>
      <c r="S29" s="38"/>
      <c r="T29" s="27">
        <f t="shared" si="9"/>
        <v>11.083333333333</v>
      </c>
      <c r="U29" s="27">
        <f t="shared" si="10"/>
        <v>-57.301582000000003</v>
      </c>
      <c r="V29" s="27">
        <f t="shared" si="11"/>
        <v>-68.669196999999997</v>
      </c>
    </row>
    <row r="30" spans="2:22" x14ac:dyDescent="0.25">
      <c r="B30" s="89">
        <v>6375000000</v>
      </c>
      <c r="C30" s="89">
        <v>-45.354388999999998</v>
      </c>
      <c r="E30" s="89">
        <v>6375000000</v>
      </c>
      <c r="F30" s="89">
        <v>-51.133698000000003</v>
      </c>
      <c r="H30" s="27">
        <f t="shared" si="0"/>
        <v>8.5</v>
      </c>
      <c r="I30" s="27">
        <f t="shared" si="1"/>
        <v>-58.998660999999998</v>
      </c>
      <c r="J30" s="27">
        <f t="shared" si="2"/>
        <v>-44.454594</v>
      </c>
      <c r="L30" s="27">
        <f t="shared" si="3"/>
        <v>9.375</v>
      </c>
      <c r="M30" s="27">
        <f t="shared" si="4"/>
        <v>-47.836295999999997</v>
      </c>
      <c r="N30" s="27">
        <f t="shared" si="5"/>
        <v>-59.401367</v>
      </c>
      <c r="P30" s="47">
        <f t="shared" si="6"/>
        <v>10.25</v>
      </c>
      <c r="Q30" s="27">
        <f t="shared" si="7"/>
        <v>-75.620705000000001</v>
      </c>
      <c r="R30" s="27">
        <f t="shared" si="8"/>
        <v>-54.979655999999999</v>
      </c>
      <c r="S30" s="38"/>
      <c r="T30" s="27">
        <f t="shared" si="9"/>
        <v>11.125</v>
      </c>
      <c r="U30" s="27">
        <f t="shared" si="10"/>
        <v>-58.251545</v>
      </c>
      <c r="V30" s="27">
        <f t="shared" si="11"/>
        <v>-68.534683000000001</v>
      </c>
    </row>
    <row r="31" spans="2:22" x14ac:dyDescent="0.25">
      <c r="B31" s="89">
        <v>6583333333.3332996</v>
      </c>
      <c r="C31" s="89">
        <v>-44.652596000000003</v>
      </c>
      <c r="E31" s="89">
        <v>6583333333.3332996</v>
      </c>
      <c r="F31" s="89">
        <v>-51.048896999999997</v>
      </c>
      <c r="H31" s="27">
        <f t="shared" si="0"/>
        <v>8.6666666666666998</v>
      </c>
      <c r="I31" s="27">
        <f t="shared" si="1"/>
        <v>-59.196854000000002</v>
      </c>
      <c r="J31" s="27">
        <f t="shared" si="2"/>
        <v>-44.406207999999999</v>
      </c>
      <c r="L31" s="27">
        <f t="shared" si="3"/>
        <v>9.5</v>
      </c>
      <c r="M31" s="27">
        <f t="shared" si="4"/>
        <v>-50.506293999999997</v>
      </c>
      <c r="N31" s="27">
        <f t="shared" si="5"/>
        <v>-59.590736</v>
      </c>
      <c r="P31" s="47">
        <f t="shared" si="6"/>
        <v>10.333333333333</v>
      </c>
      <c r="Q31" s="27">
        <f t="shared" si="7"/>
        <v>-76.372101000000001</v>
      </c>
      <c r="R31" s="27">
        <f t="shared" si="8"/>
        <v>-55.644126999999997</v>
      </c>
      <c r="S31" s="38"/>
      <c r="T31" s="27">
        <f t="shared" si="9"/>
        <v>11.166666666667</v>
      </c>
      <c r="U31" s="27">
        <f t="shared" si="10"/>
        <v>-59.371208000000003</v>
      </c>
      <c r="V31" s="27">
        <f t="shared" si="11"/>
        <v>-67.239861000000005</v>
      </c>
    </row>
    <row r="32" spans="2:22" x14ac:dyDescent="0.25">
      <c r="B32" s="89">
        <v>6791666666.6667004</v>
      </c>
      <c r="C32" s="89">
        <v>-43.830531999999998</v>
      </c>
      <c r="E32" s="89">
        <v>6791666666.6667004</v>
      </c>
      <c r="F32" s="89">
        <v>-50.996243</v>
      </c>
      <c r="H32" s="27">
        <f t="shared" si="0"/>
        <v>8.8333333333333002</v>
      </c>
      <c r="I32" s="27">
        <f t="shared" si="1"/>
        <v>-59.439048999999997</v>
      </c>
      <c r="J32" s="27">
        <f t="shared" si="2"/>
        <v>-44.311306000000002</v>
      </c>
      <c r="L32" s="27">
        <f t="shared" si="3"/>
        <v>9.625</v>
      </c>
      <c r="M32" s="27">
        <f t="shared" si="4"/>
        <v>-54.829300000000003</v>
      </c>
      <c r="N32" s="27">
        <f t="shared" si="5"/>
        <v>-59.964137999999998</v>
      </c>
      <c r="P32" s="47">
        <f t="shared" si="6"/>
        <v>10.416666666667</v>
      </c>
      <c r="Q32" s="27">
        <f t="shared" si="7"/>
        <v>-76.886864000000003</v>
      </c>
      <c r="R32" s="27">
        <f t="shared" si="8"/>
        <v>-56.121471</v>
      </c>
      <c r="S32" s="38"/>
      <c r="T32" s="27">
        <f t="shared" si="9"/>
        <v>11.208333333333</v>
      </c>
      <c r="U32" s="27">
        <f t="shared" si="10"/>
        <v>-58.963279999999997</v>
      </c>
      <c r="V32" s="27">
        <f t="shared" si="11"/>
        <v>-69.343185000000005</v>
      </c>
    </row>
    <row r="33" spans="2:22" x14ac:dyDescent="0.25">
      <c r="B33" s="89">
        <v>7000000000</v>
      </c>
      <c r="C33" s="89">
        <v>-43.249091999999997</v>
      </c>
      <c r="E33" s="89">
        <v>7000000000</v>
      </c>
      <c r="F33" s="89">
        <v>-51.161175</v>
      </c>
      <c r="H33" s="27">
        <f t="shared" si="0"/>
        <v>9</v>
      </c>
      <c r="I33" s="27">
        <f t="shared" si="1"/>
        <v>-59.778305000000003</v>
      </c>
      <c r="J33" s="27">
        <f t="shared" si="2"/>
        <v>-43.965828000000002</v>
      </c>
      <c r="L33" s="27">
        <f t="shared" si="3"/>
        <v>9.75</v>
      </c>
      <c r="M33" s="27">
        <f t="shared" si="4"/>
        <v>-58.501975999999999</v>
      </c>
      <c r="N33" s="27">
        <f t="shared" si="5"/>
        <v>-60.172215000000001</v>
      </c>
      <c r="P33" s="47">
        <f t="shared" si="6"/>
        <v>10.5</v>
      </c>
      <c r="Q33" s="27">
        <f t="shared" si="7"/>
        <v>-77.894699000000003</v>
      </c>
      <c r="R33" s="27">
        <f t="shared" si="8"/>
        <v>-56.196750999999999</v>
      </c>
      <c r="S33" s="38"/>
      <c r="T33" s="27">
        <f t="shared" si="9"/>
        <v>11.25</v>
      </c>
      <c r="U33" s="27">
        <f t="shared" si="10"/>
        <v>-59.413403000000002</v>
      </c>
      <c r="V33" s="27">
        <f t="shared" si="11"/>
        <v>-68.508185999999995</v>
      </c>
    </row>
    <row r="34" spans="2:22" x14ac:dyDescent="0.25">
      <c r="B34" s="89">
        <v>7208333333.3332996</v>
      </c>
      <c r="C34" s="89">
        <v>-42.868065000000001</v>
      </c>
      <c r="E34" s="89">
        <v>7208333333.3332996</v>
      </c>
      <c r="F34" s="89">
        <v>-51.239029000000002</v>
      </c>
      <c r="H34" s="27">
        <f t="shared" si="0"/>
        <v>9.1666666666666998</v>
      </c>
      <c r="I34" s="27">
        <f t="shared" si="1"/>
        <v>-60.245334999999997</v>
      </c>
      <c r="J34" s="27">
        <f t="shared" si="2"/>
        <v>-43.594025000000002</v>
      </c>
      <c r="L34" s="27">
        <f t="shared" si="3"/>
        <v>9.875</v>
      </c>
      <c r="M34" s="27">
        <f t="shared" si="4"/>
        <v>-58.406067</v>
      </c>
      <c r="N34" s="27">
        <f t="shared" si="5"/>
        <v>-59.987751000000003</v>
      </c>
      <c r="P34" s="47">
        <f t="shared" si="6"/>
        <v>10.583333333333</v>
      </c>
      <c r="Q34" s="27">
        <f t="shared" si="7"/>
        <v>-78.205391000000006</v>
      </c>
      <c r="R34" s="27">
        <f t="shared" si="8"/>
        <v>-56.334811999999999</v>
      </c>
      <c r="S34" s="38"/>
      <c r="T34" s="27">
        <f t="shared" si="9"/>
        <v>11.291666666667</v>
      </c>
      <c r="U34" s="27">
        <f t="shared" si="10"/>
        <v>-59.743225000000002</v>
      </c>
      <c r="V34" s="27">
        <f t="shared" si="11"/>
        <v>-67.561797999999996</v>
      </c>
    </row>
    <row r="35" spans="2:22" x14ac:dyDescent="0.25">
      <c r="B35" s="89">
        <v>7416666666.6667004</v>
      </c>
      <c r="C35" s="89">
        <v>-42.725079000000001</v>
      </c>
      <c r="E35" s="89">
        <v>7416666666.6667004</v>
      </c>
      <c r="F35" s="89">
        <v>-51.549877000000002</v>
      </c>
      <c r="H35" s="27">
        <f t="shared" ref="H35:H51" si="12">B95/1000000000</f>
        <v>9.3333333333333002</v>
      </c>
      <c r="I35" s="27">
        <f t="shared" ref="I35:I51" si="13">C95</f>
        <v>-60.780762000000003</v>
      </c>
      <c r="J35" s="27">
        <f t="shared" ref="J35:J51" si="14">F95</f>
        <v>-43.274718999999997</v>
      </c>
      <c r="L35" s="27">
        <f t="shared" ref="L35:L51" si="15">B149/1000000000</f>
        <v>10</v>
      </c>
      <c r="M35" s="27">
        <f t="shared" ref="M35:M51" si="16">C149</f>
        <v>-57.191783999999998</v>
      </c>
      <c r="N35" s="27">
        <f t="shared" ref="N35:N51" si="17">F149</f>
        <v>-59.497154000000002</v>
      </c>
      <c r="P35" s="47">
        <f t="shared" ref="P35:P51" si="18">B203/1000000000</f>
        <v>10.666666666667</v>
      </c>
      <c r="Q35" s="27">
        <f t="shared" ref="Q35:Q51" si="19">C203</f>
        <v>-80.015159999999995</v>
      </c>
      <c r="R35" s="27">
        <f t="shared" ref="R35:R51" si="20">F203</f>
        <v>-56.215922999999997</v>
      </c>
      <c r="S35" s="38"/>
      <c r="T35" s="27">
        <f t="shared" ref="T35:T51" si="21">B257/1000000000</f>
        <v>11.333333333333</v>
      </c>
      <c r="U35" s="27">
        <f t="shared" ref="U35:U51" si="22">C257</f>
        <v>-61.394188</v>
      </c>
      <c r="V35" s="27">
        <f t="shared" ref="V35:V51" si="23">F257</f>
        <v>-68.151420999999999</v>
      </c>
    </row>
    <row r="36" spans="2:22" x14ac:dyDescent="0.25">
      <c r="B36" s="89">
        <v>7625000000</v>
      </c>
      <c r="C36" s="89">
        <v>-42.608471000000002</v>
      </c>
      <c r="E36" s="89">
        <v>7625000000</v>
      </c>
      <c r="F36" s="89">
        <v>-51.794193</v>
      </c>
      <c r="H36" s="27">
        <f t="shared" si="12"/>
        <v>9.5</v>
      </c>
      <c r="I36" s="27">
        <f t="shared" si="13"/>
        <v>-61.791721000000003</v>
      </c>
      <c r="J36" s="27">
        <f t="shared" si="14"/>
        <v>-43.204945000000002</v>
      </c>
      <c r="L36" s="27">
        <f t="shared" si="15"/>
        <v>10.125</v>
      </c>
      <c r="M36" s="27">
        <f t="shared" si="16"/>
        <v>-55.918877000000002</v>
      </c>
      <c r="N36" s="27">
        <f t="shared" si="17"/>
        <v>-59.177470999999997</v>
      </c>
      <c r="P36" s="47">
        <f t="shared" si="18"/>
        <v>10.75</v>
      </c>
      <c r="Q36" s="27">
        <f t="shared" si="19"/>
        <v>-82.234848</v>
      </c>
      <c r="R36" s="27">
        <f t="shared" si="20"/>
        <v>-56.370552000000004</v>
      </c>
      <c r="S36" s="38"/>
      <c r="T36" s="27">
        <f t="shared" si="21"/>
        <v>11.375</v>
      </c>
      <c r="U36" s="27">
        <f t="shared" si="22"/>
        <v>-60.640006999999997</v>
      </c>
      <c r="V36" s="27">
        <f t="shared" si="23"/>
        <v>-67.748977999999994</v>
      </c>
    </row>
    <row r="37" spans="2:22" x14ac:dyDescent="0.25">
      <c r="B37" s="89">
        <v>7833333333.3332996</v>
      </c>
      <c r="C37" s="89">
        <v>-42.586520999999998</v>
      </c>
      <c r="E37" s="89">
        <v>7833333333.3332996</v>
      </c>
      <c r="F37" s="89">
        <v>-51.902065</v>
      </c>
      <c r="H37" s="27">
        <f t="shared" si="12"/>
        <v>9.6666666666666998</v>
      </c>
      <c r="I37" s="27">
        <f t="shared" si="13"/>
        <v>-63.603850999999999</v>
      </c>
      <c r="J37" s="27">
        <f t="shared" si="14"/>
        <v>-43.142150999999998</v>
      </c>
      <c r="L37" s="27">
        <f t="shared" si="15"/>
        <v>10.25</v>
      </c>
      <c r="M37" s="27">
        <f t="shared" si="16"/>
        <v>-54.461357</v>
      </c>
      <c r="N37" s="27">
        <f t="shared" si="17"/>
        <v>-58.963985000000001</v>
      </c>
      <c r="P37" s="47">
        <f t="shared" si="18"/>
        <v>10.833333333333</v>
      </c>
      <c r="Q37" s="27">
        <f t="shared" si="19"/>
        <v>-83.757728999999998</v>
      </c>
      <c r="R37" s="27">
        <f t="shared" si="20"/>
        <v>-56.428756999999997</v>
      </c>
      <c r="S37" s="38"/>
      <c r="T37" s="27">
        <f t="shared" si="21"/>
        <v>11.416666666667</v>
      </c>
      <c r="U37" s="27">
        <f t="shared" si="22"/>
        <v>-58.712059000000004</v>
      </c>
      <c r="V37" s="27">
        <f t="shared" si="23"/>
        <v>-68.599052</v>
      </c>
    </row>
    <row r="38" spans="2:22" x14ac:dyDescent="0.25">
      <c r="B38" s="89">
        <v>8041666666.6667004</v>
      </c>
      <c r="C38" s="89">
        <v>-42.846729000000003</v>
      </c>
      <c r="E38" s="89">
        <v>8041666666.6667004</v>
      </c>
      <c r="F38" s="89">
        <v>-52.098103000000002</v>
      </c>
      <c r="H38" s="27">
        <f t="shared" si="12"/>
        <v>9.8333333333333002</v>
      </c>
      <c r="I38" s="27">
        <f t="shared" si="13"/>
        <v>-67.216949</v>
      </c>
      <c r="J38" s="27">
        <f t="shared" si="14"/>
        <v>-43.177193000000003</v>
      </c>
      <c r="L38" s="27">
        <f t="shared" si="15"/>
        <v>10.375</v>
      </c>
      <c r="M38" s="27">
        <f t="shared" si="16"/>
        <v>-53.648040999999999</v>
      </c>
      <c r="N38" s="27">
        <f t="shared" si="17"/>
        <v>-59.089069000000002</v>
      </c>
      <c r="P38" s="47">
        <f t="shared" si="18"/>
        <v>10.916666666667</v>
      </c>
      <c r="Q38" s="27">
        <f t="shared" si="19"/>
        <v>-86.855689999999996</v>
      </c>
      <c r="R38" s="27">
        <f t="shared" si="20"/>
        <v>-56.100529000000002</v>
      </c>
      <c r="S38" s="38"/>
      <c r="T38" s="27">
        <f t="shared" si="21"/>
        <v>11.458333333333</v>
      </c>
      <c r="U38" s="27">
        <f t="shared" si="22"/>
        <v>-62.610008000000001</v>
      </c>
      <c r="V38" s="27">
        <f t="shared" si="23"/>
        <v>-67.627303999999995</v>
      </c>
    </row>
    <row r="39" spans="2:22" x14ac:dyDescent="0.25">
      <c r="B39" s="89">
        <v>8250000000</v>
      </c>
      <c r="C39" s="89">
        <v>-43.381207000000003</v>
      </c>
      <c r="E39" s="89">
        <v>8250000000</v>
      </c>
      <c r="F39" s="89">
        <v>-52.468074999999999</v>
      </c>
      <c r="H39" s="27">
        <f t="shared" si="12"/>
        <v>10</v>
      </c>
      <c r="I39" s="27">
        <f t="shared" si="13"/>
        <v>-67.792679000000007</v>
      </c>
      <c r="J39" s="27">
        <f t="shared" si="14"/>
        <v>-43.406509</v>
      </c>
      <c r="L39" s="27">
        <f t="shared" si="15"/>
        <v>10.5</v>
      </c>
      <c r="M39" s="27">
        <f t="shared" si="16"/>
        <v>-54.445628999999997</v>
      </c>
      <c r="N39" s="27">
        <f t="shared" si="17"/>
        <v>-59.432285</v>
      </c>
      <c r="P39" s="47">
        <f t="shared" si="18"/>
        <v>11</v>
      </c>
      <c r="Q39" s="27">
        <f t="shared" si="19"/>
        <v>-86.692734000000002</v>
      </c>
      <c r="R39" s="27">
        <f t="shared" si="20"/>
        <v>-56.043171000000001</v>
      </c>
      <c r="S39" s="38"/>
      <c r="T39" s="27">
        <f t="shared" si="21"/>
        <v>11.5</v>
      </c>
      <c r="U39" s="27">
        <f t="shared" si="22"/>
        <v>-59.856121000000002</v>
      </c>
      <c r="V39" s="27">
        <f t="shared" si="23"/>
        <v>-70.355369999999994</v>
      </c>
    </row>
    <row r="40" spans="2:22" x14ac:dyDescent="0.25">
      <c r="B40" s="89">
        <v>8458333333.3332996</v>
      </c>
      <c r="C40" s="89">
        <v>-44.117446999999999</v>
      </c>
      <c r="E40" s="89">
        <v>8458333333.3332996</v>
      </c>
      <c r="F40" s="89">
        <v>-53.168671000000003</v>
      </c>
      <c r="H40" s="27">
        <f t="shared" si="12"/>
        <v>10.166666666667</v>
      </c>
      <c r="I40" s="27">
        <f t="shared" si="13"/>
        <v>-66.140861999999998</v>
      </c>
      <c r="J40" s="27">
        <f t="shared" si="14"/>
        <v>-43.997936000000003</v>
      </c>
      <c r="L40" s="27">
        <f t="shared" si="15"/>
        <v>10.625</v>
      </c>
      <c r="M40" s="27">
        <f t="shared" si="16"/>
        <v>-54.837207999999997</v>
      </c>
      <c r="N40" s="27">
        <f t="shared" si="17"/>
        <v>-59.866959000000001</v>
      </c>
      <c r="P40" s="47">
        <f t="shared" si="18"/>
        <v>11.083333333333</v>
      </c>
      <c r="Q40" s="27">
        <f t="shared" si="19"/>
        <v>-89.406127999999995</v>
      </c>
      <c r="R40" s="27">
        <f t="shared" si="20"/>
        <v>-55.213577000000001</v>
      </c>
      <c r="S40" s="38"/>
      <c r="T40" s="27">
        <f t="shared" si="21"/>
        <v>11.541666666667</v>
      </c>
      <c r="U40" s="27">
        <f t="shared" si="22"/>
        <v>-60.489223000000003</v>
      </c>
      <c r="V40" s="27">
        <f t="shared" si="23"/>
        <v>-70.512787000000003</v>
      </c>
    </row>
    <row r="41" spans="2:22" x14ac:dyDescent="0.25">
      <c r="B41" s="89">
        <v>8666666666.6667004</v>
      </c>
      <c r="C41" s="89">
        <v>-44.703529000000003</v>
      </c>
      <c r="E41" s="89">
        <v>8666666666.6667004</v>
      </c>
      <c r="F41" s="89">
        <v>-54.11412</v>
      </c>
      <c r="H41" s="27">
        <f t="shared" si="12"/>
        <v>10.333333333333</v>
      </c>
      <c r="I41" s="27">
        <f t="shared" si="13"/>
        <v>-61.993492000000003</v>
      </c>
      <c r="J41" s="27">
        <f t="shared" si="14"/>
        <v>-44.227817999999999</v>
      </c>
      <c r="L41" s="27">
        <f t="shared" si="15"/>
        <v>10.75</v>
      </c>
      <c r="M41" s="27">
        <f t="shared" si="16"/>
        <v>-54.069740000000003</v>
      </c>
      <c r="N41" s="27">
        <f t="shared" si="17"/>
        <v>-60.178665000000002</v>
      </c>
      <c r="P41" s="47">
        <f t="shared" si="18"/>
        <v>11.166666666667</v>
      </c>
      <c r="Q41" s="27">
        <f t="shared" si="19"/>
        <v>-89.477576999999997</v>
      </c>
      <c r="R41" s="27">
        <f t="shared" si="20"/>
        <v>-55.158897000000003</v>
      </c>
      <c r="S41" s="38"/>
      <c r="T41" s="27">
        <f t="shared" si="21"/>
        <v>11.583333333333</v>
      </c>
      <c r="U41" s="27">
        <f t="shared" si="22"/>
        <v>-60.415401000000003</v>
      </c>
      <c r="V41" s="27">
        <f t="shared" si="23"/>
        <v>-67.853736999999995</v>
      </c>
    </row>
    <row r="42" spans="2:22" x14ac:dyDescent="0.25">
      <c r="B42" s="89">
        <v>8875000000</v>
      </c>
      <c r="C42" s="89">
        <v>-45.018901999999997</v>
      </c>
      <c r="E42" s="89">
        <v>8875000000</v>
      </c>
      <c r="F42" s="89">
        <v>-54.934887000000003</v>
      </c>
      <c r="H42" s="27">
        <f t="shared" si="12"/>
        <v>10.5</v>
      </c>
      <c r="I42" s="27">
        <f t="shared" si="13"/>
        <v>-60.996276999999999</v>
      </c>
      <c r="J42" s="27">
        <f t="shared" si="14"/>
        <v>-44.602192000000002</v>
      </c>
      <c r="L42" s="27">
        <f t="shared" si="15"/>
        <v>10.875</v>
      </c>
      <c r="M42" s="27">
        <f t="shared" si="16"/>
        <v>-52.837916999999997</v>
      </c>
      <c r="N42" s="27">
        <f t="shared" si="17"/>
        <v>-60.339302000000004</v>
      </c>
      <c r="P42" s="47">
        <f t="shared" si="18"/>
        <v>11.25</v>
      </c>
      <c r="Q42" s="27">
        <f t="shared" si="19"/>
        <v>-92.770820999999998</v>
      </c>
      <c r="R42" s="27">
        <f t="shared" si="20"/>
        <v>-54.985259999999997</v>
      </c>
      <c r="S42" s="38"/>
      <c r="T42" s="27">
        <f t="shared" si="21"/>
        <v>11.625</v>
      </c>
      <c r="U42" s="27">
        <f t="shared" si="22"/>
        <v>-62.962814000000002</v>
      </c>
      <c r="V42" s="27">
        <f t="shared" si="23"/>
        <v>-68.210639999999998</v>
      </c>
    </row>
    <row r="43" spans="2:22" x14ac:dyDescent="0.25">
      <c r="B43" s="89">
        <v>9083333333.3332996</v>
      </c>
      <c r="C43" s="89">
        <v>-44.905636000000001</v>
      </c>
      <c r="E43" s="89">
        <v>9083333333.3332996</v>
      </c>
      <c r="F43" s="89">
        <v>-55.433590000000002</v>
      </c>
      <c r="H43" s="27">
        <f t="shared" si="12"/>
        <v>10.666666666667</v>
      </c>
      <c r="I43" s="27">
        <f t="shared" si="13"/>
        <v>-61.986904000000003</v>
      </c>
      <c r="J43" s="27">
        <f t="shared" si="14"/>
        <v>-44.534492</v>
      </c>
      <c r="L43" s="27">
        <f t="shared" si="15"/>
        <v>11</v>
      </c>
      <c r="M43" s="27">
        <f t="shared" si="16"/>
        <v>-52.140442</v>
      </c>
      <c r="N43" s="27">
        <f t="shared" si="17"/>
        <v>-60.374415999999997</v>
      </c>
      <c r="P43" s="47">
        <f t="shared" si="18"/>
        <v>11.333333333333</v>
      </c>
      <c r="Q43" s="27">
        <f t="shared" si="19"/>
        <v>-90.756980999999996</v>
      </c>
      <c r="R43" s="27">
        <f t="shared" si="20"/>
        <v>-55.127223999999998</v>
      </c>
      <c r="S43" s="38"/>
      <c r="T43" s="27">
        <f t="shared" si="21"/>
        <v>11.666666666667</v>
      </c>
      <c r="U43" s="27">
        <f t="shared" si="22"/>
        <v>-62.585934000000002</v>
      </c>
      <c r="V43" s="27">
        <f t="shared" si="23"/>
        <v>-68.896743999999998</v>
      </c>
    </row>
    <row r="44" spans="2:22" x14ac:dyDescent="0.25">
      <c r="B44" s="89">
        <v>9291666666.6667004</v>
      </c>
      <c r="C44" s="89">
        <v>-44.333857999999999</v>
      </c>
      <c r="E44" s="89">
        <v>9291666666.6667004</v>
      </c>
      <c r="F44" s="89">
        <v>-55.179253000000003</v>
      </c>
      <c r="H44" s="27">
        <f t="shared" si="12"/>
        <v>10.833333333333</v>
      </c>
      <c r="I44" s="27">
        <f t="shared" si="13"/>
        <v>-63.965679000000002</v>
      </c>
      <c r="J44" s="27">
        <f t="shared" si="14"/>
        <v>-44.294620999999999</v>
      </c>
      <c r="L44" s="27">
        <f t="shared" si="15"/>
        <v>11.125</v>
      </c>
      <c r="M44" s="27">
        <f t="shared" si="16"/>
        <v>-51.541725</v>
      </c>
      <c r="N44" s="27">
        <f t="shared" si="17"/>
        <v>-60.283054</v>
      </c>
      <c r="P44" s="47">
        <f t="shared" si="18"/>
        <v>11.416666666667</v>
      </c>
      <c r="Q44" s="27">
        <f t="shared" si="19"/>
        <v>-90.908317999999994</v>
      </c>
      <c r="R44" s="27">
        <f t="shared" si="20"/>
        <v>-54.749167999999997</v>
      </c>
      <c r="S44" s="38"/>
      <c r="T44" s="27">
        <f t="shared" si="21"/>
        <v>11.708333333333</v>
      </c>
      <c r="U44" s="27">
        <f t="shared" si="22"/>
        <v>-59.722881000000001</v>
      </c>
      <c r="V44" s="27">
        <f t="shared" si="23"/>
        <v>-70.691849000000005</v>
      </c>
    </row>
    <row r="45" spans="2:22" x14ac:dyDescent="0.25">
      <c r="B45" s="89">
        <v>9500000000</v>
      </c>
      <c r="C45" s="89">
        <v>-43.116912999999997</v>
      </c>
      <c r="E45" s="89">
        <v>9500000000</v>
      </c>
      <c r="F45" s="89">
        <v>-54.901336999999998</v>
      </c>
      <c r="H45" s="27">
        <f t="shared" si="12"/>
        <v>11</v>
      </c>
      <c r="I45" s="27">
        <f t="shared" si="13"/>
        <v>-66.420692000000003</v>
      </c>
      <c r="J45" s="27">
        <f t="shared" si="14"/>
        <v>-43.604263000000003</v>
      </c>
      <c r="L45" s="27">
        <f t="shared" si="15"/>
        <v>11.25</v>
      </c>
      <c r="M45" s="27">
        <f t="shared" si="16"/>
        <v>-50.761783999999999</v>
      </c>
      <c r="N45" s="27">
        <f t="shared" si="17"/>
        <v>-60.074848000000003</v>
      </c>
      <c r="P45" s="47">
        <f t="shared" si="18"/>
        <v>11.5</v>
      </c>
      <c r="Q45" s="27">
        <f t="shared" si="19"/>
        <v>-87.425049000000001</v>
      </c>
      <c r="R45" s="27">
        <f t="shared" si="20"/>
        <v>-54.593136000000001</v>
      </c>
      <c r="S45" s="38"/>
      <c r="T45" s="27">
        <f t="shared" si="21"/>
        <v>11.75</v>
      </c>
      <c r="U45" s="27">
        <f t="shared" si="22"/>
        <v>-61.445273999999998</v>
      </c>
      <c r="V45" s="27">
        <f t="shared" si="23"/>
        <v>-67.534378000000004</v>
      </c>
    </row>
    <row r="46" spans="2:22" x14ac:dyDescent="0.25">
      <c r="B46" s="89">
        <v>9708333333.3332996</v>
      </c>
      <c r="C46" s="89">
        <v>-41.26408</v>
      </c>
      <c r="E46" s="89">
        <v>9708333333.3332996</v>
      </c>
      <c r="F46" s="89">
        <v>-54.881526999999998</v>
      </c>
      <c r="H46" s="27">
        <f t="shared" si="12"/>
        <v>11.166666666667</v>
      </c>
      <c r="I46" s="27">
        <f t="shared" si="13"/>
        <v>-70.707779000000002</v>
      </c>
      <c r="J46" s="27">
        <f t="shared" si="14"/>
        <v>-43.176228000000002</v>
      </c>
      <c r="L46" s="27">
        <f t="shared" si="15"/>
        <v>11.375</v>
      </c>
      <c r="M46" s="27">
        <f t="shared" si="16"/>
        <v>-50.506293999999997</v>
      </c>
      <c r="N46" s="27">
        <f t="shared" si="17"/>
        <v>-59.963085</v>
      </c>
      <c r="P46" s="47">
        <f t="shared" si="18"/>
        <v>11.583333333333</v>
      </c>
      <c r="Q46" s="27">
        <f t="shared" si="19"/>
        <v>-87.528030000000001</v>
      </c>
      <c r="R46" s="27">
        <f t="shared" si="20"/>
        <v>-54.758125</v>
      </c>
      <c r="S46" s="38"/>
      <c r="T46" s="27">
        <f t="shared" si="21"/>
        <v>11.791666666667</v>
      </c>
      <c r="U46" s="27">
        <f t="shared" si="22"/>
        <v>-62.412967999999999</v>
      </c>
      <c r="V46" s="27">
        <f t="shared" si="23"/>
        <v>-68.638976999999997</v>
      </c>
    </row>
    <row r="47" spans="2:22" x14ac:dyDescent="0.25">
      <c r="B47" s="89">
        <v>9916666666.6667004</v>
      </c>
      <c r="C47" s="89">
        <v>-39.219302999999996</v>
      </c>
      <c r="E47" s="89">
        <v>9916666666.6667004</v>
      </c>
      <c r="F47" s="89">
        <v>-55.106785000000002</v>
      </c>
      <c r="H47" s="27">
        <f t="shared" si="12"/>
        <v>11.333333333333</v>
      </c>
      <c r="I47" s="27">
        <f t="shared" si="13"/>
        <v>-75.385818</v>
      </c>
      <c r="J47" s="27">
        <f t="shared" si="14"/>
        <v>-43.341064000000003</v>
      </c>
      <c r="L47" s="27">
        <f t="shared" si="15"/>
        <v>11.5</v>
      </c>
      <c r="M47" s="27">
        <f t="shared" si="16"/>
        <v>-50.210579000000003</v>
      </c>
      <c r="N47" s="27">
        <f t="shared" si="17"/>
        <v>-60.158669000000003</v>
      </c>
      <c r="P47" s="47">
        <f t="shared" si="18"/>
        <v>11.666666666667</v>
      </c>
      <c r="Q47" s="27">
        <f t="shared" si="19"/>
        <v>-84.409926999999996</v>
      </c>
      <c r="R47" s="27">
        <f t="shared" si="20"/>
        <v>-54.721600000000002</v>
      </c>
      <c r="S47" s="38"/>
      <c r="T47" s="27">
        <f t="shared" si="21"/>
        <v>11.833333333333</v>
      </c>
      <c r="U47" s="27">
        <f t="shared" si="22"/>
        <v>-63.061461999999999</v>
      </c>
      <c r="V47" s="27">
        <f t="shared" si="23"/>
        <v>-69.385261999999997</v>
      </c>
    </row>
    <row r="48" spans="2:22" x14ac:dyDescent="0.25">
      <c r="B48" s="89">
        <v>10125000000</v>
      </c>
      <c r="C48" s="89">
        <v>-37.280642999999998</v>
      </c>
      <c r="E48" s="89">
        <v>10125000000</v>
      </c>
      <c r="F48" s="89">
        <v>-54.912967999999999</v>
      </c>
      <c r="H48" s="27">
        <f t="shared" si="12"/>
        <v>11.5</v>
      </c>
      <c r="I48" s="27">
        <f t="shared" si="13"/>
        <v>-76.650085000000004</v>
      </c>
      <c r="J48" s="27">
        <f t="shared" si="14"/>
        <v>-43.789413000000003</v>
      </c>
      <c r="L48" s="27">
        <f t="shared" si="15"/>
        <v>11.625</v>
      </c>
      <c r="M48" s="27">
        <f t="shared" si="16"/>
        <v>-50.156734</v>
      </c>
      <c r="N48" s="27">
        <f t="shared" si="17"/>
        <v>-60.363331000000002</v>
      </c>
      <c r="P48" s="47">
        <f t="shared" si="18"/>
        <v>11.75</v>
      </c>
      <c r="Q48" s="27">
        <f t="shared" si="19"/>
        <v>-84.211205000000007</v>
      </c>
      <c r="R48" s="27">
        <f t="shared" si="20"/>
        <v>-54.899707999999997</v>
      </c>
      <c r="S48" s="38"/>
      <c r="T48" s="27">
        <f t="shared" si="21"/>
        <v>11.875</v>
      </c>
      <c r="U48" s="27">
        <f t="shared" si="22"/>
        <v>-59.712024999999997</v>
      </c>
      <c r="V48" s="27">
        <f t="shared" si="23"/>
        <v>-69.475791999999998</v>
      </c>
    </row>
    <row r="49" spans="2:22" x14ac:dyDescent="0.25">
      <c r="B49" s="89">
        <v>10333333333.333</v>
      </c>
      <c r="C49" s="89">
        <v>-35.651916999999997</v>
      </c>
      <c r="E49" s="89">
        <v>10333333333.333</v>
      </c>
      <c r="F49" s="89">
        <v>-54.014088000000001</v>
      </c>
      <c r="H49" s="27">
        <f t="shared" si="12"/>
        <v>11.666666666667</v>
      </c>
      <c r="I49" s="27">
        <f t="shared" si="13"/>
        <v>-74.907379000000006</v>
      </c>
      <c r="J49" s="27">
        <f t="shared" si="14"/>
        <v>-44.066932999999999</v>
      </c>
      <c r="L49" s="27">
        <f t="shared" si="15"/>
        <v>11.75</v>
      </c>
      <c r="M49" s="27">
        <f t="shared" si="16"/>
        <v>-50.206969999999998</v>
      </c>
      <c r="N49" s="27">
        <f t="shared" si="17"/>
        <v>-61.023753999999997</v>
      </c>
      <c r="P49" s="47">
        <f t="shared" si="18"/>
        <v>11.833333333333</v>
      </c>
      <c r="Q49" s="27">
        <f t="shared" si="19"/>
        <v>-81.574225999999996</v>
      </c>
      <c r="R49" s="27">
        <f t="shared" si="20"/>
        <v>-53.989426000000002</v>
      </c>
      <c r="S49" s="38"/>
      <c r="T49" s="27">
        <f t="shared" si="21"/>
        <v>11.916666666667</v>
      </c>
      <c r="U49" s="27">
        <f t="shared" si="22"/>
        <v>-60.778373999999999</v>
      </c>
      <c r="V49" s="27">
        <f t="shared" si="23"/>
        <v>-68.106910999999997</v>
      </c>
    </row>
    <row r="50" spans="2:22" x14ac:dyDescent="0.25">
      <c r="B50" s="89">
        <v>10541666666.667</v>
      </c>
      <c r="C50" s="89">
        <v>-34.080975000000002</v>
      </c>
      <c r="E50" s="89">
        <v>10541666666.667</v>
      </c>
      <c r="F50" s="89">
        <v>-52.780403</v>
      </c>
      <c r="H50" s="27">
        <f t="shared" si="12"/>
        <v>11.833333333333</v>
      </c>
      <c r="I50" s="27">
        <f t="shared" si="13"/>
        <v>-71.377448999999999</v>
      </c>
      <c r="J50" s="27">
        <f t="shared" si="14"/>
        <v>-44.241436</v>
      </c>
      <c r="L50" s="27">
        <f t="shared" si="15"/>
        <v>11.875</v>
      </c>
      <c r="M50" s="27">
        <f t="shared" si="16"/>
        <v>-50.746352999999999</v>
      </c>
      <c r="N50" s="27">
        <f t="shared" si="17"/>
        <v>-61.555771</v>
      </c>
      <c r="P50" s="47">
        <f t="shared" si="18"/>
        <v>11.916666666667</v>
      </c>
      <c r="Q50" s="27">
        <f t="shared" si="19"/>
        <v>-79.645927</v>
      </c>
      <c r="R50" s="27">
        <f t="shared" si="20"/>
        <v>-53.740291999999997</v>
      </c>
      <c r="S50" s="38"/>
      <c r="T50" s="27">
        <f t="shared" si="21"/>
        <v>11.958333333333</v>
      </c>
      <c r="U50" s="27">
        <f t="shared" si="22"/>
        <v>-64.023628000000002</v>
      </c>
      <c r="V50" s="27">
        <f t="shared" si="23"/>
        <v>-67.620543999999995</v>
      </c>
    </row>
    <row r="51" spans="2:22" x14ac:dyDescent="0.25">
      <c r="B51" s="89">
        <v>10750000000</v>
      </c>
      <c r="C51" s="89">
        <v>-32.612338999999999</v>
      </c>
      <c r="E51" s="89">
        <v>10750000000</v>
      </c>
      <c r="F51" s="89">
        <v>-51.827621000000001</v>
      </c>
      <c r="H51" s="27">
        <f t="shared" si="12"/>
        <v>12</v>
      </c>
      <c r="I51" s="27">
        <f t="shared" si="13"/>
        <v>-70.096312999999995</v>
      </c>
      <c r="J51" s="27">
        <f t="shared" si="14"/>
        <v>-44.245583000000003</v>
      </c>
      <c r="L51" s="27">
        <f t="shared" si="15"/>
        <v>12</v>
      </c>
      <c r="M51" s="27">
        <f t="shared" si="16"/>
        <v>-51.082962000000002</v>
      </c>
      <c r="N51" s="27">
        <f t="shared" si="17"/>
        <v>-62.073967000000003</v>
      </c>
      <c r="P51" s="47">
        <f t="shared" si="18"/>
        <v>12</v>
      </c>
      <c r="Q51" s="27">
        <f t="shared" si="19"/>
        <v>-77.637473999999997</v>
      </c>
      <c r="R51" s="27">
        <f t="shared" si="20"/>
        <v>-52.807701000000002</v>
      </c>
      <c r="S51" s="38"/>
      <c r="T51" s="27">
        <f t="shared" si="21"/>
        <v>12</v>
      </c>
      <c r="U51" s="27">
        <f t="shared" si="22"/>
        <v>-60.074874999999999</v>
      </c>
      <c r="V51" s="27">
        <f t="shared" si="23"/>
        <v>-69.708129999999997</v>
      </c>
    </row>
    <row r="52" spans="2:22" x14ac:dyDescent="0.25">
      <c r="B52" s="89">
        <v>10958333333.333</v>
      </c>
      <c r="C52" s="89">
        <v>-31.288340000000002</v>
      </c>
      <c r="E52" s="89">
        <v>10958333333.333</v>
      </c>
      <c r="F52" s="89">
        <v>-51.322994000000001</v>
      </c>
    </row>
    <row r="53" spans="2:22" x14ac:dyDescent="0.25">
      <c r="B53" s="89">
        <v>11166666666.667</v>
      </c>
      <c r="C53" s="89">
        <v>-30.089632000000002</v>
      </c>
      <c r="E53" s="89">
        <v>11166666666.667</v>
      </c>
      <c r="F53" s="89">
        <v>-51.280704</v>
      </c>
    </row>
    <row r="54" spans="2:22" x14ac:dyDescent="0.25">
      <c r="B54" s="89">
        <v>11375000000</v>
      </c>
      <c r="C54" s="89">
        <v>-29.023571</v>
      </c>
      <c r="E54" s="89">
        <v>11375000000</v>
      </c>
      <c r="F54" s="89">
        <v>-51.443404999999998</v>
      </c>
    </row>
    <row r="55" spans="2:22" x14ac:dyDescent="0.25">
      <c r="B55" s="89">
        <v>11583333333.333</v>
      </c>
      <c r="C55" s="89">
        <v>-28.139949999999999</v>
      </c>
      <c r="E55" s="89">
        <v>11583333333.333</v>
      </c>
      <c r="F55" s="89">
        <v>-51.987018999999997</v>
      </c>
    </row>
    <row r="56" spans="2:22" x14ac:dyDescent="0.25">
      <c r="B56" s="89">
        <v>11791666666.667</v>
      </c>
      <c r="C56" s="89">
        <v>-27.570792999999998</v>
      </c>
      <c r="E56" s="89">
        <v>11791666666.667</v>
      </c>
      <c r="F56" s="89">
        <v>-52.912765999999998</v>
      </c>
    </row>
    <row r="57" spans="2:22" x14ac:dyDescent="0.25">
      <c r="B57" s="89">
        <v>12000000000</v>
      </c>
      <c r="C57" s="89">
        <v>-27.325400999999999</v>
      </c>
      <c r="E57" s="89">
        <v>12000000000</v>
      </c>
      <c r="F57" s="89">
        <v>-53.685443999999997</v>
      </c>
    </row>
    <row r="58" spans="2:22" x14ac:dyDescent="0.25">
      <c r="B58" s="89" t="s">
        <v>21</v>
      </c>
      <c r="C58" s="89"/>
      <c r="E58" s="89" t="s">
        <v>21</v>
      </c>
      <c r="F58" s="89"/>
    </row>
    <row r="59" spans="2:22" x14ac:dyDescent="0.25">
      <c r="B59" s="89"/>
      <c r="C59" s="89"/>
      <c r="E59" s="89"/>
      <c r="F59" s="89"/>
    </row>
    <row r="60" spans="2:22" x14ac:dyDescent="0.25">
      <c r="B60" s="89"/>
      <c r="C60" s="89"/>
      <c r="E60" s="89"/>
      <c r="F60" s="89"/>
    </row>
    <row r="61" spans="2:22" x14ac:dyDescent="0.25">
      <c r="B61" s="89" t="s">
        <v>22</v>
      </c>
      <c r="C61" s="89"/>
      <c r="E61" s="89" t="s">
        <v>22</v>
      </c>
      <c r="F61" s="89"/>
    </row>
    <row r="62" spans="2:22" x14ac:dyDescent="0.25">
      <c r="B62" s="89" t="s">
        <v>19</v>
      </c>
      <c r="C62" s="89" t="s">
        <v>260</v>
      </c>
      <c r="E62" s="89" t="s">
        <v>19</v>
      </c>
      <c r="F62" s="89" t="s">
        <v>260</v>
      </c>
    </row>
    <row r="63" spans="2:22" x14ac:dyDescent="0.25">
      <c r="B63" s="89">
        <v>4000000000</v>
      </c>
      <c r="C63" s="89">
        <v>-56.787002999999999</v>
      </c>
      <c r="E63" s="89">
        <v>4000000000</v>
      </c>
      <c r="F63" s="89">
        <v>-41.309184999999999</v>
      </c>
    </row>
    <row r="64" spans="2:22" x14ac:dyDescent="0.25">
      <c r="B64" s="89">
        <v>4166666666.6666999</v>
      </c>
      <c r="C64" s="89">
        <v>-57.079594</v>
      </c>
      <c r="E64" s="89">
        <v>4166666666.6666999</v>
      </c>
      <c r="F64" s="89">
        <v>-41.680157000000001</v>
      </c>
    </row>
    <row r="65" spans="2:6" x14ac:dyDescent="0.25">
      <c r="B65" s="89">
        <v>4333333333.3332996</v>
      </c>
      <c r="C65" s="89">
        <v>-57.852459000000003</v>
      </c>
      <c r="E65" s="89">
        <v>4333333333.3332996</v>
      </c>
      <c r="F65" s="89">
        <v>-42.064362000000003</v>
      </c>
    </row>
    <row r="66" spans="2:6" x14ac:dyDescent="0.25">
      <c r="B66" s="89">
        <v>4500000000</v>
      </c>
      <c r="C66" s="89">
        <v>-58.221004000000001</v>
      </c>
      <c r="E66" s="89">
        <v>4500000000</v>
      </c>
      <c r="F66" s="89">
        <v>-42.199607999999998</v>
      </c>
    </row>
    <row r="67" spans="2:6" x14ac:dyDescent="0.25">
      <c r="B67" s="89">
        <v>4666666666.6667004</v>
      </c>
      <c r="C67" s="89">
        <v>-58.79562</v>
      </c>
      <c r="E67" s="89">
        <v>4666666666.6667004</v>
      </c>
      <c r="F67" s="89">
        <v>-42.415770999999999</v>
      </c>
    </row>
    <row r="68" spans="2:6" x14ac:dyDescent="0.25">
      <c r="B68" s="89">
        <v>4833333333.3332996</v>
      </c>
      <c r="C68" s="89">
        <v>-59.049610000000001</v>
      </c>
      <c r="E68" s="89">
        <v>4833333333.3332996</v>
      </c>
      <c r="F68" s="89">
        <v>-42.601832999999999</v>
      </c>
    </row>
    <row r="69" spans="2:6" x14ac:dyDescent="0.25">
      <c r="B69" s="89">
        <v>5000000000</v>
      </c>
      <c r="C69" s="89">
        <v>-59.598407999999999</v>
      </c>
      <c r="E69" s="89">
        <v>5000000000</v>
      </c>
      <c r="F69" s="89">
        <v>-42.863022000000001</v>
      </c>
    </row>
    <row r="70" spans="2:6" x14ac:dyDescent="0.25">
      <c r="B70" s="89">
        <v>5166666666.6667004</v>
      </c>
      <c r="C70" s="89">
        <v>-60.000038000000004</v>
      </c>
      <c r="E70" s="89">
        <v>5166666666.6667004</v>
      </c>
      <c r="F70" s="89">
        <v>-43.069037999999999</v>
      </c>
    </row>
    <row r="71" spans="2:6" x14ac:dyDescent="0.25">
      <c r="B71" s="89">
        <v>5333333333.3332996</v>
      </c>
      <c r="C71" s="89">
        <v>-60.588096999999998</v>
      </c>
      <c r="E71" s="89">
        <v>5333333333.3332996</v>
      </c>
      <c r="F71" s="89">
        <v>-43.560169000000002</v>
      </c>
    </row>
    <row r="72" spans="2:6" x14ac:dyDescent="0.25">
      <c r="B72" s="89">
        <v>5500000000</v>
      </c>
      <c r="C72" s="89">
        <v>-60.652797999999997</v>
      </c>
      <c r="E72" s="89">
        <v>5500000000</v>
      </c>
      <c r="F72" s="89">
        <v>-43.593032999999998</v>
      </c>
    </row>
    <row r="73" spans="2:6" x14ac:dyDescent="0.25">
      <c r="B73" s="89">
        <v>5666666666.6667004</v>
      </c>
      <c r="C73" s="89">
        <v>-60.569012000000001</v>
      </c>
      <c r="E73" s="89">
        <v>5666666666.6667004</v>
      </c>
      <c r="F73" s="89">
        <v>-43.275165999999999</v>
      </c>
    </row>
    <row r="74" spans="2:6" x14ac:dyDescent="0.25">
      <c r="B74" s="89">
        <v>5833333333.3332996</v>
      </c>
      <c r="C74" s="89">
        <v>-59.940319000000002</v>
      </c>
      <c r="E74" s="89">
        <v>5833333333.3332996</v>
      </c>
      <c r="F74" s="89">
        <v>-42.559024999999998</v>
      </c>
    </row>
    <row r="75" spans="2:6" x14ac:dyDescent="0.25">
      <c r="B75" s="89">
        <v>6000000000</v>
      </c>
      <c r="C75" s="89">
        <v>-59.297203000000003</v>
      </c>
      <c r="E75" s="89">
        <v>6000000000</v>
      </c>
      <c r="F75" s="89">
        <v>-41.783714000000003</v>
      </c>
    </row>
    <row r="76" spans="2:6" x14ac:dyDescent="0.25">
      <c r="B76" s="89">
        <v>6166666666.6667004</v>
      </c>
      <c r="C76" s="89">
        <v>-58.427016999999999</v>
      </c>
      <c r="E76" s="89">
        <v>6166666666.6667004</v>
      </c>
      <c r="F76" s="89">
        <v>-40.725292000000003</v>
      </c>
    </row>
    <row r="77" spans="2:6" x14ac:dyDescent="0.25">
      <c r="B77" s="89">
        <v>6333333333.3332996</v>
      </c>
      <c r="C77" s="89">
        <v>-58.133808000000002</v>
      </c>
      <c r="E77" s="89">
        <v>6333333333.3332996</v>
      </c>
      <c r="F77" s="89">
        <v>-40.640208999999999</v>
      </c>
    </row>
    <row r="78" spans="2:6" x14ac:dyDescent="0.25">
      <c r="B78" s="89">
        <v>6500000000</v>
      </c>
      <c r="C78" s="89">
        <v>-58.240017000000002</v>
      </c>
      <c r="E78" s="89">
        <v>6500000000</v>
      </c>
      <c r="F78" s="89">
        <v>-41.046486000000002</v>
      </c>
    </row>
    <row r="79" spans="2:6" x14ac:dyDescent="0.25">
      <c r="B79" s="89">
        <v>6666666666.6667004</v>
      </c>
      <c r="C79" s="89">
        <v>-58.602383000000003</v>
      </c>
      <c r="E79" s="89">
        <v>6666666666.6667004</v>
      </c>
      <c r="F79" s="89">
        <v>-41.991196000000002</v>
      </c>
    </row>
    <row r="80" spans="2:6" x14ac:dyDescent="0.25">
      <c r="B80" s="89">
        <v>6833333333.3332996</v>
      </c>
      <c r="C80" s="89">
        <v>-58.605927000000001</v>
      </c>
      <c r="E80" s="89">
        <v>6833333333.3332996</v>
      </c>
      <c r="F80" s="89">
        <v>-42.250537999999999</v>
      </c>
    </row>
    <row r="81" spans="2:6" x14ac:dyDescent="0.25">
      <c r="B81" s="89">
        <v>7000000000</v>
      </c>
      <c r="C81" s="89">
        <v>-58.387343999999999</v>
      </c>
      <c r="E81" s="89">
        <v>7000000000</v>
      </c>
      <c r="F81" s="89">
        <v>-42.379173000000002</v>
      </c>
    </row>
    <row r="82" spans="2:6" x14ac:dyDescent="0.25">
      <c r="B82" s="89">
        <v>7166666666.6667004</v>
      </c>
      <c r="C82" s="89">
        <v>-58.310650000000003</v>
      </c>
      <c r="E82" s="89">
        <v>7166666666.6667004</v>
      </c>
      <c r="F82" s="89">
        <v>-42.790218000000003</v>
      </c>
    </row>
    <row r="83" spans="2:6" x14ac:dyDescent="0.25">
      <c r="B83" s="89">
        <v>7333333333.3332996</v>
      </c>
      <c r="C83" s="89">
        <v>-58.221381999999998</v>
      </c>
      <c r="E83" s="89">
        <v>7333333333.3332996</v>
      </c>
      <c r="F83" s="89">
        <v>-43.130375000000001</v>
      </c>
    </row>
    <row r="84" spans="2:6" x14ac:dyDescent="0.25">
      <c r="B84" s="89">
        <v>7500000000</v>
      </c>
      <c r="C84" s="89">
        <v>-58.170848999999997</v>
      </c>
      <c r="E84" s="89">
        <v>7500000000</v>
      </c>
      <c r="F84" s="89">
        <v>-43.406821999999998</v>
      </c>
    </row>
    <row r="85" spans="2:6" x14ac:dyDescent="0.25">
      <c r="B85" s="89">
        <v>7666666666.6667004</v>
      </c>
      <c r="C85" s="89">
        <v>-58.175873000000003</v>
      </c>
      <c r="E85" s="89">
        <v>7666666666.6667004</v>
      </c>
      <c r="F85" s="89">
        <v>-43.574748999999997</v>
      </c>
    </row>
    <row r="86" spans="2:6" x14ac:dyDescent="0.25">
      <c r="B86" s="89">
        <v>7833333333.3332996</v>
      </c>
      <c r="C86" s="89">
        <v>-58.223305000000003</v>
      </c>
      <c r="E86" s="89">
        <v>7833333333.3332996</v>
      </c>
      <c r="F86" s="89">
        <v>-43.710636000000001</v>
      </c>
    </row>
    <row r="87" spans="2:6" x14ac:dyDescent="0.25">
      <c r="B87" s="89">
        <v>8000000000</v>
      </c>
      <c r="C87" s="89">
        <v>-58.401417000000002</v>
      </c>
      <c r="E87" s="89">
        <v>8000000000</v>
      </c>
      <c r="F87" s="89">
        <v>-43.985442999999997</v>
      </c>
    </row>
    <row r="88" spans="2:6" x14ac:dyDescent="0.25">
      <c r="B88" s="89">
        <v>8166666666.6667004</v>
      </c>
      <c r="C88" s="89">
        <v>-58.56691</v>
      </c>
      <c r="E88" s="89">
        <v>8166666666.6667004</v>
      </c>
      <c r="F88" s="89">
        <v>-44.192501</v>
      </c>
    </row>
    <row r="89" spans="2:6" x14ac:dyDescent="0.25">
      <c r="B89" s="89">
        <v>8333333333.3332996</v>
      </c>
      <c r="C89" s="89">
        <v>-58.814757999999998</v>
      </c>
      <c r="E89" s="89">
        <v>8333333333.3332996</v>
      </c>
      <c r="F89" s="89">
        <v>-44.361018999999999</v>
      </c>
    </row>
    <row r="90" spans="2:6" x14ac:dyDescent="0.25">
      <c r="B90" s="89">
        <v>8500000000</v>
      </c>
      <c r="C90" s="89">
        <v>-58.998660999999998</v>
      </c>
      <c r="E90" s="89">
        <v>8500000000</v>
      </c>
      <c r="F90" s="89">
        <v>-44.454594</v>
      </c>
    </row>
    <row r="91" spans="2:6" x14ac:dyDescent="0.25">
      <c r="B91" s="89">
        <v>8666666666.6667004</v>
      </c>
      <c r="C91" s="89">
        <v>-59.196854000000002</v>
      </c>
      <c r="E91" s="89">
        <v>8666666666.6667004</v>
      </c>
      <c r="F91" s="89">
        <v>-44.406207999999999</v>
      </c>
    </row>
    <row r="92" spans="2:6" x14ac:dyDescent="0.25">
      <c r="B92" s="89">
        <v>8833333333.3332996</v>
      </c>
      <c r="C92" s="89">
        <v>-59.439048999999997</v>
      </c>
      <c r="E92" s="89">
        <v>8833333333.3332996</v>
      </c>
      <c r="F92" s="89">
        <v>-44.311306000000002</v>
      </c>
    </row>
    <row r="93" spans="2:6" x14ac:dyDescent="0.25">
      <c r="B93" s="89">
        <v>9000000000</v>
      </c>
      <c r="C93" s="89">
        <v>-59.778305000000003</v>
      </c>
      <c r="E93" s="89">
        <v>9000000000</v>
      </c>
      <c r="F93" s="89">
        <v>-43.965828000000002</v>
      </c>
    </row>
    <row r="94" spans="2:6" x14ac:dyDescent="0.25">
      <c r="B94" s="89">
        <v>9166666666.6667004</v>
      </c>
      <c r="C94" s="89">
        <v>-60.245334999999997</v>
      </c>
      <c r="E94" s="89">
        <v>9166666666.6667004</v>
      </c>
      <c r="F94" s="89">
        <v>-43.594025000000002</v>
      </c>
    </row>
    <row r="95" spans="2:6" x14ac:dyDescent="0.25">
      <c r="B95" s="89">
        <v>9333333333.3332996</v>
      </c>
      <c r="C95" s="89">
        <v>-60.780762000000003</v>
      </c>
      <c r="E95" s="89">
        <v>9333333333.3332996</v>
      </c>
      <c r="F95" s="89">
        <v>-43.274718999999997</v>
      </c>
    </row>
    <row r="96" spans="2:6" x14ac:dyDescent="0.25">
      <c r="B96" s="89">
        <v>9500000000</v>
      </c>
      <c r="C96" s="89">
        <v>-61.791721000000003</v>
      </c>
      <c r="E96" s="89">
        <v>9500000000</v>
      </c>
      <c r="F96" s="89">
        <v>-43.204945000000002</v>
      </c>
    </row>
    <row r="97" spans="2:6" x14ac:dyDescent="0.25">
      <c r="B97" s="89">
        <v>9666666666.6667004</v>
      </c>
      <c r="C97" s="89">
        <v>-63.603850999999999</v>
      </c>
      <c r="E97" s="89">
        <v>9666666666.6667004</v>
      </c>
      <c r="F97" s="89">
        <v>-43.142150999999998</v>
      </c>
    </row>
    <row r="98" spans="2:6" x14ac:dyDescent="0.25">
      <c r="B98" s="89">
        <v>9833333333.3332996</v>
      </c>
      <c r="C98" s="89">
        <v>-67.216949</v>
      </c>
      <c r="E98" s="89">
        <v>9833333333.3332996</v>
      </c>
      <c r="F98" s="89">
        <v>-43.177193000000003</v>
      </c>
    </row>
    <row r="99" spans="2:6" x14ac:dyDescent="0.25">
      <c r="B99" s="89">
        <v>10000000000</v>
      </c>
      <c r="C99" s="89">
        <v>-67.792679000000007</v>
      </c>
      <c r="E99" s="89">
        <v>10000000000</v>
      </c>
      <c r="F99" s="89">
        <v>-43.406509</v>
      </c>
    </row>
    <row r="100" spans="2:6" x14ac:dyDescent="0.25">
      <c r="B100" s="89">
        <v>10166666666.667</v>
      </c>
      <c r="C100" s="89">
        <v>-66.140861999999998</v>
      </c>
      <c r="E100" s="89">
        <v>10166666666.667</v>
      </c>
      <c r="F100" s="89">
        <v>-43.997936000000003</v>
      </c>
    </row>
    <row r="101" spans="2:6" x14ac:dyDescent="0.25">
      <c r="B101" s="89">
        <v>10333333333.333</v>
      </c>
      <c r="C101" s="89">
        <v>-61.993492000000003</v>
      </c>
      <c r="E101" s="89">
        <v>10333333333.333</v>
      </c>
      <c r="F101" s="89">
        <v>-44.227817999999999</v>
      </c>
    </row>
    <row r="102" spans="2:6" x14ac:dyDescent="0.25">
      <c r="B102" s="89">
        <v>10500000000</v>
      </c>
      <c r="C102" s="89">
        <v>-60.996276999999999</v>
      </c>
      <c r="E102" s="89">
        <v>10500000000</v>
      </c>
      <c r="F102" s="89">
        <v>-44.602192000000002</v>
      </c>
    </row>
    <row r="103" spans="2:6" x14ac:dyDescent="0.25">
      <c r="B103" s="89">
        <v>10666666666.667</v>
      </c>
      <c r="C103" s="89">
        <v>-61.986904000000003</v>
      </c>
      <c r="E103" s="89">
        <v>10666666666.667</v>
      </c>
      <c r="F103" s="89">
        <v>-44.534492</v>
      </c>
    </row>
    <row r="104" spans="2:6" x14ac:dyDescent="0.25">
      <c r="B104" s="89">
        <v>10833333333.333</v>
      </c>
      <c r="C104" s="89">
        <v>-63.965679000000002</v>
      </c>
      <c r="E104" s="89">
        <v>10833333333.333</v>
      </c>
      <c r="F104" s="89">
        <v>-44.294620999999999</v>
      </c>
    </row>
    <row r="105" spans="2:6" x14ac:dyDescent="0.25">
      <c r="B105" s="89">
        <v>11000000000</v>
      </c>
      <c r="C105" s="89">
        <v>-66.420692000000003</v>
      </c>
      <c r="E105" s="89">
        <v>11000000000</v>
      </c>
      <c r="F105" s="89">
        <v>-43.604263000000003</v>
      </c>
    </row>
    <row r="106" spans="2:6" x14ac:dyDescent="0.25">
      <c r="B106" s="89">
        <v>11166666666.667</v>
      </c>
      <c r="C106" s="89">
        <v>-70.707779000000002</v>
      </c>
      <c r="E106" s="89">
        <v>11166666666.667</v>
      </c>
      <c r="F106" s="89">
        <v>-43.176228000000002</v>
      </c>
    </row>
    <row r="107" spans="2:6" x14ac:dyDescent="0.25">
      <c r="B107" s="89">
        <v>11333333333.333</v>
      </c>
      <c r="C107" s="89">
        <v>-75.385818</v>
      </c>
      <c r="E107" s="89">
        <v>11333333333.333</v>
      </c>
      <c r="F107" s="89">
        <v>-43.341064000000003</v>
      </c>
    </row>
    <row r="108" spans="2:6" x14ac:dyDescent="0.25">
      <c r="B108" s="89">
        <v>11500000000</v>
      </c>
      <c r="C108" s="89">
        <v>-76.650085000000004</v>
      </c>
      <c r="E108" s="89">
        <v>11500000000</v>
      </c>
      <c r="F108" s="89">
        <v>-43.789413000000003</v>
      </c>
    </row>
    <row r="109" spans="2:6" x14ac:dyDescent="0.25">
      <c r="B109" s="89">
        <v>11666666666.667</v>
      </c>
      <c r="C109" s="89">
        <v>-74.907379000000006</v>
      </c>
      <c r="E109" s="89">
        <v>11666666666.667</v>
      </c>
      <c r="F109" s="89">
        <v>-44.066932999999999</v>
      </c>
    </row>
    <row r="110" spans="2:6" x14ac:dyDescent="0.25">
      <c r="B110" s="89">
        <v>11833333333.333</v>
      </c>
      <c r="C110" s="89">
        <v>-71.377448999999999</v>
      </c>
      <c r="E110" s="89">
        <v>11833333333.333</v>
      </c>
      <c r="F110" s="89">
        <v>-44.241436</v>
      </c>
    </row>
    <row r="111" spans="2:6" x14ac:dyDescent="0.25">
      <c r="B111" s="89">
        <v>12000000000</v>
      </c>
      <c r="C111" s="89">
        <v>-70.096312999999995</v>
      </c>
      <c r="E111" s="89">
        <v>12000000000</v>
      </c>
      <c r="F111" s="89">
        <v>-44.245583000000003</v>
      </c>
    </row>
    <row r="112" spans="2:6" x14ac:dyDescent="0.25">
      <c r="B112" s="89" t="s">
        <v>21</v>
      </c>
      <c r="C112" s="89"/>
      <c r="E112" s="89" t="s">
        <v>21</v>
      </c>
      <c r="F112" s="89"/>
    </row>
    <row r="113" spans="2:6" x14ac:dyDescent="0.25">
      <c r="B113" s="89"/>
      <c r="C113" s="89"/>
      <c r="E113" s="89"/>
      <c r="F113" s="89"/>
    </row>
    <row r="114" spans="2:6" x14ac:dyDescent="0.25">
      <c r="B114" s="89"/>
      <c r="C114" s="89"/>
      <c r="E114" s="89"/>
      <c r="F114" s="89"/>
    </row>
    <row r="115" spans="2:6" x14ac:dyDescent="0.25">
      <c r="B115" s="89" t="s">
        <v>23</v>
      </c>
      <c r="C115" s="89"/>
      <c r="E115" s="89" t="s">
        <v>23</v>
      </c>
      <c r="F115" s="89"/>
    </row>
    <row r="116" spans="2:6" x14ac:dyDescent="0.25">
      <c r="B116" s="89" t="s">
        <v>19</v>
      </c>
      <c r="C116" s="89" t="s">
        <v>261</v>
      </c>
      <c r="E116" s="89" t="s">
        <v>19</v>
      </c>
      <c r="F116" s="89" t="s">
        <v>261</v>
      </c>
    </row>
    <row r="117" spans="2:6" x14ac:dyDescent="0.25">
      <c r="B117" s="89">
        <v>6000000000</v>
      </c>
      <c r="C117" s="89">
        <v>-62.800846</v>
      </c>
      <c r="E117" s="89">
        <v>6000000000</v>
      </c>
      <c r="F117" s="89">
        <v>-62.072673999999999</v>
      </c>
    </row>
    <row r="118" spans="2:6" x14ac:dyDescent="0.25">
      <c r="B118" s="89">
        <v>6125000000</v>
      </c>
      <c r="C118" s="89">
        <v>-62.861789999999999</v>
      </c>
      <c r="E118" s="89">
        <v>6125000000</v>
      </c>
      <c r="F118" s="89">
        <v>-63.066974999999999</v>
      </c>
    </row>
    <row r="119" spans="2:6" x14ac:dyDescent="0.25">
      <c r="B119" s="89">
        <v>6250000000</v>
      </c>
      <c r="C119" s="89">
        <v>-62.651192000000002</v>
      </c>
      <c r="E119" s="89">
        <v>6250000000</v>
      </c>
      <c r="F119" s="89">
        <v>-63.906975000000003</v>
      </c>
    </row>
    <row r="120" spans="2:6" x14ac:dyDescent="0.25">
      <c r="B120" s="89">
        <v>6375000000</v>
      </c>
      <c r="C120" s="89">
        <v>-62.897399999999998</v>
      </c>
      <c r="E120" s="89">
        <v>6375000000</v>
      </c>
      <c r="F120" s="89">
        <v>-64.112273999999999</v>
      </c>
    </row>
    <row r="121" spans="2:6" x14ac:dyDescent="0.25">
      <c r="B121" s="89">
        <v>6500000000</v>
      </c>
      <c r="C121" s="89">
        <v>-63.271748000000002</v>
      </c>
      <c r="E121" s="89">
        <v>6500000000</v>
      </c>
      <c r="F121" s="89">
        <v>-64.334350999999998</v>
      </c>
    </row>
    <row r="122" spans="2:6" x14ac:dyDescent="0.25">
      <c r="B122" s="89">
        <v>6625000000</v>
      </c>
      <c r="C122" s="89">
        <v>-63.199756999999998</v>
      </c>
      <c r="E122" s="89">
        <v>6625000000</v>
      </c>
      <c r="F122" s="89">
        <v>-64.774985999999998</v>
      </c>
    </row>
    <row r="123" spans="2:6" x14ac:dyDescent="0.25">
      <c r="B123" s="89">
        <v>6750000000</v>
      </c>
      <c r="C123" s="89">
        <v>-62.078479999999999</v>
      </c>
      <c r="E123" s="89">
        <v>6750000000</v>
      </c>
      <c r="F123" s="89">
        <v>-64.658264000000003</v>
      </c>
    </row>
    <row r="124" spans="2:6" x14ac:dyDescent="0.25">
      <c r="B124" s="89">
        <v>6875000000</v>
      </c>
      <c r="C124" s="89">
        <v>-61.098903999999997</v>
      </c>
      <c r="E124" s="89">
        <v>6875000000</v>
      </c>
      <c r="F124" s="89">
        <v>-65.014403999999999</v>
      </c>
    </row>
    <row r="125" spans="2:6" x14ac:dyDescent="0.25">
      <c r="B125" s="89">
        <v>7000000000</v>
      </c>
      <c r="C125" s="89">
        <v>-60.164245999999999</v>
      </c>
      <c r="E125" s="89">
        <v>7000000000</v>
      </c>
      <c r="F125" s="89">
        <v>-65.281670000000005</v>
      </c>
    </row>
    <row r="126" spans="2:6" x14ac:dyDescent="0.25">
      <c r="B126" s="89">
        <v>7125000000</v>
      </c>
      <c r="C126" s="89">
        <v>-59.384808</v>
      </c>
      <c r="E126" s="89">
        <v>7125000000</v>
      </c>
      <c r="F126" s="89">
        <v>-65.609520000000003</v>
      </c>
    </row>
    <row r="127" spans="2:6" x14ac:dyDescent="0.25">
      <c r="B127" s="89">
        <v>7250000000</v>
      </c>
      <c r="C127" s="89">
        <v>-58.913398999999998</v>
      </c>
      <c r="E127" s="89">
        <v>7250000000</v>
      </c>
      <c r="F127" s="89">
        <v>-65.884192999999996</v>
      </c>
    </row>
    <row r="128" spans="2:6" x14ac:dyDescent="0.25">
      <c r="B128" s="89">
        <v>7375000000</v>
      </c>
      <c r="C128" s="89">
        <v>-58.774760999999998</v>
      </c>
      <c r="E128" s="89">
        <v>7375000000</v>
      </c>
      <c r="F128" s="89">
        <v>-66.067115999999999</v>
      </c>
    </row>
    <row r="129" spans="2:6" x14ac:dyDescent="0.25">
      <c r="B129" s="89">
        <v>7500000000</v>
      </c>
      <c r="C129" s="89">
        <v>-58.229030999999999</v>
      </c>
      <c r="E129" s="89">
        <v>7500000000</v>
      </c>
      <c r="F129" s="89">
        <v>-66.031486999999998</v>
      </c>
    </row>
    <row r="130" spans="2:6" x14ac:dyDescent="0.25">
      <c r="B130" s="89">
        <v>7625000000</v>
      </c>
      <c r="C130" s="89">
        <v>-57.222831999999997</v>
      </c>
      <c r="E130" s="89">
        <v>7625000000</v>
      </c>
      <c r="F130" s="89">
        <v>-65.806685999999999</v>
      </c>
    </row>
    <row r="131" spans="2:6" x14ac:dyDescent="0.25">
      <c r="B131" s="89">
        <v>7750000000</v>
      </c>
      <c r="C131" s="89">
        <v>-56.509998000000003</v>
      </c>
      <c r="E131" s="89">
        <v>7750000000</v>
      </c>
      <c r="F131" s="89">
        <v>-65.398430000000005</v>
      </c>
    </row>
    <row r="132" spans="2:6" x14ac:dyDescent="0.25">
      <c r="B132" s="89">
        <v>7875000000</v>
      </c>
      <c r="C132" s="89">
        <v>-56.023304000000003</v>
      </c>
      <c r="E132" s="89">
        <v>7875000000</v>
      </c>
      <c r="F132" s="89">
        <v>-64.969429000000005</v>
      </c>
    </row>
    <row r="133" spans="2:6" x14ac:dyDescent="0.25">
      <c r="B133" s="89">
        <v>8000000000</v>
      </c>
      <c r="C133" s="89">
        <v>-55.667499999999997</v>
      </c>
      <c r="E133" s="89">
        <v>8000000000</v>
      </c>
      <c r="F133" s="89">
        <v>-64.531670000000005</v>
      </c>
    </row>
    <row r="134" spans="2:6" x14ac:dyDescent="0.25">
      <c r="B134" s="89">
        <v>8125000000</v>
      </c>
      <c r="C134" s="89">
        <v>-55.185462999999999</v>
      </c>
      <c r="E134" s="89">
        <v>8125000000</v>
      </c>
      <c r="F134" s="89">
        <v>-64.155945000000003</v>
      </c>
    </row>
    <row r="135" spans="2:6" x14ac:dyDescent="0.25">
      <c r="B135" s="89">
        <v>8250000000</v>
      </c>
      <c r="C135" s="89">
        <v>-54.856453000000002</v>
      </c>
      <c r="E135" s="89">
        <v>8250000000</v>
      </c>
      <c r="F135" s="89">
        <v>-63.909011999999997</v>
      </c>
    </row>
    <row r="136" spans="2:6" x14ac:dyDescent="0.25">
      <c r="B136" s="89">
        <v>8375000000</v>
      </c>
      <c r="C136" s="89">
        <v>-54.052424999999999</v>
      </c>
      <c r="E136" s="89">
        <v>8375000000</v>
      </c>
      <c r="F136" s="89">
        <v>-63.241160999999998</v>
      </c>
    </row>
    <row r="137" spans="2:6" x14ac:dyDescent="0.25">
      <c r="B137" s="89">
        <v>8500000000</v>
      </c>
      <c r="C137" s="89">
        <v>-53.092770000000002</v>
      </c>
      <c r="E137" s="89">
        <v>8500000000</v>
      </c>
      <c r="F137" s="89">
        <v>-62.460414999999998</v>
      </c>
    </row>
    <row r="138" spans="2:6" x14ac:dyDescent="0.25">
      <c r="B138" s="89">
        <v>8625000000</v>
      </c>
      <c r="C138" s="89">
        <v>-52.379055000000001</v>
      </c>
      <c r="E138" s="89">
        <v>8625000000</v>
      </c>
      <c r="F138" s="89">
        <v>-61.743068999999998</v>
      </c>
    </row>
    <row r="139" spans="2:6" x14ac:dyDescent="0.25">
      <c r="B139" s="89">
        <v>8750000000</v>
      </c>
      <c r="C139" s="89">
        <v>-51.914149999999999</v>
      </c>
      <c r="E139" s="89">
        <v>8750000000</v>
      </c>
      <c r="F139" s="89">
        <v>-61.100700000000003</v>
      </c>
    </row>
    <row r="140" spans="2:6" x14ac:dyDescent="0.25">
      <c r="B140" s="89">
        <v>8875000000</v>
      </c>
      <c r="C140" s="89">
        <v>-51.411793000000003</v>
      </c>
      <c r="E140" s="89">
        <v>8875000000</v>
      </c>
      <c r="F140" s="89">
        <v>-60.667800999999997</v>
      </c>
    </row>
    <row r="141" spans="2:6" x14ac:dyDescent="0.25">
      <c r="B141" s="89">
        <v>9000000000</v>
      </c>
      <c r="C141" s="89">
        <v>-50.702376999999998</v>
      </c>
      <c r="E141" s="89">
        <v>9000000000</v>
      </c>
      <c r="F141" s="89">
        <v>-60.329414</v>
      </c>
    </row>
    <row r="142" spans="2:6" x14ac:dyDescent="0.25">
      <c r="B142" s="89">
        <v>9125000000</v>
      </c>
      <c r="C142" s="89">
        <v>-49.879573999999998</v>
      </c>
      <c r="E142" s="89">
        <v>9125000000</v>
      </c>
      <c r="F142" s="89">
        <v>-59.935153999999997</v>
      </c>
    </row>
    <row r="143" spans="2:6" x14ac:dyDescent="0.25">
      <c r="B143" s="89">
        <v>9250000000</v>
      </c>
      <c r="C143" s="89">
        <v>-48.926918000000001</v>
      </c>
      <c r="E143" s="89">
        <v>9250000000</v>
      </c>
      <c r="F143" s="89">
        <v>-59.623016</v>
      </c>
    </row>
    <row r="144" spans="2:6" x14ac:dyDescent="0.25">
      <c r="B144" s="89">
        <v>9375000000</v>
      </c>
      <c r="C144" s="89">
        <v>-47.836295999999997</v>
      </c>
      <c r="E144" s="89">
        <v>9375000000</v>
      </c>
      <c r="F144" s="89">
        <v>-59.401367</v>
      </c>
    </row>
    <row r="145" spans="2:6" x14ac:dyDescent="0.25">
      <c r="B145" s="89">
        <v>9500000000</v>
      </c>
      <c r="C145" s="89">
        <v>-50.506293999999997</v>
      </c>
      <c r="E145" s="89">
        <v>9500000000</v>
      </c>
      <c r="F145" s="89">
        <v>-59.590736</v>
      </c>
    </row>
    <row r="146" spans="2:6" x14ac:dyDescent="0.25">
      <c r="B146" s="89">
        <v>9625000000</v>
      </c>
      <c r="C146" s="89">
        <v>-54.829300000000003</v>
      </c>
      <c r="E146" s="89">
        <v>9625000000</v>
      </c>
      <c r="F146" s="89">
        <v>-59.964137999999998</v>
      </c>
    </row>
    <row r="147" spans="2:6" x14ac:dyDescent="0.25">
      <c r="B147" s="89">
        <v>9750000000</v>
      </c>
      <c r="C147" s="89">
        <v>-58.501975999999999</v>
      </c>
      <c r="E147" s="89">
        <v>9750000000</v>
      </c>
      <c r="F147" s="89">
        <v>-60.172215000000001</v>
      </c>
    </row>
    <row r="148" spans="2:6" x14ac:dyDescent="0.25">
      <c r="B148" s="89">
        <v>9875000000</v>
      </c>
      <c r="C148" s="89">
        <v>-58.406067</v>
      </c>
      <c r="E148" s="89">
        <v>9875000000</v>
      </c>
      <c r="F148" s="89">
        <v>-59.987751000000003</v>
      </c>
    </row>
    <row r="149" spans="2:6" x14ac:dyDescent="0.25">
      <c r="B149" s="89">
        <v>10000000000</v>
      </c>
      <c r="C149" s="89">
        <v>-57.191783999999998</v>
      </c>
      <c r="E149" s="89">
        <v>10000000000</v>
      </c>
      <c r="F149" s="89">
        <v>-59.497154000000002</v>
      </c>
    </row>
    <row r="150" spans="2:6" x14ac:dyDescent="0.25">
      <c r="B150" s="89">
        <v>10125000000</v>
      </c>
      <c r="C150" s="89">
        <v>-55.918877000000002</v>
      </c>
      <c r="E150" s="89">
        <v>10125000000</v>
      </c>
      <c r="F150" s="89">
        <v>-59.177470999999997</v>
      </c>
    </row>
    <row r="151" spans="2:6" x14ac:dyDescent="0.25">
      <c r="B151" s="89">
        <v>10250000000</v>
      </c>
      <c r="C151" s="89">
        <v>-54.461357</v>
      </c>
      <c r="E151" s="89">
        <v>10250000000</v>
      </c>
      <c r="F151" s="89">
        <v>-58.963985000000001</v>
      </c>
    </row>
    <row r="152" spans="2:6" x14ac:dyDescent="0.25">
      <c r="B152" s="89">
        <v>10375000000</v>
      </c>
      <c r="C152" s="89">
        <v>-53.648040999999999</v>
      </c>
      <c r="E152" s="89">
        <v>10375000000</v>
      </c>
      <c r="F152" s="89">
        <v>-59.089069000000002</v>
      </c>
    </row>
    <row r="153" spans="2:6" x14ac:dyDescent="0.25">
      <c r="B153" s="89">
        <v>10500000000</v>
      </c>
      <c r="C153" s="89">
        <v>-54.445628999999997</v>
      </c>
      <c r="E153" s="89">
        <v>10500000000</v>
      </c>
      <c r="F153" s="89">
        <v>-59.432285</v>
      </c>
    </row>
    <row r="154" spans="2:6" x14ac:dyDescent="0.25">
      <c r="B154" s="89">
        <v>10625000000</v>
      </c>
      <c r="C154" s="89">
        <v>-54.837207999999997</v>
      </c>
      <c r="E154" s="89">
        <v>10625000000</v>
      </c>
      <c r="F154" s="89">
        <v>-59.866959000000001</v>
      </c>
    </row>
    <row r="155" spans="2:6" x14ac:dyDescent="0.25">
      <c r="B155" s="89">
        <v>10750000000</v>
      </c>
      <c r="C155" s="89">
        <v>-54.069740000000003</v>
      </c>
      <c r="E155" s="89">
        <v>10750000000</v>
      </c>
      <c r="F155" s="89">
        <v>-60.178665000000002</v>
      </c>
    </row>
    <row r="156" spans="2:6" x14ac:dyDescent="0.25">
      <c r="B156" s="89">
        <v>10875000000</v>
      </c>
      <c r="C156" s="89">
        <v>-52.837916999999997</v>
      </c>
      <c r="E156" s="89">
        <v>10875000000</v>
      </c>
      <c r="F156" s="89">
        <v>-60.339302000000004</v>
      </c>
    </row>
    <row r="157" spans="2:6" x14ac:dyDescent="0.25">
      <c r="B157" s="89">
        <v>11000000000</v>
      </c>
      <c r="C157" s="89">
        <v>-52.140442</v>
      </c>
      <c r="E157" s="89">
        <v>11000000000</v>
      </c>
      <c r="F157" s="89">
        <v>-60.374415999999997</v>
      </c>
    </row>
    <row r="158" spans="2:6" x14ac:dyDescent="0.25">
      <c r="B158" s="89">
        <v>11125000000</v>
      </c>
      <c r="C158" s="89">
        <v>-51.541725</v>
      </c>
      <c r="E158" s="89">
        <v>11125000000</v>
      </c>
      <c r="F158" s="89">
        <v>-60.283054</v>
      </c>
    </row>
    <row r="159" spans="2:6" x14ac:dyDescent="0.25">
      <c r="B159" s="89">
        <v>11250000000</v>
      </c>
      <c r="C159" s="89">
        <v>-50.761783999999999</v>
      </c>
      <c r="E159" s="89">
        <v>11250000000</v>
      </c>
      <c r="F159" s="89">
        <v>-60.074848000000003</v>
      </c>
    </row>
    <row r="160" spans="2:6" x14ac:dyDescent="0.25">
      <c r="B160" s="89">
        <v>11375000000</v>
      </c>
      <c r="C160" s="89">
        <v>-50.506293999999997</v>
      </c>
      <c r="E160" s="89">
        <v>11375000000</v>
      </c>
      <c r="F160" s="89">
        <v>-59.963085</v>
      </c>
    </row>
    <row r="161" spans="2:6" x14ac:dyDescent="0.25">
      <c r="B161" s="89">
        <v>11500000000</v>
      </c>
      <c r="C161" s="89">
        <v>-50.210579000000003</v>
      </c>
      <c r="E161" s="89">
        <v>11500000000</v>
      </c>
      <c r="F161" s="89">
        <v>-60.158669000000003</v>
      </c>
    </row>
    <row r="162" spans="2:6" x14ac:dyDescent="0.25">
      <c r="B162" s="89">
        <v>11625000000</v>
      </c>
      <c r="C162" s="89">
        <v>-50.156734</v>
      </c>
      <c r="E162" s="89">
        <v>11625000000</v>
      </c>
      <c r="F162" s="89">
        <v>-60.363331000000002</v>
      </c>
    </row>
    <row r="163" spans="2:6" x14ac:dyDescent="0.25">
      <c r="B163" s="89">
        <v>11750000000</v>
      </c>
      <c r="C163" s="89">
        <v>-50.206969999999998</v>
      </c>
      <c r="E163" s="89">
        <v>11750000000</v>
      </c>
      <c r="F163" s="89">
        <v>-61.023753999999997</v>
      </c>
    </row>
    <row r="164" spans="2:6" x14ac:dyDescent="0.25">
      <c r="B164" s="89">
        <v>11875000000</v>
      </c>
      <c r="C164" s="89">
        <v>-50.746352999999999</v>
      </c>
      <c r="E164" s="89">
        <v>11875000000</v>
      </c>
      <c r="F164" s="89">
        <v>-61.555771</v>
      </c>
    </row>
    <row r="165" spans="2:6" x14ac:dyDescent="0.25">
      <c r="B165" s="89">
        <v>12000000000</v>
      </c>
      <c r="C165" s="89">
        <v>-51.082962000000002</v>
      </c>
      <c r="E165" s="89">
        <v>12000000000</v>
      </c>
      <c r="F165" s="89">
        <v>-62.073967000000003</v>
      </c>
    </row>
    <row r="166" spans="2:6" x14ac:dyDescent="0.25">
      <c r="B166" s="89" t="s">
        <v>21</v>
      </c>
      <c r="C166" s="89"/>
      <c r="E166" s="89" t="s">
        <v>21</v>
      </c>
      <c r="F166" s="89"/>
    </row>
    <row r="167" spans="2:6" x14ac:dyDescent="0.25">
      <c r="B167" s="89"/>
      <c r="C167" s="89"/>
      <c r="E167" s="89"/>
      <c r="F167" s="89"/>
    </row>
    <row r="168" spans="2:6" x14ac:dyDescent="0.25">
      <c r="B168" s="89"/>
      <c r="C168" s="89"/>
      <c r="E168" s="89"/>
      <c r="F168" s="89"/>
    </row>
    <row r="169" spans="2:6" x14ac:dyDescent="0.25">
      <c r="B169" s="89" t="s">
        <v>24</v>
      </c>
      <c r="C169" s="89"/>
      <c r="E169" s="89" t="s">
        <v>24</v>
      </c>
      <c r="F169" s="89"/>
    </row>
    <row r="170" spans="2:6" x14ac:dyDescent="0.25">
      <c r="B170" s="89" t="s">
        <v>19</v>
      </c>
      <c r="C170" s="89" t="s">
        <v>268</v>
      </c>
      <c r="E170" s="89" t="s">
        <v>19</v>
      </c>
      <c r="F170" s="89" t="s">
        <v>268</v>
      </c>
    </row>
    <row r="171" spans="2:6" x14ac:dyDescent="0.25">
      <c r="B171" s="89">
        <v>8000000000</v>
      </c>
      <c r="C171" s="89">
        <v>-78.531502000000003</v>
      </c>
      <c r="E171" s="89">
        <v>8000000000</v>
      </c>
      <c r="F171" s="89">
        <v>-54.935600000000001</v>
      </c>
    </row>
    <row r="172" spans="2:6" x14ac:dyDescent="0.25">
      <c r="B172" s="89">
        <v>8083333333.3332996</v>
      </c>
      <c r="C172" s="89">
        <v>-75.754600999999994</v>
      </c>
      <c r="E172" s="89">
        <v>8083333333.3332996</v>
      </c>
      <c r="F172" s="89">
        <v>-53.539760999999999</v>
      </c>
    </row>
    <row r="173" spans="2:6" x14ac:dyDescent="0.25">
      <c r="B173" s="89">
        <v>8166666666.6667004</v>
      </c>
      <c r="C173" s="89">
        <v>-73.429077000000007</v>
      </c>
      <c r="E173" s="89">
        <v>8166666666.6667004</v>
      </c>
      <c r="F173" s="89">
        <v>-52.217266000000002</v>
      </c>
    </row>
    <row r="174" spans="2:6" x14ac:dyDescent="0.25">
      <c r="B174" s="89">
        <v>8250000000</v>
      </c>
      <c r="C174" s="89">
        <v>-72.845405999999997</v>
      </c>
      <c r="E174" s="89">
        <v>8250000000</v>
      </c>
      <c r="F174" s="89">
        <v>-52.018925000000003</v>
      </c>
    </row>
    <row r="175" spans="2:6" x14ac:dyDescent="0.25">
      <c r="B175" s="89">
        <v>8333333333.3332996</v>
      </c>
      <c r="C175" s="89">
        <v>-73.600577999999999</v>
      </c>
      <c r="E175" s="89">
        <v>8333333333.3332996</v>
      </c>
      <c r="F175" s="89">
        <v>-52.271419999999999</v>
      </c>
    </row>
    <row r="176" spans="2:6" x14ac:dyDescent="0.25">
      <c r="B176" s="89">
        <v>8416666666.6667004</v>
      </c>
      <c r="C176" s="89">
        <v>-74.074089000000001</v>
      </c>
      <c r="E176" s="89">
        <v>8416666666.6667004</v>
      </c>
      <c r="F176" s="89">
        <v>-52.359245000000001</v>
      </c>
    </row>
    <row r="177" spans="2:6" x14ac:dyDescent="0.25">
      <c r="B177" s="89">
        <v>8500000000</v>
      </c>
      <c r="C177" s="89">
        <v>-74.178428999999994</v>
      </c>
      <c r="E177" s="89">
        <v>8500000000</v>
      </c>
      <c r="F177" s="89">
        <v>-52.473117999999999</v>
      </c>
    </row>
    <row r="178" spans="2:6" x14ac:dyDescent="0.25">
      <c r="B178" s="89">
        <v>8583333333.3332996</v>
      </c>
      <c r="C178" s="89">
        <v>-74.173676</v>
      </c>
      <c r="E178" s="89">
        <v>8583333333.3332996</v>
      </c>
      <c r="F178" s="89">
        <v>-52.532383000000003</v>
      </c>
    </row>
    <row r="179" spans="2:6" x14ac:dyDescent="0.25">
      <c r="B179" s="89">
        <v>8666666666.6667004</v>
      </c>
      <c r="C179" s="89">
        <v>-73.701897000000002</v>
      </c>
      <c r="E179" s="89">
        <v>8666666666.6667004</v>
      </c>
      <c r="F179" s="89">
        <v>-52.413494</v>
      </c>
    </row>
    <row r="180" spans="2:6" x14ac:dyDescent="0.25">
      <c r="B180" s="89">
        <v>8750000000</v>
      </c>
      <c r="C180" s="89">
        <v>-74.623412999999999</v>
      </c>
      <c r="E180" s="89">
        <v>8750000000</v>
      </c>
      <c r="F180" s="89">
        <v>-52.843136000000001</v>
      </c>
    </row>
    <row r="181" spans="2:6" x14ac:dyDescent="0.25">
      <c r="B181" s="89">
        <v>8833333333.3332996</v>
      </c>
      <c r="C181" s="89">
        <v>-74.808937</v>
      </c>
      <c r="E181" s="89">
        <v>8833333333.3332996</v>
      </c>
      <c r="F181" s="89">
        <v>-52.781170000000003</v>
      </c>
    </row>
    <row r="182" spans="2:6" x14ac:dyDescent="0.25">
      <c r="B182" s="89">
        <v>8916666666.6667004</v>
      </c>
      <c r="C182" s="89">
        <v>-75.599830999999995</v>
      </c>
      <c r="E182" s="89">
        <v>8916666666.6667004</v>
      </c>
      <c r="F182" s="89">
        <v>-52.984794999999998</v>
      </c>
    </row>
    <row r="183" spans="2:6" x14ac:dyDescent="0.25">
      <c r="B183" s="89">
        <v>9000000000</v>
      </c>
      <c r="C183" s="89">
        <v>-75.094504999999998</v>
      </c>
      <c r="E183" s="89">
        <v>9000000000</v>
      </c>
      <c r="F183" s="89">
        <v>-52.581432</v>
      </c>
    </row>
    <row r="184" spans="2:6" x14ac:dyDescent="0.25">
      <c r="B184" s="89">
        <v>9083333333.3332996</v>
      </c>
      <c r="C184" s="89">
        <v>-74.886634999999998</v>
      </c>
      <c r="E184" s="89">
        <v>9083333333.3332996</v>
      </c>
      <c r="F184" s="89">
        <v>-52.694510999999999</v>
      </c>
    </row>
    <row r="185" spans="2:6" x14ac:dyDescent="0.25">
      <c r="B185" s="89">
        <v>9166666666.6667004</v>
      </c>
      <c r="C185" s="89">
        <v>-74.991844</v>
      </c>
      <c r="E185" s="89">
        <v>9166666666.6667004</v>
      </c>
      <c r="F185" s="89">
        <v>-52.736770999999997</v>
      </c>
    </row>
    <row r="186" spans="2:6" x14ac:dyDescent="0.25">
      <c r="B186" s="89">
        <v>9250000000</v>
      </c>
      <c r="C186" s="89">
        <v>-74.545776000000004</v>
      </c>
      <c r="E186" s="89">
        <v>9250000000</v>
      </c>
      <c r="F186" s="89">
        <v>-52.824612000000002</v>
      </c>
    </row>
    <row r="187" spans="2:6" x14ac:dyDescent="0.25">
      <c r="B187" s="89">
        <v>9333333333.3332996</v>
      </c>
      <c r="C187" s="89">
        <v>-74.529197999999994</v>
      </c>
      <c r="E187" s="89">
        <v>9333333333.3332996</v>
      </c>
      <c r="F187" s="89">
        <v>-52.654502999999998</v>
      </c>
    </row>
    <row r="188" spans="2:6" x14ac:dyDescent="0.25">
      <c r="B188" s="89">
        <v>9416666666.6667004</v>
      </c>
      <c r="C188" s="89">
        <v>-74.330985999999996</v>
      </c>
      <c r="E188" s="89">
        <v>9416666666.6667004</v>
      </c>
      <c r="F188" s="89">
        <v>-52.567017</v>
      </c>
    </row>
    <row r="189" spans="2:6" x14ac:dyDescent="0.25">
      <c r="B189" s="89">
        <v>9500000000</v>
      </c>
      <c r="C189" s="89">
        <v>-73.900374999999997</v>
      </c>
      <c r="E189" s="89">
        <v>9500000000</v>
      </c>
      <c r="F189" s="89">
        <v>-52.632896000000002</v>
      </c>
    </row>
    <row r="190" spans="2:6" x14ac:dyDescent="0.25">
      <c r="B190" s="89">
        <v>9583333333.3332996</v>
      </c>
      <c r="C190" s="89">
        <v>-73.924308999999994</v>
      </c>
      <c r="E190" s="89">
        <v>9583333333.3332996</v>
      </c>
      <c r="F190" s="89">
        <v>-52.806705000000001</v>
      </c>
    </row>
    <row r="191" spans="2:6" x14ac:dyDescent="0.25">
      <c r="B191" s="89">
        <v>9666666666.6667004</v>
      </c>
      <c r="C191" s="89">
        <v>-73.709152000000003</v>
      </c>
      <c r="E191" s="89">
        <v>9666666666.6667004</v>
      </c>
      <c r="F191" s="89">
        <v>-53.034374</v>
      </c>
    </row>
    <row r="192" spans="2:6" x14ac:dyDescent="0.25">
      <c r="B192" s="89">
        <v>9750000000</v>
      </c>
      <c r="C192" s="89">
        <v>-73.956963000000002</v>
      </c>
      <c r="E192" s="89">
        <v>9750000000</v>
      </c>
      <c r="F192" s="89">
        <v>-53.139668</v>
      </c>
    </row>
    <row r="193" spans="2:6" x14ac:dyDescent="0.25">
      <c r="B193" s="89">
        <v>9833333333.3332996</v>
      </c>
      <c r="C193" s="89">
        <v>-74.120148</v>
      </c>
      <c r="E193" s="89">
        <v>9833333333.3332996</v>
      </c>
      <c r="F193" s="89">
        <v>-53.308307999999997</v>
      </c>
    </row>
    <row r="194" spans="2:6" x14ac:dyDescent="0.25">
      <c r="B194" s="89">
        <v>9916666666.6667004</v>
      </c>
      <c r="C194" s="89">
        <v>-74.231003000000001</v>
      </c>
      <c r="E194" s="89">
        <v>9916666666.6667004</v>
      </c>
      <c r="F194" s="89">
        <v>-53.677169999999997</v>
      </c>
    </row>
    <row r="195" spans="2:6" x14ac:dyDescent="0.25">
      <c r="B195" s="89">
        <v>10000000000</v>
      </c>
      <c r="C195" s="89">
        <v>-74.464354999999998</v>
      </c>
      <c r="E195" s="89">
        <v>10000000000</v>
      </c>
      <c r="F195" s="89">
        <v>-54.079501999999998</v>
      </c>
    </row>
    <row r="196" spans="2:6" x14ac:dyDescent="0.25">
      <c r="B196" s="89">
        <v>10083333333.333</v>
      </c>
      <c r="C196" s="89">
        <v>-74.766486999999998</v>
      </c>
      <c r="E196" s="89">
        <v>10083333333.333</v>
      </c>
      <c r="F196" s="89">
        <v>-54.423088</v>
      </c>
    </row>
    <row r="197" spans="2:6" x14ac:dyDescent="0.25">
      <c r="B197" s="89">
        <v>10166666666.667</v>
      </c>
      <c r="C197" s="89">
        <v>-75.182663000000005</v>
      </c>
      <c r="E197" s="89">
        <v>10166666666.667</v>
      </c>
      <c r="F197" s="89">
        <v>-54.589947000000002</v>
      </c>
    </row>
    <row r="198" spans="2:6" x14ac:dyDescent="0.25">
      <c r="B198" s="89">
        <v>10250000000</v>
      </c>
      <c r="C198" s="89">
        <v>-75.620705000000001</v>
      </c>
      <c r="E198" s="89">
        <v>10250000000</v>
      </c>
      <c r="F198" s="89">
        <v>-54.979655999999999</v>
      </c>
    </row>
    <row r="199" spans="2:6" x14ac:dyDescent="0.25">
      <c r="B199" s="89">
        <v>10333333333.333</v>
      </c>
      <c r="C199" s="89">
        <v>-76.372101000000001</v>
      </c>
      <c r="E199" s="89">
        <v>10333333333.333</v>
      </c>
      <c r="F199" s="89">
        <v>-55.644126999999997</v>
      </c>
    </row>
    <row r="200" spans="2:6" x14ac:dyDescent="0.25">
      <c r="B200" s="89">
        <v>10416666666.667</v>
      </c>
      <c r="C200" s="89">
        <v>-76.886864000000003</v>
      </c>
      <c r="E200" s="89">
        <v>10416666666.667</v>
      </c>
      <c r="F200" s="89">
        <v>-56.121471</v>
      </c>
    </row>
    <row r="201" spans="2:6" x14ac:dyDescent="0.25">
      <c r="B201" s="89">
        <v>10500000000</v>
      </c>
      <c r="C201" s="89">
        <v>-77.894699000000003</v>
      </c>
      <c r="E201" s="89">
        <v>10500000000</v>
      </c>
      <c r="F201" s="89">
        <v>-56.196750999999999</v>
      </c>
    </row>
    <row r="202" spans="2:6" x14ac:dyDescent="0.25">
      <c r="B202" s="89">
        <v>10583333333.333</v>
      </c>
      <c r="C202" s="89">
        <v>-78.205391000000006</v>
      </c>
      <c r="E202" s="89">
        <v>10583333333.333</v>
      </c>
      <c r="F202" s="89">
        <v>-56.334811999999999</v>
      </c>
    </row>
    <row r="203" spans="2:6" x14ac:dyDescent="0.25">
      <c r="B203" s="89">
        <v>10666666666.667</v>
      </c>
      <c r="C203" s="89">
        <v>-80.015159999999995</v>
      </c>
      <c r="E203" s="89">
        <v>10666666666.667</v>
      </c>
      <c r="F203" s="89">
        <v>-56.215922999999997</v>
      </c>
    </row>
    <row r="204" spans="2:6" x14ac:dyDescent="0.25">
      <c r="B204" s="89">
        <v>10750000000</v>
      </c>
      <c r="C204" s="89">
        <v>-82.234848</v>
      </c>
      <c r="E204" s="89">
        <v>10750000000</v>
      </c>
      <c r="F204" s="89">
        <v>-56.370552000000004</v>
      </c>
    </row>
    <row r="205" spans="2:6" x14ac:dyDescent="0.25">
      <c r="B205" s="89">
        <v>10833333333.333</v>
      </c>
      <c r="C205" s="89">
        <v>-83.757728999999998</v>
      </c>
      <c r="E205" s="89">
        <v>10833333333.333</v>
      </c>
      <c r="F205" s="89">
        <v>-56.428756999999997</v>
      </c>
    </row>
    <row r="206" spans="2:6" x14ac:dyDescent="0.25">
      <c r="B206" s="89">
        <v>10916666666.667</v>
      </c>
      <c r="C206" s="89">
        <v>-86.855689999999996</v>
      </c>
      <c r="E206" s="89">
        <v>10916666666.667</v>
      </c>
      <c r="F206" s="89">
        <v>-56.100529000000002</v>
      </c>
    </row>
    <row r="207" spans="2:6" x14ac:dyDescent="0.25">
      <c r="B207" s="89">
        <v>11000000000</v>
      </c>
      <c r="C207" s="89">
        <v>-86.692734000000002</v>
      </c>
      <c r="E207" s="89">
        <v>11000000000</v>
      </c>
      <c r="F207" s="89">
        <v>-56.043171000000001</v>
      </c>
    </row>
    <row r="208" spans="2:6" x14ac:dyDescent="0.25">
      <c r="B208" s="89">
        <v>11083333333.333</v>
      </c>
      <c r="C208" s="89">
        <v>-89.406127999999995</v>
      </c>
      <c r="E208" s="89">
        <v>11083333333.333</v>
      </c>
      <c r="F208" s="89">
        <v>-55.213577000000001</v>
      </c>
    </row>
    <row r="209" spans="2:6" x14ac:dyDescent="0.25">
      <c r="B209" s="89">
        <v>11166666666.667</v>
      </c>
      <c r="C209" s="89">
        <v>-89.477576999999997</v>
      </c>
      <c r="E209" s="89">
        <v>11166666666.667</v>
      </c>
      <c r="F209" s="89">
        <v>-55.158897000000003</v>
      </c>
    </row>
    <row r="210" spans="2:6" x14ac:dyDescent="0.25">
      <c r="B210" s="89">
        <v>11250000000</v>
      </c>
      <c r="C210" s="89">
        <v>-92.770820999999998</v>
      </c>
      <c r="E210" s="89">
        <v>11250000000</v>
      </c>
      <c r="F210" s="89">
        <v>-54.985259999999997</v>
      </c>
    </row>
    <row r="211" spans="2:6" x14ac:dyDescent="0.25">
      <c r="B211" s="89">
        <v>11333333333.333</v>
      </c>
      <c r="C211" s="89">
        <v>-90.756980999999996</v>
      </c>
      <c r="E211" s="89">
        <v>11333333333.333</v>
      </c>
      <c r="F211" s="89">
        <v>-55.127223999999998</v>
      </c>
    </row>
    <row r="212" spans="2:6" x14ac:dyDescent="0.25">
      <c r="B212" s="89">
        <v>11416666666.667</v>
      </c>
      <c r="C212" s="89">
        <v>-90.908317999999994</v>
      </c>
      <c r="E212" s="89">
        <v>11416666666.667</v>
      </c>
      <c r="F212" s="89">
        <v>-54.749167999999997</v>
      </c>
    </row>
    <row r="213" spans="2:6" x14ac:dyDescent="0.25">
      <c r="B213" s="89">
        <v>11500000000</v>
      </c>
      <c r="C213" s="89">
        <v>-87.425049000000001</v>
      </c>
      <c r="E213" s="89">
        <v>11500000000</v>
      </c>
      <c r="F213" s="89">
        <v>-54.593136000000001</v>
      </c>
    </row>
    <row r="214" spans="2:6" x14ac:dyDescent="0.25">
      <c r="B214" s="89">
        <v>11583333333.333</v>
      </c>
      <c r="C214" s="89">
        <v>-87.528030000000001</v>
      </c>
      <c r="E214" s="89">
        <v>11583333333.333</v>
      </c>
      <c r="F214" s="89">
        <v>-54.758125</v>
      </c>
    </row>
    <row r="215" spans="2:6" x14ac:dyDescent="0.25">
      <c r="B215" s="89">
        <v>11666666666.667</v>
      </c>
      <c r="C215" s="89">
        <v>-84.409926999999996</v>
      </c>
      <c r="E215" s="89">
        <v>11666666666.667</v>
      </c>
      <c r="F215" s="89">
        <v>-54.721600000000002</v>
      </c>
    </row>
    <row r="216" spans="2:6" x14ac:dyDescent="0.25">
      <c r="B216" s="89">
        <v>11750000000</v>
      </c>
      <c r="C216" s="89">
        <v>-84.211205000000007</v>
      </c>
      <c r="E216" s="89">
        <v>11750000000</v>
      </c>
      <c r="F216" s="89">
        <v>-54.899707999999997</v>
      </c>
    </row>
    <row r="217" spans="2:6" x14ac:dyDescent="0.25">
      <c r="B217" s="89">
        <v>11833333333.333</v>
      </c>
      <c r="C217" s="89">
        <v>-81.574225999999996</v>
      </c>
      <c r="E217" s="89">
        <v>11833333333.333</v>
      </c>
      <c r="F217" s="89">
        <v>-53.989426000000002</v>
      </c>
    </row>
    <row r="218" spans="2:6" x14ac:dyDescent="0.25">
      <c r="B218" s="89">
        <v>11916666666.667</v>
      </c>
      <c r="C218" s="89">
        <v>-79.645927</v>
      </c>
      <c r="E218" s="89">
        <v>11916666666.667</v>
      </c>
      <c r="F218" s="89">
        <v>-53.740291999999997</v>
      </c>
    </row>
    <row r="219" spans="2:6" x14ac:dyDescent="0.25">
      <c r="B219" s="89">
        <v>12000000000</v>
      </c>
      <c r="C219" s="89">
        <v>-77.637473999999997</v>
      </c>
      <c r="E219" s="89">
        <v>12000000000</v>
      </c>
      <c r="F219" s="89">
        <v>-52.807701000000002</v>
      </c>
    </row>
    <row r="220" spans="2:6" x14ac:dyDescent="0.25">
      <c r="B220" s="89" t="s">
        <v>21</v>
      </c>
      <c r="C220" s="89"/>
      <c r="E220" s="89" t="s">
        <v>21</v>
      </c>
      <c r="F220" s="89"/>
    </row>
    <row r="221" spans="2:6" x14ac:dyDescent="0.25">
      <c r="B221" s="89"/>
      <c r="C221" s="89"/>
      <c r="E221" s="89"/>
      <c r="F221" s="89"/>
    </row>
    <row r="222" spans="2:6" x14ac:dyDescent="0.25">
      <c r="B222" s="89"/>
      <c r="C222" s="89"/>
      <c r="E222" s="89"/>
      <c r="F222" s="89"/>
    </row>
    <row r="223" spans="2:6" x14ac:dyDescent="0.25">
      <c r="B223" s="89" t="s">
        <v>25</v>
      </c>
      <c r="C223" s="89"/>
      <c r="E223" s="89" t="s">
        <v>25</v>
      </c>
      <c r="F223" s="89"/>
    </row>
    <row r="224" spans="2:6" x14ac:dyDescent="0.25">
      <c r="B224" s="89" t="s">
        <v>19</v>
      </c>
      <c r="C224" s="89" t="s">
        <v>278</v>
      </c>
      <c r="E224" s="89" t="s">
        <v>19</v>
      </c>
      <c r="F224" s="89" t="s">
        <v>278</v>
      </c>
    </row>
    <row r="225" spans="2:6" x14ac:dyDescent="0.25">
      <c r="B225" s="89">
        <v>10000000000</v>
      </c>
      <c r="C225" s="89">
        <v>-57.552452000000002</v>
      </c>
      <c r="E225" s="89">
        <v>10000000000</v>
      </c>
      <c r="F225" s="89">
        <v>-75.945426999999995</v>
      </c>
    </row>
    <row r="226" spans="2:6" x14ac:dyDescent="0.25">
      <c r="B226" s="89">
        <v>10041666666.667</v>
      </c>
      <c r="C226" s="89">
        <v>-56.134524999999996</v>
      </c>
      <c r="E226" s="89">
        <v>10041666666.667</v>
      </c>
      <c r="F226" s="89">
        <v>-69.606635999999995</v>
      </c>
    </row>
    <row r="227" spans="2:6" x14ac:dyDescent="0.25">
      <c r="B227" s="89">
        <v>10083333333.333</v>
      </c>
      <c r="C227" s="89">
        <v>-55.59798</v>
      </c>
      <c r="E227" s="89">
        <v>10083333333.333</v>
      </c>
      <c r="F227" s="89">
        <v>-69.427459999999996</v>
      </c>
    </row>
    <row r="228" spans="2:6" x14ac:dyDescent="0.25">
      <c r="B228" s="89">
        <v>10125000000</v>
      </c>
      <c r="C228" s="89">
        <v>-54.905548000000003</v>
      </c>
      <c r="E228" s="89">
        <v>10125000000</v>
      </c>
      <c r="F228" s="89">
        <v>-68.793892</v>
      </c>
    </row>
    <row r="229" spans="2:6" x14ac:dyDescent="0.25">
      <c r="B229" s="89">
        <v>10166666666.667</v>
      </c>
      <c r="C229" s="89">
        <v>-54.812621999999998</v>
      </c>
      <c r="E229" s="89">
        <v>10166666666.667</v>
      </c>
      <c r="F229" s="89">
        <v>-68.710021999999995</v>
      </c>
    </row>
    <row r="230" spans="2:6" x14ac:dyDescent="0.25">
      <c r="B230" s="89">
        <v>10208333333.333</v>
      </c>
      <c r="C230" s="89">
        <v>-55.099899000000001</v>
      </c>
      <c r="E230" s="89">
        <v>10208333333.333</v>
      </c>
      <c r="F230" s="89">
        <v>-67.814705000000004</v>
      </c>
    </row>
    <row r="231" spans="2:6" x14ac:dyDescent="0.25">
      <c r="B231" s="89">
        <v>10250000000</v>
      </c>
      <c r="C231" s="89">
        <v>-54.400154000000001</v>
      </c>
      <c r="E231" s="89">
        <v>10250000000</v>
      </c>
      <c r="F231" s="89">
        <v>-69.564376999999993</v>
      </c>
    </row>
    <row r="232" spans="2:6" x14ac:dyDescent="0.25">
      <c r="B232" s="89">
        <v>10291666666.667</v>
      </c>
      <c r="C232" s="89">
        <v>-55.018318000000001</v>
      </c>
      <c r="E232" s="89">
        <v>10291666666.667</v>
      </c>
      <c r="F232" s="89">
        <v>-67.782188000000005</v>
      </c>
    </row>
    <row r="233" spans="2:6" x14ac:dyDescent="0.25">
      <c r="B233" s="89">
        <v>10333333333.333</v>
      </c>
      <c r="C233" s="89">
        <v>-55.407741999999999</v>
      </c>
      <c r="E233" s="89">
        <v>10333333333.333</v>
      </c>
      <c r="F233" s="89">
        <v>-67.893387000000004</v>
      </c>
    </row>
    <row r="234" spans="2:6" x14ac:dyDescent="0.25">
      <c r="B234" s="89">
        <v>10375000000</v>
      </c>
      <c r="C234" s="89">
        <v>-55.371090000000002</v>
      </c>
      <c r="E234" s="89">
        <v>10375000000</v>
      </c>
      <c r="F234" s="89">
        <v>-67.773848999999998</v>
      </c>
    </row>
    <row r="235" spans="2:6" x14ac:dyDescent="0.25">
      <c r="B235" s="89">
        <v>10416666666.667</v>
      </c>
      <c r="C235" s="89">
        <v>-55.465663999999997</v>
      </c>
      <c r="E235" s="89">
        <v>10416666666.667</v>
      </c>
      <c r="F235" s="89">
        <v>-68.305435000000003</v>
      </c>
    </row>
    <row r="236" spans="2:6" x14ac:dyDescent="0.25">
      <c r="B236" s="89">
        <v>10458333333.333</v>
      </c>
      <c r="C236" s="89">
        <v>-55.556355000000003</v>
      </c>
      <c r="E236" s="89">
        <v>10458333333.333</v>
      </c>
      <c r="F236" s="89">
        <v>-68.847801000000004</v>
      </c>
    </row>
    <row r="237" spans="2:6" x14ac:dyDescent="0.25">
      <c r="B237" s="89">
        <v>10500000000</v>
      </c>
      <c r="C237" s="89">
        <v>-56.069443</v>
      </c>
      <c r="E237" s="89">
        <v>10500000000</v>
      </c>
      <c r="F237" s="89">
        <v>-67.072388000000004</v>
      </c>
    </row>
    <row r="238" spans="2:6" x14ac:dyDescent="0.25">
      <c r="B238" s="89">
        <v>10541666666.667</v>
      </c>
      <c r="C238" s="89">
        <v>-56.990219000000003</v>
      </c>
      <c r="E238" s="89">
        <v>10541666666.667</v>
      </c>
      <c r="F238" s="89">
        <v>-68.963393999999994</v>
      </c>
    </row>
    <row r="239" spans="2:6" x14ac:dyDescent="0.25">
      <c r="B239" s="89">
        <v>10583333333.333</v>
      </c>
      <c r="C239" s="89">
        <v>-56.301265999999998</v>
      </c>
      <c r="E239" s="89">
        <v>10583333333.333</v>
      </c>
      <c r="F239" s="89">
        <v>-68.180098999999998</v>
      </c>
    </row>
    <row r="240" spans="2:6" x14ac:dyDescent="0.25">
      <c r="B240" s="89">
        <v>10625000000</v>
      </c>
      <c r="C240" s="89">
        <v>-56.229850999999996</v>
      </c>
      <c r="E240" s="89">
        <v>10625000000</v>
      </c>
      <c r="F240" s="89">
        <v>-67.772773999999998</v>
      </c>
    </row>
    <row r="241" spans="2:6" x14ac:dyDescent="0.25">
      <c r="B241" s="89">
        <v>10666666666.667</v>
      </c>
      <c r="C241" s="89">
        <v>-56.945250999999999</v>
      </c>
      <c r="E241" s="89">
        <v>10666666666.667</v>
      </c>
      <c r="F241" s="89">
        <v>-67.114913999999999</v>
      </c>
    </row>
    <row r="242" spans="2:6" x14ac:dyDescent="0.25">
      <c r="B242" s="89">
        <v>10708333333.333</v>
      </c>
      <c r="C242" s="89">
        <v>-56.187159999999999</v>
      </c>
      <c r="E242" s="89">
        <v>10708333333.333</v>
      </c>
      <c r="F242" s="89">
        <v>-67.346908999999997</v>
      </c>
    </row>
    <row r="243" spans="2:6" x14ac:dyDescent="0.25">
      <c r="B243" s="89">
        <v>10750000000</v>
      </c>
      <c r="C243" s="89">
        <v>-55.468983000000001</v>
      </c>
      <c r="E243" s="89">
        <v>10750000000</v>
      </c>
      <c r="F243" s="89">
        <v>-67.796218999999994</v>
      </c>
    </row>
    <row r="244" spans="2:6" x14ac:dyDescent="0.25">
      <c r="B244" s="89">
        <v>10791666666.667</v>
      </c>
      <c r="C244" s="89">
        <v>-55.928375000000003</v>
      </c>
      <c r="E244" s="89">
        <v>10791666666.667</v>
      </c>
      <c r="F244" s="89">
        <v>-65.827797000000004</v>
      </c>
    </row>
    <row r="245" spans="2:6" x14ac:dyDescent="0.25">
      <c r="B245" s="89">
        <v>10833333333.333</v>
      </c>
      <c r="C245" s="89">
        <v>-56.857757999999997</v>
      </c>
      <c r="E245" s="89">
        <v>10833333333.333</v>
      </c>
      <c r="F245" s="89">
        <v>-67.286263000000005</v>
      </c>
    </row>
    <row r="246" spans="2:6" x14ac:dyDescent="0.25">
      <c r="B246" s="89">
        <v>10875000000</v>
      </c>
      <c r="C246" s="89">
        <v>-56.990462999999998</v>
      </c>
      <c r="E246" s="89">
        <v>10875000000</v>
      </c>
      <c r="F246" s="89">
        <v>-68.253776999999999</v>
      </c>
    </row>
    <row r="247" spans="2:6" x14ac:dyDescent="0.25">
      <c r="B247" s="89">
        <v>10916666666.667</v>
      </c>
      <c r="C247" s="89">
        <v>-55.271003999999998</v>
      </c>
      <c r="E247" s="89">
        <v>10916666666.667</v>
      </c>
      <c r="F247" s="89">
        <v>-68.078957000000003</v>
      </c>
    </row>
    <row r="248" spans="2:6" x14ac:dyDescent="0.25">
      <c r="B248" s="89">
        <v>10958333333.333</v>
      </c>
      <c r="C248" s="89">
        <v>-56.027569</v>
      </c>
      <c r="E248" s="89">
        <v>10958333333.333</v>
      </c>
      <c r="F248" s="89">
        <v>-66.322365000000005</v>
      </c>
    </row>
    <row r="249" spans="2:6" x14ac:dyDescent="0.25">
      <c r="B249" s="89">
        <v>11000000000</v>
      </c>
      <c r="C249" s="89">
        <v>-57.167324000000001</v>
      </c>
      <c r="E249" s="89">
        <v>11000000000</v>
      </c>
      <c r="F249" s="89">
        <v>-67.146872999999999</v>
      </c>
    </row>
    <row r="250" spans="2:6" x14ac:dyDescent="0.25">
      <c r="B250" s="89">
        <v>11041666666.667</v>
      </c>
      <c r="C250" s="89">
        <v>-59.182850000000002</v>
      </c>
      <c r="E250" s="89">
        <v>11041666666.667</v>
      </c>
      <c r="F250" s="89">
        <v>-69.814766000000006</v>
      </c>
    </row>
    <row r="251" spans="2:6" x14ac:dyDescent="0.25">
      <c r="B251" s="89">
        <v>11083333333.333</v>
      </c>
      <c r="C251" s="89">
        <v>-57.301582000000003</v>
      </c>
      <c r="E251" s="89">
        <v>11083333333.333</v>
      </c>
      <c r="F251" s="89">
        <v>-68.669196999999997</v>
      </c>
    </row>
    <row r="252" spans="2:6" x14ac:dyDescent="0.25">
      <c r="B252" s="89">
        <v>11125000000</v>
      </c>
      <c r="C252" s="89">
        <v>-58.251545</v>
      </c>
      <c r="E252" s="89">
        <v>11125000000</v>
      </c>
      <c r="F252" s="89">
        <v>-68.534683000000001</v>
      </c>
    </row>
    <row r="253" spans="2:6" x14ac:dyDescent="0.25">
      <c r="B253" s="89">
        <v>11166666666.667</v>
      </c>
      <c r="C253" s="89">
        <v>-59.371208000000003</v>
      </c>
      <c r="E253" s="89">
        <v>11166666666.667</v>
      </c>
      <c r="F253" s="89">
        <v>-67.239861000000005</v>
      </c>
    </row>
    <row r="254" spans="2:6" x14ac:dyDescent="0.25">
      <c r="B254" s="89">
        <v>11208333333.333</v>
      </c>
      <c r="C254" s="89">
        <v>-58.963279999999997</v>
      </c>
      <c r="E254" s="89">
        <v>11208333333.333</v>
      </c>
      <c r="F254" s="89">
        <v>-69.343185000000005</v>
      </c>
    </row>
    <row r="255" spans="2:6" x14ac:dyDescent="0.25">
      <c r="B255" s="89">
        <v>11250000000</v>
      </c>
      <c r="C255" s="89">
        <v>-59.413403000000002</v>
      </c>
      <c r="E255" s="89">
        <v>11250000000</v>
      </c>
      <c r="F255" s="89">
        <v>-68.508185999999995</v>
      </c>
    </row>
    <row r="256" spans="2:6" x14ac:dyDescent="0.25">
      <c r="B256" s="89">
        <v>11291666666.667</v>
      </c>
      <c r="C256" s="89">
        <v>-59.743225000000002</v>
      </c>
      <c r="E256" s="89">
        <v>11291666666.667</v>
      </c>
      <c r="F256" s="89">
        <v>-67.561797999999996</v>
      </c>
    </row>
    <row r="257" spans="2:6" x14ac:dyDescent="0.25">
      <c r="B257" s="89">
        <v>11333333333.333</v>
      </c>
      <c r="C257" s="89">
        <v>-61.394188</v>
      </c>
      <c r="E257" s="89">
        <v>11333333333.333</v>
      </c>
      <c r="F257" s="89">
        <v>-68.151420999999999</v>
      </c>
    </row>
    <row r="258" spans="2:6" x14ac:dyDescent="0.25">
      <c r="B258" s="89">
        <v>11375000000</v>
      </c>
      <c r="C258" s="89">
        <v>-60.640006999999997</v>
      </c>
      <c r="E258" s="89">
        <v>11375000000</v>
      </c>
      <c r="F258" s="89">
        <v>-67.748977999999994</v>
      </c>
    </row>
    <row r="259" spans="2:6" x14ac:dyDescent="0.25">
      <c r="B259" s="89">
        <v>11416666666.667</v>
      </c>
      <c r="C259" s="89">
        <v>-58.712059000000004</v>
      </c>
      <c r="E259" s="89">
        <v>11416666666.667</v>
      </c>
      <c r="F259" s="89">
        <v>-68.599052</v>
      </c>
    </row>
    <row r="260" spans="2:6" x14ac:dyDescent="0.25">
      <c r="B260" s="89">
        <v>11458333333.333</v>
      </c>
      <c r="C260" s="89">
        <v>-62.610008000000001</v>
      </c>
      <c r="E260" s="89">
        <v>11458333333.333</v>
      </c>
      <c r="F260" s="89">
        <v>-67.627303999999995</v>
      </c>
    </row>
    <row r="261" spans="2:6" x14ac:dyDescent="0.25">
      <c r="B261" s="89">
        <v>11500000000</v>
      </c>
      <c r="C261" s="89">
        <v>-59.856121000000002</v>
      </c>
      <c r="E261" s="89">
        <v>11500000000</v>
      </c>
      <c r="F261" s="89">
        <v>-70.355369999999994</v>
      </c>
    </row>
    <row r="262" spans="2:6" x14ac:dyDescent="0.25">
      <c r="B262" s="89">
        <v>11541666666.667</v>
      </c>
      <c r="C262" s="89">
        <v>-60.489223000000003</v>
      </c>
      <c r="E262" s="89">
        <v>11541666666.667</v>
      </c>
      <c r="F262" s="89">
        <v>-70.512787000000003</v>
      </c>
    </row>
    <row r="263" spans="2:6" x14ac:dyDescent="0.25">
      <c r="B263" s="89">
        <v>11583333333.333</v>
      </c>
      <c r="C263" s="89">
        <v>-60.415401000000003</v>
      </c>
      <c r="E263" s="89">
        <v>11583333333.333</v>
      </c>
      <c r="F263" s="89">
        <v>-67.853736999999995</v>
      </c>
    </row>
    <row r="264" spans="2:6" x14ac:dyDescent="0.25">
      <c r="B264" s="89">
        <v>11625000000</v>
      </c>
      <c r="C264" s="89">
        <v>-62.962814000000002</v>
      </c>
      <c r="E264" s="89">
        <v>11625000000</v>
      </c>
      <c r="F264" s="89">
        <v>-68.210639999999998</v>
      </c>
    </row>
    <row r="265" spans="2:6" x14ac:dyDescent="0.25">
      <c r="B265" s="89">
        <v>11666666666.667</v>
      </c>
      <c r="C265" s="89">
        <v>-62.585934000000002</v>
      </c>
      <c r="E265" s="89">
        <v>11666666666.667</v>
      </c>
      <c r="F265" s="89">
        <v>-68.896743999999998</v>
      </c>
    </row>
    <row r="266" spans="2:6" x14ac:dyDescent="0.25">
      <c r="B266" s="89">
        <v>11708333333.333</v>
      </c>
      <c r="C266" s="89">
        <v>-59.722881000000001</v>
      </c>
      <c r="E266" s="89">
        <v>11708333333.333</v>
      </c>
      <c r="F266" s="89">
        <v>-70.691849000000005</v>
      </c>
    </row>
    <row r="267" spans="2:6" x14ac:dyDescent="0.25">
      <c r="B267" s="89">
        <v>11750000000</v>
      </c>
      <c r="C267" s="89">
        <v>-61.445273999999998</v>
      </c>
      <c r="E267" s="89">
        <v>11750000000</v>
      </c>
      <c r="F267" s="89">
        <v>-67.534378000000004</v>
      </c>
    </row>
    <row r="268" spans="2:6" x14ac:dyDescent="0.25">
      <c r="B268" s="89">
        <v>11791666666.667</v>
      </c>
      <c r="C268" s="89">
        <v>-62.412967999999999</v>
      </c>
      <c r="E268" s="89">
        <v>11791666666.667</v>
      </c>
      <c r="F268" s="89">
        <v>-68.638976999999997</v>
      </c>
    </row>
    <row r="269" spans="2:6" x14ac:dyDescent="0.25">
      <c r="B269" s="89">
        <v>11833333333.333</v>
      </c>
      <c r="C269" s="89">
        <v>-63.061461999999999</v>
      </c>
      <c r="E269" s="89">
        <v>11833333333.333</v>
      </c>
      <c r="F269" s="89">
        <v>-69.385261999999997</v>
      </c>
    </row>
    <row r="270" spans="2:6" x14ac:dyDescent="0.25">
      <c r="B270" s="89">
        <v>11875000000</v>
      </c>
      <c r="C270" s="89">
        <v>-59.712024999999997</v>
      </c>
      <c r="E270" s="89">
        <v>11875000000</v>
      </c>
      <c r="F270" s="89">
        <v>-69.475791999999998</v>
      </c>
    </row>
    <row r="271" spans="2:6" x14ac:dyDescent="0.25">
      <c r="B271" s="89">
        <v>11916666666.667</v>
      </c>
      <c r="C271" s="89">
        <v>-60.778373999999999</v>
      </c>
      <c r="E271" s="89">
        <v>11916666666.667</v>
      </c>
      <c r="F271" s="89">
        <v>-68.106910999999997</v>
      </c>
    </row>
    <row r="272" spans="2:6" x14ac:dyDescent="0.25">
      <c r="B272" s="89">
        <v>11958333333.333</v>
      </c>
      <c r="C272" s="89">
        <v>-64.023628000000002</v>
      </c>
      <c r="E272" s="89">
        <v>11958333333.333</v>
      </c>
      <c r="F272" s="89">
        <v>-67.620543999999995</v>
      </c>
    </row>
    <row r="273" spans="2:6" x14ac:dyDescent="0.25">
      <c r="B273" s="89">
        <v>12000000000</v>
      </c>
      <c r="C273" s="89">
        <v>-60.074874999999999</v>
      </c>
      <c r="E273" s="89">
        <v>12000000000</v>
      </c>
      <c r="F273" s="89">
        <v>-69.708129999999997</v>
      </c>
    </row>
    <row r="274" spans="2:6" x14ac:dyDescent="0.25">
      <c r="B274" s="89" t="s">
        <v>21</v>
      </c>
      <c r="C274" s="89"/>
      <c r="E274" s="89" t="s">
        <v>21</v>
      </c>
      <c r="F274" s="89"/>
    </row>
    <row r="275" spans="2:6" x14ac:dyDescent="0.25">
      <c r="B275" s="89"/>
      <c r="C275" s="89"/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12"/>
  <sheetViews>
    <sheetView workbookViewId="0">
      <selection activeCell="J1" sqref="J1:L212"/>
    </sheetView>
  </sheetViews>
  <sheetFormatPr defaultRowHeight="15" x14ac:dyDescent="0.25"/>
  <cols>
    <col min="1" max="1" width="13.7109375" style="40" customWidth="1"/>
    <col min="2" max="4" width="9.140625" style="89"/>
    <col min="5" max="5" width="2.7109375" style="81" customWidth="1"/>
    <col min="6" max="6" width="12.85546875" style="6" bestFit="1" customWidth="1"/>
    <col min="7" max="7" width="18.5703125" style="12" bestFit="1" customWidth="1"/>
    <col min="8" max="8" width="21.140625" style="12" bestFit="1" customWidth="1"/>
    <col min="9" max="9" width="13.7109375" style="40" customWidth="1"/>
    <col min="10" max="12" width="9.140625" style="89"/>
    <col min="13" max="13" width="2.7109375" style="9" customWidth="1"/>
    <col min="14" max="14" width="12.85546875" style="6" bestFit="1" customWidth="1"/>
    <col min="15" max="15" width="18.5703125" style="12" bestFit="1" customWidth="1"/>
    <col min="16" max="16" width="21.140625" style="12" bestFit="1" customWidth="1"/>
    <col min="17" max="17" width="2.7109375" style="9" customWidth="1"/>
  </cols>
  <sheetData>
    <row r="1" spans="1:17" x14ac:dyDescent="0.25">
      <c r="B1" s="89" t="s">
        <v>95</v>
      </c>
      <c r="F1" s="6" t="s">
        <v>2</v>
      </c>
      <c r="G1" s="13" t="s">
        <v>112</v>
      </c>
      <c r="H1" s="44" t="str">
        <f>D112</f>
        <v>2Rx2L dBc Log Mag(dB)</v>
      </c>
      <c r="J1" s="89" t="s">
        <v>95</v>
      </c>
      <c r="N1" s="6" t="s">
        <v>2</v>
      </c>
      <c r="O1" s="13" t="s">
        <v>112</v>
      </c>
      <c r="P1" s="44" t="str">
        <f>L112</f>
        <v>2Rx2L dBc Log Mag(dB)</v>
      </c>
    </row>
    <row r="2" spans="1:17" x14ac:dyDescent="0.25">
      <c r="A2" s="50" t="s">
        <v>111</v>
      </c>
      <c r="B2" s="89" t="s">
        <v>257</v>
      </c>
      <c r="C2" s="89" t="s">
        <v>273</v>
      </c>
      <c r="D2" s="89" t="s">
        <v>274</v>
      </c>
      <c r="E2" s="81" t="s">
        <v>209</v>
      </c>
      <c r="H2" s="11"/>
      <c r="I2" s="50" t="s">
        <v>108</v>
      </c>
      <c r="J2" s="89" t="s">
        <v>257</v>
      </c>
      <c r="K2" s="89" t="s">
        <v>273</v>
      </c>
      <c r="L2" s="89" t="s">
        <v>274</v>
      </c>
      <c r="P2" s="11"/>
    </row>
    <row r="3" spans="1:17" s="15" customFormat="1" x14ac:dyDescent="0.25">
      <c r="A3" s="40"/>
      <c r="B3" s="89" t="s">
        <v>276</v>
      </c>
      <c r="C3" s="89" t="s">
        <v>294</v>
      </c>
      <c r="D3" s="89" t="s">
        <v>299</v>
      </c>
      <c r="E3" s="81"/>
      <c r="F3" s="13" t="s">
        <v>12</v>
      </c>
      <c r="G3" s="13">
        <f>ABS(AVERAGE(G5:G103))</f>
        <v>80.162730353535352</v>
      </c>
      <c r="H3" s="82" t="s">
        <v>255</v>
      </c>
      <c r="I3" s="40"/>
      <c r="J3" s="89" t="s">
        <v>276</v>
      </c>
      <c r="K3" s="89" t="s">
        <v>294</v>
      </c>
      <c r="L3" s="89" t="s">
        <v>300</v>
      </c>
      <c r="M3" s="14"/>
      <c r="N3" s="13" t="s">
        <v>12</v>
      </c>
      <c r="O3" s="13">
        <f>ABS(AVERAGE(O5:O103))</f>
        <v>79.181967303030291</v>
      </c>
      <c r="P3" s="82" t="s">
        <v>255</v>
      </c>
      <c r="Q3" s="14"/>
    </row>
    <row r="4" spans="1:17" x14ac:dyDescent="0.25">
      <c r="B4" s="89" t="s">
        <v>98</v>
      </c>
      <c r="G4" s="11"/>
      <c r="H4" s="11"/>
      <c r="J4" s="89" t="s">
        <v>98</v>
      </c>
      <c r="O4" s="11"/>
      <c r="P4" s="11"/>
    </row>
    <row r="5" spans="1:17" x14ac:dyDescent="0.25">
      <c r="F5" s="6">
        <f t="shared" ref="F5:F36" si="0">B113/1000000000</f>
        <v>2</v>
      </c>
      <c r="G5" s="11">
        <f>H5-5</f>
        <v>-70.575737000000004</v>
      </c>
      <c r="H5" s="6">
        <f t="shared" ref="H5:H36" si="1">D113</f>
        <v>-65.575737000000004</v>
      </c>
      <c r="N5" s="6">
        <f t="shared" ref="N5:N36" si="2">J113/1000000000</f>
        <v>2</v>
      </c>
      <c r="O5" s="11">
        <f>P5-5</f>
        <v>-67.130997000000008</v>
      </c>
      <c r="P5" s="6">
        <f t="shared" ref="P5:P36" si="3">L113</f>
        <v>-62.130997000000001</v>
      </c>
    </row>
    <row r="6" spans="1:17" x14ac:dyDescent="0.25">
      <c r="F6" s="6">
        <f t="shared" si="0"/>
        <v>2.1020408163264999</v>
      </c>
      <c r="G6" s="11">
        <f t="shared" ref="G6:G69" si="4">H6-5</f>
        <v>-70.666106999999997</v>
      </c>
      <c r="H6" s="6">
        <f t="shared" si="1"/>
        <v>-65.666106999999997</v>
      </c>
      <c r="N6" s="6">
        <f t="shared" si="2"/>
        <v>2.1020408163264999</v>
      </c>
      <c r="O6" s="11">
        <f t="shared" ref="O6:O69" si="5">P6-5</f>
        <v>-67.109360000000009</v>
      </c>
      <c r="P6" s="6">
        <f t="shared" si="3"/>
        <v>-62.109360000000002</v>
      </c>
    </row>
    <row r="7" spans="1:17" x14ac:dyDescent="0.25">
      <c r="B7" s="89" t="s">
        <v>99</v>
      </c>
      <c r="F7" s="6">
        <f t="shared" si="0"/>
        <v>2.2040816326531001</v>
      </c>
      <c r="G7" s="11">
        <f t="shared" si="4"/>
        <v>-68.67835199999999</v>
      </c>
      <c r="H7" s="6">
        <f t="shared" si="1"/>
        <v>-63.678351999999997</v>
      </c>
      <c r="J7" s="89" t="s">
        <v>99</v>
      </c>
      <c r="N7" s="6">
        <f t="shared" si="2"/>
        <v>2.2040816326531001</v>
      </c>
      <c r="O7" s="11">
        <f t="shared" si="5"/>
        <v>-65.687077000000002</v>
      </c>
      <c r="P7" s="6">
        <f t="shared" si="3"/>
        <v>-60.687077000000002</v>
      </c>
    </row>
    <row r="8" spans="1:17" x14ac:dyDescent="0.25">
      <c r="B8" s="89" t="s">
        <v>19</v>
      </c>
      <c r="C8" s="89" t="s">
        <v>113</v>
      </c>
      <c r="F8" s="6">
        <f t="shared" si="0"/>
        <v>2.3061224489795999</v>
      </c>
      <c r="G8" s="11">
        <f t="shared" si="4"/>
        <v>-67.129069999999999</v>
      </c>
      <c r="H8" s="6">
        <f t="shared" si="1"/>
        <v>-62.129069999999999</v>
      </c>
      <c r="J8" s="89" t="s">
        <v>19</v>
      </c>
      <c r="K8" s="89" t="s">
        <v>113</v>
      </c>
      <c r="N8" s="6">
        <f t="shared" si="2"/>
        <v>2.3061224489795999</v>
      </c>
      <c r="O8" s="11">
        <f t="shared" si="5"/>
        <v>-65.641044999999991</v>
      </c>
      <c r="P8" s="6">
        <f t="shared" si="3"/>
        <v>-60.641044999999998</v>
      </c>
    </row>
    <row r="9" spans="1:17" x14ac:dyDescent="0.25">
      <c r="B9" s="89">
        <v>2000000000</v>
      </c>
      <c r="C9" s="89">
        <v>-9.3056210999999998</v>
      </c>
      <c r="F9" s="6">
        <f t="shared" si="0"/>
        <v>2.4081632653060998</v>
      </c>
      <c r="G9" s="11">
        <f t="shared" si="4"/>
        <v>-65.110123000000002</v>
      </c>
      <c r="H9" s="6">
        <f t="shared" si="1"/>
        <v>-60.110123000000002</v>
      </c>
      <c r="J9" s="89">
        <v>2000000000</v>
      </c>
      <c r="K9" s="89">
        <v>-12.007906999999999</v>
      </c>
      <c r="N9" s="6">
        <f t="shared" si="2"/>
        <v>2.4081632653060998</v>
      </c>
      <c r="O9" s="11">
        <f t="shared" si="5"/>
        <v>-64.799641000000008</v>
      </c>
      <c r="P9" s="6">
        <f t="shared" si="3"/>
        <v>-59.799641000000001</v>
      </c>
    </row>
    <row r="10" spans="1:17" x14ac:dyDescent="0.25">
      <c r="B10" s="89">
        <v>2102040816.3264999</v>
      </c>
      <c r="C10" s="89">
        <v>-7.0405148999999998</v>
      </c>
      <c r="F10" s="6">
        <f t="shared" si="0"/>
        <v>2.5102040816327</v>
      </c>
      <c r="G10" s="11">
        <f t="shared" si="4"/>
        <v>-66.478519000000006</v>
      </c>
      <c r="H10" s="6">
        <f t="shared" si="1"/>
        <v>-61.478518999999999</v>
      </c>
      <c r="J10" s="89">
        <v>2102040816.3264999</v>
      </c>
      <c r="K10" s="89">
        <v>-11.970165</v>
      </c>
      <c r="N10" s="6">
        <f t="shared" si="2"/>
        <v>2.5102040816327</v>
      </c>
      <c r="O10" s="11">
        <f t="shared" si="5"/>
        <v>-66.662731000000008</v>
      </c>
      <c r="P10" s="6">
        <f t="shared" si="3"/>
        <v>-61.662731000000001</v>
      </c>
    </row>
    <row r="11" spans="1:17" x14ac:dyDescent="0.25">
      <c r="B11" s="89">
        <v>2204081632.6531</v>
      </c>
      <c r="C11" s="89">
        <v>-6.8169456000000004</v>
      </c>
      <c r="F11" s="6">
        <f t="shared" si="0"/>
        <v>2.6122448979591999</v>
      </c>
      <c r="G11" s="11">
        <f t="shared" si="4"/>
        <v>-66.870964000000001</v>
      </c>
      <c r="H11" s="6">
        <f t="shared" si="1"/>
        <v>-61.870964000000001</v>
      </c>
      <c r="J11" s="89">
        <v>2204081632.6531</v>
      </c>
      <c r="K11" s="89">
        <v>-9.8552455999999999</v>
      </c>
      <c r="N11" s="6">
        <f t="shared" si="2"/>
        <v>2.6122448979591999</v>
      </c>
      <c r="O11" s="11">
        <f t="shared" si="5"/>
        <v>-67.476624000000001</v>
      </c>
      <c r="P11" s="6">
        <f t="shared" si="3"/>
        <v>-62.476624000000001</v>
      </c>
    </row>
    <row r="12" spans="1:17" x14ac:dyDescent="0.25">
      <c r="B12" s="89">
        <v>2306122448.9796</v>
      </c>
      <c r="C12" s="89">
        <v>-8.0847043999999997</v>
      </c>
      <c r="F12" s="6">
        <f t="shared" si="0"/>
        <v>2.7142857142856998</v>
      </c>
      <c r="G12" s="11">
        <f t="shared" si="4"/>
        <v>-68.123977999999994</v>
      </c>
      <c r="H12" s="6">
        <f t="shared" si="1"/>
        <v>-63.123978000000001</v>
      </c>
      <c r="J12" s="89">
        <v>2306122448.9796</v>
      </c>
      <c r="K12" s="89">
        <v>-9.0905819000000001</v>
      </c>
      <c r="N12" s="6">
        <f t="shared" si="2"/>
        <v>2.7142857142856998</v>
      </c>
      <c r="O12" s="11">
        <f t="shared" si="5"/>
        <v>-68.843147000000002</v>
      </c>
      <c r="P12" s="6">
        <f t="shared" si="3"/>
        <v>-63.843147000000002</v>
      </c>
    </row>
    <row r="13" spans="1:17" x14ac:dyDescent="0.25">
      <c r="B13" s="89">
        <v>2408163265.3060999</v>
      </c>
      <c r="C13" s="89">
        <v>-8.1358756999999997</v>
      </c>
      <c r="F13" s="6">
        <f t="shared" si="0"/>
        <v>2.8163265306121996</v>
      </c>
      <c r="G13" s="11">
        <f t="shared" si="4"/>
        <v>-70.616591999999997</v>
      </c>
      <c r="H13" s="6">
        <f t="shared" si="1"/>
        <v>-65.616591999999997</v>
      </c>
      <c r="J13" s="89">
        <v>2408163265.3060999</v>
      </c>
      <c r="K13" s="89">
        <v>-8.5557785000000006</v>
      </c>
      <c r="N13" s="6">
        <f t="shared" si="2"/>
        <v>2.8163265306121996</v>
      </c>
      <c r="O13" s="11">
        <f t="shared" si="5"/>
        <v>-71.456389999999999</v>
      </c>
      <c r="P13" s="6">
        <f t="shared" si="3"/>
        <v>-66.456389999999999</v>
      </c>
    </row>
    <row r="14" spans="1:17" x14ac:dyDescent="0.25">
      <c r="B14" s="89">
        <v>2510204081.6327</v>
      </c>
      <c r="C14" s="89">
        <v>-8.6036471999999993</v>
      </c>
      <c r="F14" s="6">
        <f t="shared" si="0"/>
        <v>2.9183673469387998</v>
      </c>
      <c r="G14" s="11">
        <f t="shared" si="4"/>
        <v>-70.769897</v>
      </c>
      <c r="H14" s="6">
        <f t="shared" si="1"/>
        <v>-65.769897</v>
      </c>
      <c r="J14" s="89">
        <v>2510204081.6327</v>
      </c>
      <c r="K14" s="89">
        <v>-8.1093101999999995</v>
      </c>
      <c r="N14" s="6">
        <f t="shared" si="2"/>
        <v>2.9183673469387998</v>
      </c>
      <c r="O14" s="11">
        <f t="shared" si="5"/>
        <v>-71.605812</v>
      </c>
      <c r="P14" s="6">
        <f t="shared" si="3"/>
        <v>-66.605812</v>
      </c>
    </row>
    <row r="15" spans="1:17" x14ac:dyDescent="0.25">
      <c r="B15" s="89">
        <v>2612244897.9591999</v>
      </c>
      <c r="C15" s="89">
        <v>-8.6582755999999996</v>
      </c>
      <c r="F15" s="6">
        <f t="shared" si="0"/>
        <v>3.0204081632652997</v>
      </c>
      <c r="G15" s="11">
        <f t="shared" si="4"/>
        <v>-73.194344000000001</v>
      </c>
      <c r="H15" s="6">
        <f t="shared" si="1"/>
        <v>-68.194344000000001</v>
      </c>
      <c r="J15" s="89">
        <v>2612244897.9591999</v>
      </c>
      <c r="K15" s="89">
        <v>-8.1800756000000003</v>
      </c>
      <c r="N15" s="6">
        <f t="shared" si="2"/>
        <v>3.0204081632652997</v>
      </c>
      <c r="O15" s="11">
        <f t="shared" si="5"/>
        <v>-73.997130999999996</v>
      </c>
      <c r="P15" s="6">
        <f t="shared" si="3"/>
        <v>-68.997130999999996</v>
      </c>
    </row>
    <row r="16" spans="1:17" x14ac:dyDescent="0.25">
      <c r="B16" s="89">
        <v>2714285714.2856998</v>
      </c>
      <c r="C16" s="89">
        <v>-8.5326661999999995</v>
      </c>
      <c r="F16" s="6">
        <f t="shared" si="0"/>
        <v>3.1224489795918</v>
      </c>
      <c r="G16" s="11">
        <f t="shared" si="4"/>
        <v>-72.430717000000001</v>
      </c>
      <c r="H16" s="6">
        <f t="shared" si="1"/>
        <v>-67.430717000000001</v>
      </c>
      <c r="J16" s="89">
        <v>2714285714.2856998</v>
      </c>
      <c r="K16" s="89">
        <v>-7.6882133000000001</v>
      </c>
      <c r="N16" s="6">
        <f t="shared" si="2"/>
        <v>3.1224489795918</v>
      </c>
      <c r="O16" s="11">
        <f t="shared" si="5"/>
        <v>-73.207199000000003</v>
      </c>
      <c r="P16" s="6">
        <f t="shared" si="3"/>
        <v>-68.207199000000003</v>
      </c>
    </row>
    <row r="17" spans="2:16" x14ac:dyDescent="0.25">
      <c r="B17" s="89">
        <v>2816326530.6121998</v>
      </c>
      <c r="C17" s="89">
        <v>-8.9390411000000007</v>
      </c>
      <c r="F17" s="6">
        <f t="shared" si="0"/>
        <v>3.2244897959183998</v>
      </c>
      <c r="G17" s="11">
        <f t="shared" si="4"/>
        <v>-73.127914000000004</v>
      </c>
      <c r="H17" s="6">
        <f t="shared" si="1"/>
        <v>-68.127914000000004</v>
      </c>
      <c r="J17" s="89">
        <v>2816326530.6121998</v>
      </c>
      <c r="K17" s="89">
        <v>-8.1041898999999997</v>
      </c>
      <c r="N17" s="6">
        <f t="shared" si="2"/>
        <v>3.2244897959183998</v>
      </c>
      <c r="O17" s="11">
        <f t="shared" si="5"/>
        <v>-73.818420000000003</v>
      </c>
      <c r="P17" s="6">
        <f t="shared" si="3"/>
        <v>-68.818420000000003</v>
      </c>
    </row>
    <row r="18" spans="2:16" x14ac:dyDescent="0.25">
      <c r="B18" s="89">
        <v>2918367346.9387999</v>
      </c>
      <c r="C18" s="89">
        <v>-8.5203237999999999</v>
      </c>
      <c r="F18" s="6">
        <f t="shared" si="0"/>
        <v>3.3265306122449001</v>
      </c>
      <c r="G18" s="11">
        <f t="shared" si="4"/>
        <v>-72.347183000000001</v>
      </c>
      <c r="H18" s="6">
        <f t="shared" si="1"/>
        <v>-67.347183000000001</v>
      </c>
      <c r="J18" s="89">
        <v>2918367346.9387999</v>
      </c>
      <c r="K18" s="89">
        <v>-7.6802273000000003</v>
      </c>
      <c r="N18" s="6">
        <f t="shared" si="2"/>
        <v>3.3265306122449001</v>
      </c>
      <c r="O18" s="11">
        <f t="shared" si="5"/>
        <v>-72.917998999999995</v>
      </c>
      <c r="P18" s="6">
        <f t="shared" si="3"/>
        <v>-67.917998999999995</v>
      </c>
    </row>
    <row r="19" spans="2:16" x14ac:dyDescent="0.25">
      <c r="B19" s="89">
        <v>3020408163.2652998</v>
      </c>
      <c r="C19" s="89">
        <v>-8.8425188000000006</v>
      </c>
      <c r="F19" s="6">
        <f t="shared" si="0"/>
        <v>3.4285714285714</v>
      </c>
      <c r="G19" s="11">
        <f t="shared" si="4"/>
        <v>-75.533691000000005</v>
      </c>
      <c r="H19" s="6">
        <f t="shared" si="1"/>
        <v>-70.533691000000005</v>
      </c>
      <c r="J19" s="89">
        <v>3020408163.2652998</v>
      </c>
      <c r="K19" s="89">
        <v>-8.0097264999999993</v>
      </c>
      <c r="N19" s="6">
        <f t="shared" si="2"/>
        <v>3.4285714285714</v>
      </c>
      <c r="O19" s="11">
        <f t="shared" si="5"/>
        <v>-75.999122999999997</v>
      </c>
      <c r="P19" s="6">
        <f t="shared" si="3"/>
        <v>-70.999122999999997</v>
      </c>
    </row>
    <row r="20" spans="2:16" x14ac:dyDescent="0.25">
      <c r="B20" s="89">
        <v>3122448979.5918002</v>
      </c>
      <c r="C20" s="89">
        <v>-8.5986986000000005</v>
      </c>
      <c r="F20" s="6">
        <f t="shared" si="0"/>
        <v>3.5306122448979997</v>
      </c>
      <c r="G20" s="11">
        <f t="shared" si="4"/>
        <v>-78.751662999999994</v>
      </c>
      <c r="H20" s="6">
        <f t="shared" si="1"/>
        <v>-73.751662999999994</v>
      </c>
      <c r="J20" s="89">
        <v>3122448979.5918002</v>
      </c>
      <c r="K20" s="89">
        <v>-7.8632163999999998</v>
      </c>
      <c r="N20" s="6">
        <f t="shared" si="2"/>
        <v>3.5306122448979997</v>
      </c>
      <c r="O20" s="11">
        <f t="shared" si="5"/>
        <v>-78.944839000000002</v>
      </c>
      <c r="P20" s="6">
        <f t="shared" si="3"/>
        <v>-73.944839000000002</v>
      </c>
    </row>
    <row r="21" spans="2:16" x14ac:dyDescent="0.25">
      <c r="B21" s="89">
        <v>3224489795.9183998</v>
      </c>
      <c r="C21" s="89">
        <v>-8.5734062000000009</v>
      </c>
      <c r="F21" s="6">
        <f t="shared" si="0"/>
        <v>3.6326530612245</v>
      </c>
      <c r="G21" s="11">
        <f t="shared" si="4"/>
        <v>-82.940703999999997</v>
      </c>
      <c r="H21" s="6">
        <f t="shared" si="1"/>
        <v>-77.940703999999997</v>
      </c>
      <c r="J21" s="89">
        <v>3224489795.9183998</v>
      </c>
      <c r="K21" s="89">
        <v>-7.8122311</v>
      </c>
      <c r="N21" s="6">
        <f t="shared" si="2"/>
        <v>3.6326530612245</v>
      </c>
      <c r="O21" s="11">
        <f t="shared" si="5"/>
        <v>-82.919433999999995</v>
      </c>
      <c r="P21" s="6">
        <f t="shared" si="3"/>
        <v>-77.919433999999995</v>
      </c>
    </row>
    <row r="22" spans="2:16" x14ac:dyDescent="0.25">
      <c r="B22" s="89">
        <v>3326530612.2449002</v>
      </c>
      <c r="C22" s="89">
        <v>-8.6942910999999992</v>
      </c>
      <c r="F22" s="6">
        <f t="shared" si="0"/>
        <v>3.7346938775509999</v>
      </c>
      <c r="G22" s="11">
        <f t="shared" si="4"/>
        <v>-83.102294999999998</v>
      </c>
      <c r="H22" s="6">
        <f t="shared" si="1"/>
        <v>-78.102294999999998</v>
      </c>
      <c r="J22" s="89">
        <v>3326530612.2449002</v>
      </c>
      <c r="K22" s="89">
        <v>-8.1194248000000009</v>
      </c>
      <c r="N22" s="6">
        <f t="shared" si="2"/>
        <v>3.7346938775509999</v>
      </c>
      <c r="O22" s="11">
        <f t="shared" si="5"/>
        <v>-82.826392999999996</v>
      </c>
      <c r="P22" s="6">
        <f t="shared" si="3"/>
        <v>-77.826392999999996</v>
      </c>
    </row>
    <row r="23" spans="2:16" x14ac:dyDescent="0.25">
      <c r="B23" s="89">
        <v>3428571428.5714002</v>
      </c>
      <c r="C23" s="89">
        <v>-8.5870561999999993</v>
      </c>
      <c r="F23" s="6">
        <f t="shared" si="0"/>
        <v>3.8367346938776001</v>
      </c>
      <c r="G23" s="11">
        <f t="shared" si="4"/>
        <v>-84.368842999999998</v>
      </c>
      <c r="H23" s="6">
        <f t="shared" si="1"/>
        <v>-79.368842999999998</v>
      </c>
      <c r="J23" s="89">
        <v>3428571428.5714002</v>
      </c>
      <c r="K23" s="89">
        <v>-8.2106419000000006</v>
      </c>
      <c r="N23" s="6">
        <f t="shared" si="2"/>
        <v>3.8367346938776001</v>
      </c>
      <c r="O23" s="11">
        <f t="shared" si="5"/>
        <v>-83.979431000000005</v>
      </c>
      <c r="P23" s="6">
        <f t="shared" si="3"/>
        <v>-78.979431000000005</v>
      </c>
    </row>
    <row r="24" spans="2:16" x14ac:dyDescent="0.25">
      <c r="B24" s="89">
        <v>3530612244.8979998</v>
      </c>
      <c r="C24" s="89">
        <v>-8.5817490000000003</v>
      </c>
      <c r="F24" s="6">
        <f t="shared" si="0"/>
        <v>3.9387755102041</v>
      </c>
      <c r="G24" s="11">
        <f t="shared" si="4"/>
        <v>-85.682961000000006</v>
      </c>
      <c r="H24" s="6">
        <f t="shared" si="1"/>
        <v>-80.682961000000006</v>
      </c>
      <c r="J24" s="89">
        <v>3530612244.8979998</v>
      </c>
      <c r="K24" s="89">
        <v>-8.1367197000000004</v>
      </c>
      <c r="N24" s="6">
        <f t="shared" si="2"/>
        <v>3.9387755102041</v>
      </c>
      <c r="O24" s="11">
        <f t="shared" si="5"/>
        <v>-85.103538999999998</v>
      </c>
      <c r="P24" s="6">
        <f t="shared" si="3"/>
        <v>-80.103538999999998</v>
      </c>
    </row>
    <row r="25" spans="2:16" x14ac:dyDescent="0.25">
      <c r="B25" s="89">
        <v>3632653061.2245002</v>
      </c>
      <c r="C25" s="89">
        <v>-8.0927734000000004</v>
      </c>
      <c r="F25" s="6">
        <f t="shared" si="0"/>
        <v>4.0408163265306003</v>
      </c>
      <c r="G25" s="11">
        <f t="shared" si="4"/>
        <v>-92.166779000000005</v>
      </c>
      <c r="H25" s="6">
        <f t="shared" si="1"/>
        <v>-87.166779000000005</v>
      </c>
      <c r="J25" s="89">
        <v>3632653061.2245002</v>
      </c>
      <c r="K25" s="89">
        <v>-8.3346909999999994</v>
      </c>
      <c r="N25" s="6">
        <f t="shared" si="2"/>
        <v>4.0408163265306003</v>
      </c>
      <c r="O25" s="11">
        <f t="shared" si="5"/>
        <v>-91.446465000000003</v>
      </c>
      <c r="P25" s="6">
        <f t="shared" si="3"/>
        <v>-86.446465000000003</v>
      </c>
    </row>
    <row r="26" spans="2:16" x14ac:dyDescent="0.25">
      <c r="B26" s="89">
        <v>3734693877.5510001</v>
      </c>
      <c r="C26" s="89">
        <v>-8.0658150000000006</v>
      </c>
      <c r="F26" s="6">
        <f t="shared" si="0"/>
        <v>4.1428571428570997</v>
      </c>
      <c r="G26" s="11">
        <f t="shared" si="4"/>
        <v>-92.416022999999996</v>
      </c>
      <c r="H26" s="6">
        <f t="shared" si="1"/>
        <v>-87.416022999999996</v>
      </c>
      <c r="J26" s="89">
        <v>3734693877.5510001</v>
      </c>
      <c r="K26" s="89">
        <v>-8.3327416999999997</v>
      </c>
      <c r="N26" s="6">
        <f t="shared" si="2"/>
        <v>4.1428571428570997</v>
      </c>
      <c r="O26" s="11">
        <f t="shared" si="5"/>
        <v>-91.590637000000001</v>
      </c>
      <c r="P26" s="6">
        <f t="shared" si="3"/>
        <v>-86.590637000000001</v>
      </c>
    </row>
    <row r="27" spans="2:16" x14ac:dyDescent="0.25">
      <c r="B27" s="89">
        <v>3836734693.8776002</v>
      </c>
      <c r="C27" s="89">
        <v>-8.2037677999999996</v>
      </c>
      <c r="F27" s="6">
        <f t="shared" si="0"/>
        <v>4.2448979591837004</v>
      </c>
      <c r="G27" s="11">
        <f t="shared" si="4"/>
        <v>-91.609031999999999</v>
      </c>
      <c r="H27" s="6">
        <f t="shared" si="1"/>
        <v>-86.609031999999999</v>
      </c>
      <c r="J27" s="89">
        <v>3836734693.8776002</v>
      </c>
      <c r="K27" s="89">
        <v>-8.5226191999999994</v>
      </c>
      <c r="N27" s="6">
        <f t="shared" si="2"/>
        <v>4.2448979591837004</v>
      </c>
      <c r="O27" s="11">
        <f t="shared" si="5"/>
        <v>-90.719368000000003</v>
      </c>
      <c r="P27" s="6">
        <f t="shared" si="3"/>
        <v>-85.719368000000003</v>
      </c>
    </row>
    <row r="28" spans="2:16" x14ac:dyDescent="0.25">
      <c r="B28" s="89">
        <v>3938775510.2041001</v>
      </c>
      <c r="C28" s="89">
        <v>-7.8989506</v>
      </c>
      <c r="F28" s="6">
        <f t="shared" si="0"/>
        <v>4.3469387755101998</v>
      </c>
      <c r="G28" s="11">
        <f t="shared" si="4"/>
        <v>-85.278403999999995</v>
      </c>
      <c r="H28" s="6">
        <f t="shared" si="1"/>
        <v>-80.278403999999995</v>
      </c>
      <c r="J28" s="89">
        <v>3938775510.2041001</v>
      </c>
      <c r="K28" s="89">
        <v>-8.4814214999999997</v>
      </c>
      <c r="N28" s="6">
        <f t="shared" si="2"/>
        <v>4.3469387755101998</v>
      </c>
      <c r="O28" s="11">
        <f t="shared" si="5"/>
        <v>-84.302070999999998</v>
      </c>
      <c r="P28" s="6">
        <f t="shared" si="3"/>
        <v>-79.302070999999998</v>
      </c>
    </row>
    <row r="29" spans="2:16" x14ac:dyDescent="0.25">
      <c r="B29" s="89">
        <v>4040816326.5306001</v>
      </c>
      <c r="C29" s="89">
        <v>-7.7207059999999998</v>
      </c>
      <c r="F29" s="6">
        <f t="shared" si="0"/>
        <v>4.4489795918367001</v>
      </c>
      <c r="G29" s="11">
        <f t="shared" si="4"/>
        <v>-85.872962999999999</v>
      </c>
      <c r="H29" s="6">
        <f t="shared" si="1"/>
        <v>-80.872962999999999</v>
      </c>
      <c r="J29" s="89">
        <v>4040816326.5306001</v>
      </c>
      <c r="K29" s="89">
        <v>-8.5576600999999997</v>
      </c>
      <c r="N29" s="6">
        <f t="shared" si="2"/>
        <v>4.4489795918367001</v>
      </c>
      <c r="O29" s="11">
        <f t="shared" si="5"/>
        <v>-84.825637999999998</v>
      </c>
      <c r="P29" s="6">
        <f t="shared" si="3"/>
        <v>-79.825637999999998</v>
      </c>
    </row>
    <row r="30" spans="2:16" x14ac:dyDescent="0.25">
      <c r="B30" s="89">
        <v>4142857142.8571</v>
      </c>
      <c r="C30" s="89">
        <v>-7.8180461000000001</v>
      </c>
      <c r="F30" s="6">
        <f t="shared" si="0"/>
        <v>4.5510204081632999</v>
      </c>
      <c r="G30" s="11">
        <f t="shared" si="4"/>
        <v>-86.199134999999998</v>
      </c>
      <c r="H30" s="6">
        <f t="shared" si="1"/>
        <v>-81.199134999999998</v>
      </c>
      <c r="J30" s="89">
        <v>4142857142.8571</v>
      </c>
      <c r="K30" s="89">
        <v>-8.5595856000000001</v>
      </c>
      <c r="N30" s="6">
        <f t="shared" si="2"/>
        <v>4.5510204081632999</v>
      </c>
      <c r="O30" s="11">
        <f t="shared" si="5"/>
        <v>-85.104431000000005</v>
      </c>
      <c r="P30" s="6">
        <f t="shared" si="3"/>
        <v>-80.104431000000005</v>
      </c>
    </row>
    <row r="31" spans="2:16" x14ac:dyDescent="0.25">
      <c r="B31" s="89">
        <v>4244897959.1837001</v>
      </c>
      <c r="C31" s="89">
        <v>-7.7911128999999999</v>
      </c>
      <c r="F31" s="6">
        <f t="shared" si="0"/>
        <v>4.6530612244898002</v>
      </c>
      <c r="G31" s="11">
        <f t="shared" si="4"/>
        <v>-85.994491999999994</v>
      </c>
      <c r="H31" s="6">
        <f t="shared" si="1"/>
        <v>-80.994491999999994</v>
      </c>
      <c r="J31" s="89">
        <v>4244897959.1837001</v>
      </c>
      <c r="K31" s="89">
        <v>-8.6887980000000002</v>
      </c>
      <c r="N31" s="6">
        <f t="shared" si="2"/>
        <v>4.6530612244898002</v>
      </c>
      <c r="O31" s="11">
        <f t="shared" si="5"/>
        <v>-84.820380999999998</v>
      </c>
      <c r="P31" s="6">
        <f t="shared" si="3"/>
        <v>-79.820380999999998</v>
      </c>
    </row>
    <row r="32" spans="2:16" x14ac:dyDescent="0.25">
      <c r="B32" s="89">
        <v>4346938775.5101995</v>
      </c>
      <c r="C32" s="89">
        <v>-7.7198929999999999</v>
      </c>
      <c r="F32" s="6">
        <f t="shared" si="0"/>
        <v>4.7551020408163005</v>
      </c>
      <c r="G32" s="11">
        <f t="shared" si="4"/>
        <v>-86.633590999999996</v>
      </c>
      <c r="H32" s="6">
        <f t="shared" si="1"/>
        <v>-81.633590999999996</v>
      </c>
      <c r="J32" s="89">
        <v>4346938775.5101995</v>
      </c>
      <c r="K32" s="89">
        <v>-8.7496796000000003</v>
      </c>
      <c r="N32" s="6">
        <f t="shared" si="2"/>
        <v>4.7551020408163005</v>
      </c>
      <c r="O32" s="11">
        <f t="shared" si="5"/>
        <v>-85.332176000000004</v>
      </c>
      <c r="P32" s="6">
        <f t="shared" si="3"/>
        <v>-80.332176000000004</v>
      </c>
    </row>
    <row r="33" spans="2:16" x14ac:dyDescent="0.25">
      <c r="B33" s="89">
        <v>4448979591.8367004</v>
      </c>
      <c r="C33" s="89">
        <v>-7.7649584000000003</v>
      </c>
      <c r="F33" s="6">
        <f t="shared" si="0"/>
        <v>4.8571428571429003</v>
      </c>
      <c r="G33" s="11">
        <f t="shared" si="4"/>
        <v>-84.788803000000001</v>
      </c>
      <c r="H33" s="6">
        <f t="shared" si="1"/>
        <v>-79.788803000000001</v>
      </c>
      <c r="J33" s="89">
        <v>4448979591.8367004</v>
      </c>
      <c r="K33" s="89">
        <v>-8.7664843000000001</v>
      </c>
      <c r="N33" s="6">
        <f t="shared" si="2"/>
        <v>4.8571428571429003</v>
      </c>
      <c r="O33" s="11">
        <f t="shared" si="5"/>
        <v>-83.364502000000002</v>
      </c>
      <c r="P33" s="6">
        <f t="shared" si="3"/>
        <v>-78.364502000000002</v>
      </c>
    </row>
    <row r="34" spans="2:16" x14ac:dyDescent="0.25">
      <c r="B34" s="89">
        <v>4551020408.1632996</v>
      </c>
      <c r="C34" s="89">
        <v>-7.6813598000000001</v>
      </c>
      <c r="F34" s="6">
        <f t="shared" si="0"/>
        <v>4.9591836734694006</v>
      </c>
      <c r="G34" s="11">
        <f t="shared" si="4"/>
        <v>-85.017250000000004</v>
      </c>
      <c r="H34" s="6">
        <f t="shared" si="1"/>
        <v>-80.017250000000004</v>
      </c>
      <c r="J34" s="89">
        <v>4551020408.1632996</v>
      </c>
      <c r="K34" s="89">
        <v>-8.7920113000000004</v>
      </c>
      <c r="N34" s="6">
        <f t="shared" si="2"/>
        <v>4.9591836734694006</v>
      </c>
      <c r="O34" s="11">
        <f t="shared" si="5"/>
        <v>-83.420952</v>
      </c>
      <c r="P34" s="6">
        <f t="shared" si="3"/>
        <v>-78.420952</v>
      </c>
    </row>
    <row r="35" spans="2:16" x14ac:dyDescent="0.25">
      <c r="B35" s="89">
        <v>4653061224.4898005</v>
      </c>
      <c r="C35" s="89">
        <v>-7.5725594000000003</v>
      </c>
      <c r="F35" s="6">
        <f t="shared" si="0"/>
        <v>5.0612244897959</v>
      </c>
      <c r="G35" s="11">
        <f t="shared" si="4"/>
        <v>-82.256484999999998</v>
      </c>
      <c r="H35" s="6">
        <f t="shared" si="1"/>
        <v>-77.256484999999998</v>
      </c>
      <c r="J35" s="89">
        <v>4653061224.4898005</v>
      </c>
      <c r="K35" s="89">
        <v>-8.7444859000000008</v>
      </c>
      <c r="N35" s="6">
        <f t="shared" si="2"/>
        <v>5.0612244897959</v>
      </c>
      <c r="O35" s="11">
        <f t="shared" si="5"/>
        <v>-80.647102000000004</v>
      </c>
      <c r="P35" s="6">
        <f t="shared" si="3"/>
        <v>-75.647102000000004</v>
      </c>
    </row>
    <row r="36" spans="2:16" x14ac:dyDescent="0.25">
      <c r="B36" s="89">
        <v>4755102040.8163004</v>
      </c>
      <c r="C36" s="89">
        <v>-7.6285848999999999</v>
      </c>
      <c r="F36" s="6">
        <f t="shared" si="0"/>
        <v>5.1632653061224003</v>
      </c>
      <c r="G36" s="11">
        <f t="shared" si="4"/>
        <v>-82.823914000000002</v>
      </c>
      <c r="H36" s="6">
        <f t="shared" si="1"/>
        <v>-77.823914000000002</v>
      </c>
      <c r="J36" s="89">
        <v>4755102040.8163004</v>
      </c>
      <c r="K36" s="89">
        <v>-8.8683224000000003</v>
      </c>
      <c r="N36" s="6">
        <f t="shared" si="2"/>
        <v>5.1632653061224003</v>
      </c>
      <c r="O36" s="11">
        <f t="shared" si="5"/>
        <v>-81.235320999999999</v>
      </c>
      <c r="P36" s="6">
        <f t="shared" si="3"/>
        <v>-76.235320999999999</v>
      </c>
    </row>
    <row r="37" spans="2:16" x14ac:dyDescent="0.25">
      <c r="B37" s="89">
        <v>4857142857.1429005</v>
      </c>
      <c r="C37" s="89">
        <v>-7.5666213000000004</v>
      </c>
      <c r="F37" s="6">
        <f t="shared" ref="F37:F68" si="6">B145/1000000000</f>
        <v>5.2653061224490001</v>
      </c>
      <c r="G37" s="11">
        <f t="shared" si="4"/>
        <v>-81.147414999999995</v>
      </c>
      <c r="H37" s="6">
        <f t="shared" ref="H37:H68" si="7">D145</f>
        <v>-76.147414999999995</v>
      </c>
      <c r="J37" s="89">
        <v>4857142857.1429005</v>
      </c>
      <c r="K37" s="89">
        <v>-9.0592021999999996</v>
      </c>
      <c r="N37" s="6">
        <f t="shared" ref="N37:N68" si="8">J145/1000000000</f>
        <v>5.2653061224490001</v>
      </c>
      <c r="O37" s="11">
        <f t="shared" si="5"/>
        <v>-79.653198000000003</v>
      </c>
      <c r="P37" s="6">
        <f t="shared" ref="P37:P68" si="9">L145</f>
        <v>-74.653198000000003</v>
      </c>
    </row>
    <row r="38" spans="2:16" x14ac:dyDescent="0.25">
      <c r="B38" s="89">
        <v>4959183673.4694004</v>
      </c>
      <c r="C38" s="89">
        <v>-7.4737792000000001</v>
      </c>
      <c r="F38" s="6">
        <f t="shared" si="6"/>
        <v>5.3673469387755004</v>
      </c>
      <c r="G38" s="11">
        <f t="shared" si="4"/>
        <v>-80.011748999999995</v>
      </c>
      <c r="H38" s="6">
        <f t="shared" si="7"/>
        <v>-75.011748999999995</v>
      </c>
      <c r="J38" s="89">
        <v>4959183673.4694004</v>
      </c>
      <c r="K38" s="89">
        <v>-9.0143795000000004</v>
      </c>
      <c r="N38" s="6">
        <f t="shared" si="8"/>
        <v>5.3673469387755004</v>
      </c>
      <c r="O38" s="11">
        <f t="shared" si="5"/>
        <v>-78.564368999999999</v>
      </c>
      <c r="P38" s="6">
        <f t="shared" si="9"/>
        <v>-73.564368999999999</v>
      </c>
    </row>
    <row r="39" spans="2:16" x14ac:dyDescent="0.25">
      <c r="B39" s="89">
        <v>5061224489.7959003</v>
      </c>
      <c r="C39" s="89">
        <v>-7.5684104000000003</v>
      </c>
      <c r="F39" s="6">
        <f t="shared" si="6"/>
        <v>5.4693877551019998</v>
      </c>
      <c r="G39" s="11">
        <f t="shared" si="4"/>
        <v>-77.860252000000003</v>
      </c>
      <c r="H39" s="6">
        <f t="shared" si="7"/>
        <v>-72.860252000000003</v>
      </c>
      <c r="J39" s="89">
        <v>5061224489.7959003</v>
      </c>
      <c r="K39" s="89">
        <v>-9.3241271999999995</v>
      </c>
      <c r="N39" s="6">
        <f t="shared" si="8"/>
        <v>5.4693877551019998</v>
      </c>
      <c r="O39" s="11">
        <f t="shared" si="5"/>
        <v>-76.493080000000006</v>
      </c>
      <c r="P39" s="6">
        <f t="shared" si="9"/>
        <v>-71.493080000000006</v>
      </c>
    </row>
    <row r="40" spans="2:16" x14ac:dyDescent="0.25">
      <c r="B40" s="89">
        <v>5163265306.1224003</v>
      </c>
      <c r="C40" s="89">
        <v>-7.7760258000000002</v>
      </c>
      <c r="F40" s="6">
        <f t="shared" si="6"/>
        <v>5.5714285714286005</v>
      </c>
      <c r="G40" s="11">
        <f t="shared" si="4"/>
        <v>-78.083588000000006</v>
      </c>
      <c r="H40" s="6">
        <f t="shared" si="7"/>
        <v>-73.083588000000006</v>
      </c>
      <c r="J40" s="89">
        <v>5163265306.1224003</v>
      </c>
      <c r="K40" s="89">
        <v>-9.3078526999999998</v>
      </c>
      <c r="N40" s="6">
        <f t="shared" si="8"/>
        <v>5.5714285714286005</v>
      </c>
      <c r="O40" s="11">
        <f t="shared" si="5"/>
        <v>-76.817627000000002</v>
      </c>
      <c r="P40" s="6">
        <f t="shared" si="9"/>
        <v>-71.817627000000002</v>
      </c>
    </row>
    <row r="41" spans="2:16" x14ac:dyDescent="0.25">
      <c r="B41" s="89">
        <v>5265306122.4490004</v>
      </c>
      <c r="C41" s="89">
        <v>-7.7005986999999996</v>
      </c>
      <c r="F41" s="6">
        <f t="shared" si="6"/>
        <v>5.6734693877550999</v>
      </c>
      <c r="G41" s="11">
        <f t="shared" si="4"/>
        <v>-79.441467000000003</v>
      </c>
      <c r="H41" s="6">
        <f t="shared" si="7"/>
        <v>-74.441467000000003</v>
      </c>
      <c r="J41" s="89">
        <v>5265306122.4490004</v>
      </c>
      <c r="K41" s="89">
        <v>-9.1788253999999991</v>
      </c>
      <c r="N41" s="6">
        <f t="shared" si="8"/>
        <v>5.6734693877550999</v>
      </c>
      <c r="O41" s="11">
        <f t="shared" si="5"/>
        <v>-78.323677000000004</v>
      </c>
      <c r="P41" s="6">
        <f t="shared" si="9"/>
        <v>-73.323677000000004</v>
      </c>
    </row>
    <row r="42" spans="2:16" x14ac:dyDescent="0.25">
      <c r="B42" s="89">
        <v>5367346938.7755003</v>
      </c>
      <c r="C42" s="89">
        <v>-7.7198352999999997</v>
      </c>
      <c r="F42" s="6">
        <f t="shared" si="6"/>
        <v>5.7755102040816002</v>
      </c>
      <c r="G42" s="11">
        <f t="shared" si="4"/>
        <v>-80.837585000000004</v>
      </c>
      <c r="H42" s="6">
        <f t="shared" si="7"/>
        <v>-75.837585000000004</v>
      </c>
      <c r="J42" s="89">
        <v>5367346938.7755003</v>
      </c>
      <c r="K42" s="89">
        <v>-9.1924334000000005</v>
      </c>
      <c r="N42" s="6">
        <f t="shared" si="8"/>
        <v>5.7755102040816002</v>
      </c>
      <c r="O42" s="11">
        <f t="shared" si="5"/>
        <v>-79.840148999999997</v>
      </c>
      <c r="P42" s="6">
        <f t="shared" si="9"/>
        <v>-74.840148999999997</v>
      </c>
    </row>
    <row r="43" spans="2:16" x14ac:dyDescent="0.25">
      <c r="B43" s="89">
        <v>5469387755.1020002</v>
      </c>
      <c r="C43" s="89">
        <v>-7.8646625999999999</v>
      </c>
      <c r="F43" s="6">
        <f t="shared" si="6"/>
        <v>5.8775510204082</v>
      </c>
      <c r="G43" s="11">
        <f t="shared" si="4"/>
        <v>-82.159217999999996</v>
      </c>
      <c r="H43" s="6">
        <f t="shared" si="7"/>
        <v>-77.159217999999996</v>
      </c>
      <c r="J43" s="89">
        <v>5469387755.1020002</v>
      </c>
      <c r="K43" s="89">
        <v>-9.2559862000000006</v>
      </c>
      <c r="N43" s="6">
        <f t="shared" si="8"/>
        <v>5.8775510204082</v>
      </c>
      <c r="O43" s="11">
        <f t="shared" si="5"/>
        <v>-81.314575000000005</v>
      </c>
      <c r="P43" s="6">
        <f t="shared" si="9"/>
        <v>-76.314575000000005</v>
      </c>
    </row>
    <row r="44" spans="2:16" x14ac:dyDescent="0.25">
      <c r="B44" s="89">
        <v>5571428571.4286003</v>
      </c>
      <c r="C44" s="89">
        <v>-8.0189800000000009</v>
      </c>
      <c r="F44" s="6">
        <f t="shared" si="6"/>
        <v>5.9795918367347003</v>
      </c>
      <c r="G44" s="11">
        <f t="shared" si="4"/>
        <v>-82.338386999999997</v>
      </c>
      <c r="H44" s="6">
        <f t="shared" si="7"/>
        <v>-77.338386999999997</v>
      </c>
      <c r="J44" s="89">
        <v>5571428571.4286003</v>
      </c>
      <c r="K44" s="89">
        <v>-9.2565784000000004</v>
      </c>
      <c r="N44" s="6">
        <f t="shared" si="8"/>
        <v>5.9795918367347003</v>
      </c>
      <c r="O44" s="11">
        <f t="shared" si="5"/>
        <v>-81.589539000000002</v>
      </c>
      <c r="P44" s="6">
        <f t="shared" si="9"/>
        <v>-76.589539000000002</v>
      </c>
    </row>
    <row r="45" spans="2:16" x14ac:dyDescent="0.25">
      <c r="B45" s="89">
        <v>5673469387.7551003</v>
      </c>
      <c r="C45" s="89">
        <v>-8.0550861000000005</v>
      </c>
      <c r="F45" s="6">
        <f t="shared" si="6"/>
        <v>6.0816326530611997</v>
      </c>
      <c r="G45" s="11">
        <f t="shared" si="4"/>
        <v>-82.322661999999994</v>
      </c>
      <c r="H45" s="6">
        <f t="shared" si="7"/>
        <v>-77.322661999999994</v>
      </c>
      <c r="J45" s="89">
        <v>5673469387.7551003</v>
      </c>
      <c r="K45" s="89">
        <v>-9.2240418999999996</v>
      </c>
      <c r="N45" s="6">
        <f t="shared" si="8"/>
        <v>6.0816326530611997</v>
      </c>
      <c r="O45" s="11">
        <f t="shared" si="5"/>
        <v>-81.646111000000005</v>
      </c>
      <c r="P45" s="6">
        <f t="shared" si="9"/>
        <v>-76.646111000000005</v>
      </c>
    </row>
    <row r="46" spans="2:16" x14ac:dyDescent="0.25">
      <c r="B46" s="89">
        <v>5775510204.0816002</v>
      </c>
      <c r="C46" s="89">
        <v>-8.3104896999999998</v>
      </c>
      <c r="F46" s="6">
        <f t="shared" si="6"/>
        <v>6.1836734693878004</v>
      </c>
      <c r="G46" s="11">
        <f t="shared" si="4"/>
        <v>-81.898124999999993</v>
      </c>
      <c r="H46" s="6">
        <f t="shared" si="7"/>
        <v>-76.898124999999993</v>
      </c>
      <c r="J46" s="89">
        <v>5775510204.0816002</v>
      </c>
      <c r="K46" s="89">
        <v>-9.2572775000000007</v>
      </c>
      <c r="N46" s="6">
        <f t="shared" si="8"/>
        <v>6.1836734693878004</v>
      </c>
      <c r="O46" s="11">
        <f t="shared" si="5"/>
        <v>-81.212256999999994</v>
      </c>
      <c r="P46" s="6">
        <f t="shared" si="9"/>
        <v>-76.212256999999994</v>
      </c>
    </row>
    <row r="47" spans="2:16" x14ac:dyDescent="0.25">
      <c r="B47" s="89">
        <v>5877551020.4082003</v>
      </c>
      <c r="C47" s="89">
        <v>-8.4423437000000003</v>
      </c>
      <c r="F47" s="6">
        <f t="shared" si="6"/>
        <v>6.2857142857142998</v>
      </c>
      <c r="G47" s="11">
        <f t="shared" si="4"/>
        <v>-81.569687000000002</v>
      </c>
      <c r="H47" s="6">
        <f t="shared" si="7"/>
        <v>-76.569687000000002</v>
      </c>
      <c r="J47" s="89">
        <v>5877551020.4082003</v>
      </c>
      <c r="K47" s="89">
        <v>-9.3188876999999994</v>
      </c>
      <c r="N47" s="6">
        <f t="shared" si="8"/>
        <v>6.2857142857142998</v>
      </c>
      <c r="O47" s="11">
        <f t="shared" si="5"/>
        <v>-80.847656000000001</v>
      </c>
      <c r="P47" s="6">
        <f t="shared" si="9"/>
        <v>-75.847656000000001</v>
      </c>
    </row>
    <row r="48" spans="2:16" x14ac:dyDescent="0.25">
      <c r="B48" s="89">
        <v>5979591836.7347002</v>
      </c>
      <c r="C48" s="89">
        <v>-8.6278924999999997</v>
      </c>
      <c r="F48" s="6">
        <f t="shared" si="6"/>
        <v>6.3877551020408001</v>
      </c>
      <c r="G48" s="11">
        <f t="shared" si="4"/>
        <v>-82.033882000000006</v>
      </c>
      <c r="H48" s="6">
        <f t="shared" si="7"/>
        <v>-77.033882000000006</v>
      </c>
      <c r="J48" s="89">
        <v>5979591836.7347002</v>
      </c>
      <c r="K48" s="89">
        <v>-9.3384932999999997</v>
      </c>
      <c r="N48" s="6">
        <f t="shared" si="8"/>
        <v>6.3877551020408001</v>
      </c>
      <c r="O48" s="11">
        <f t="shared" si="5"/>
        <v>-81.197670000000002</v>
      </c>
      <c r="P48" s="6">
        <f t="shared" si="9"/>
        <v>-76.197670000000002</v>
      </c>
    </row>
    <row r="49" spans="2:16" x14ac:dyDescent="0.25">
      <c r="B49" s="89">
        <v>6081632653.0612001</v>
      </c>
      <c r="C49" s="89">
        <v>-8.7046413000000005</v>
      </c>
      <c r="F49" s="6">
        <f t="shared" si="6"/>
        <v>6.4897959183673004</v>
      </c>
      <c r="G49" s="11">
        <f t="shared" si="4"/>
        <v>-83.158317999999994</v>
      </c>
      <c r="H49" s="6">
        <f t="shared" si="7"/>
        <v>-78.158317999999994</v>
      </c>
      <c r="J49" s="89">
        <v>6081632653.0612001</v>
      </c>
      <c r="K49" s="89">
        <v>-9.3640518000000004</v>
      </c>
      <c r="N49" s="6">
        <f t="shared" si="8"/>
        <v>6.4897959183673004</v>
      </c>
      <c r="O49" s="11">
        <f t="shared" si="5"/>
        <v>-82.237037999999998</v>
      </c>
      <c r="P49" s="6">
        <f t="shared" si="9"/>
        <v>-77.237037999999998</v>
      </c>
    </row>
    <row r="50" spans="2:16" x14ac:dyDescent="0.25">
      <c r="B50" s="89">
        <v>6183673469.3878002</v>
      </c>
      <c r="C50" s="89">
        <v>-8.7318829999999998</v>
      </c>
      <c r="F50" s="6">
        <f t="shared" si="6"/>
        <v>6.5918367346939002</v>
      </c>
      <c r="G50" s="11">
        <f t="shared" si="4"/>
        <v>-83.342338999999996</v>
      </c>
      <c r="H50" s="6">
        <f t="shared" si="7"/>
        <v>-78.342338999999996</v>
      </c>
      <c r="J50" s="89">
        <v>6183673469.3878002</v>
      </c>
      <c r="K50" s="89">
        <v>-9.3915234000000005</v>
      </c>
      <c r="N50" s="6">
        <f t="shared" si="8"/>
        <v>6.5918367346939002</v>
      </c>
      <c r="O50" s="11">
        <f t="shared" si="5"/>
        <v>-82.315917999999996</v>
      </c>
      <c r="P50" s="6">
        <f t="shared" si="9"/>
        <v>-77.315917999999996</v>
      </c>
    </row>
    <row r="51" spans="2:16" x14ac:dyDescent="0.25">
      <c r="B51" s="89">
        <v>6285714285.7143002</v>
      </c>
      <c r="C51" s="89">
        <v>-8.8455715000000001</v>
      </c>
      <c r="F51" s="6">
        <f t="shared" si="6"/>
        <v>6.6938775510203996</v>
      </c>
      <c r="G51" s="11">
        <f t="shared" si="4"/>
        <v>-81.684737999999996</v>
      </c>
      <c r="H51" s="6">
        <f t="shared" si="7"/>
        <v>-76.684737999999996</v>
      </c>
      <c r="J51" s="89">
        <v>6285714285.7143002</v>
      </c>
      <c r="K51" s="89">
        <v>-9.5841227</v>
      </c>
      <c r="N51" s="6">
        <f t="shared" si="8"/>
        <v>6.6938775510203996</v>
      </c>
      <c r="O51" s="11">
        <f t="shared" si="5"/>
        <v>-80.640816000000001</v>
      </c>
      <c r="P51" s="6">
        <f t="shared" si="9"/>
        <v>-75.640816000000001</v>
      </c>
    </row>
    <row r="52" spans="2:16" x14ac:dyDescent="0.25">
      <c r="B52" s="89">
        <v>6387755102.0408001</v>
      </c>
      <c r="C52" s="89">
        <v>-8.8620815000000004</v>
      </c>
      <c r="F52" s="6">
        <f t="shared" si="6"/>
        <v>6.7959183673468999</v>
      </c>
      <c r="G52" s="11">
        <f t="shared" si="4"/>
        <v>-79.315605000000005</v>
      </c>
      <c r="H52" s="6">
        <f t="shared" si="7"/>
        <v>-74.315605000000005</v>
      </c>
      <c r="J52" s="89">
        <v>6387755102.0408001</v>
      </c>
      <c r="K52" s="89">
        <v>-9.6299714999999999</v>
      </c>
      <c r="N52" s="6">
        <f t="shared" si="8"/>
        <v>6.7959183673468999</v>
      </c>
      <c r="O52" s="11">
        <f t="shared" si="5"/>
        <v>-78.274344999999997</v>
      </c>
      <c r="P52" s="6">
        <f t="shared" si="9"/>
        <v>-73.274344999999997</v>
      </c>
    </row>
    <row r="53" spans="2:16" x14ac:dyDescent="0.25">
      <c r="B53" s="89">
        <v>6489795918.3673</v>
      </c>
      <c r="C53" s="89">
        <v>-8.7531557000000006</v>
      </c>
      <c r="F53" s="6">
        <f t="shared" si="6"/>
        <v>6.8979591836734997</v>
      </c>
      <c r="G53" s="11">
        <f t="shared" si="4"/>
        <v>-79.008255000000005</v>
      </c>
      <c r="H53" s="6">
        <f t="shared" si="7"/>
        <v>-74.008255000000005</v>
      </c>
      <c r="J53" s="89">
        <v>6489795918.3673</v>
      </c>
      <c r="K53" s="89">
        <v>-9.7553415000000001</v>
      </c>
      <c r="N53" s="6">
        <f t="shared" si="8"/>
        <v>6.8979591836734997</v>
      </c>
      <c r="O53" s="11">
        <f t="shared" si="5"/>
        <v>-77.986671000000001</v>
      </c>
      <c r="P53" s="6">
        <f t="shared" si="9"/>
        <v>-72.986671000000001</v>
      </c>
    </row>
    <row r="54" spans="2:16" x14ac:dyDescent="0.25">
      <c r="B54" s="89">
        <v>6591836734.6939001</v>
      </c>
      <c r="C54" s="89">
        <v>-8.8141832000000004</v>
      </c>
      <c r="F54" s="6">
        <f t="shared" si="6"/>
        <v>7</v>
      </c>
      <c r="G54" s="11">
        <f t="shared" si="4"/>
        <v>-84.321708999999998</v>
      </c>
      <c r="H54" s="6">
        <f t="shared" si="7"/>
        <v>-79.321708999999998</v>
      </c>
      <c r="J54" s="89">
        <v>6591836734.6939001</v>
      </c>
      <c r="K54" s="89">
        <v>-9.8079405000000008</v>
      </c>
      <c r="N54" s="6">
        <f t="shared" si="8"/>
        <v>7</v>
      </c>
      <c r="O54" s="11">
        <f t="shared" si="5"/>
        <v>-83.307891999999995</v>
      </c>
      <c r="P54" s="6">
        <f t="shared" si="9"/>
        <v>-78.307891999999995</v>
      </c>
    </row>
    <row r="55" spans="2:16" x14ac:dyDescent="0.25">
      <c r="B55" s="89">
        <v>6693877551.0204</v>
      </c>
      <c r="C55" s="89">
        <v>-8.8490763000000001</v>
      </c>
      <c r="F55" s="6">
        <f t="shared" si="6"/>
        <v>7.1020408163265003</v>
      </c>
      <c r="G55" s="11">
        <f t="shared" si="4"/>
        <v>-88.801308000000006</v>
      </c>
      <c r="H55" s="6">
        <f t="shared" si="7"/>
        <v>-83.801308000000006</v>
      </c>
      <c r="J55" s="89">
        <v>6693877551.0204</v>
      </c>
      <c r="K55" s="89">
        <v>-9.9323788000000004</v>
      </c>
      <c r="N55" s="6">
        <f t="shared" si="8"/>
        <v>7.1020408163265003</v>
      </c>
      <c r="O55" s="11">
        <f t="shared" si="5"/>
        <v>-87.762589000000006</v>
      </c>
      <c r="P55" s="6">
        <f t="shared" si="9"/>
        <v>-82.762589000000006</v>
      </c>
    </row>
    <row r="56" spans="2:16" x14ac:dyDescent="0.25">
      <c r="B56" s="89">
        <v>6795918367.3469</v>
      </c>
      <c r="C56" s="89">
        <v>-8.8175668999999992</v>
      </c>
      <c r="F56" s="6">
        <f t="shared" si="6"/>
        <v>7.2040816326531001</v>
      </c>
      <c r="G56" s="11">
        <f t="shared" si="4"/>
        <v>-90.944053999999994</v>
      </c>
      <c r="H56" s="6">
        <f t="shared" si="7"/>
        <v>-85.944053999999994</v>
      </c>
      <c r="J56" s="89">
        <v>6795918367.3469</v>
      </c>
      <c r="K56" s="89">
        <v>-9.8722715000000001</v>
      </c>
      <c r="N56" s="6">
        <f t="shared" si="8"/>
        <v>7.2040816326531001</v>
      </c>
      <c r="O56" s="11">
        <f t="shared" si="5"/>
        <v>-89.904319999999998</v>
      </c>
      <c r="P56" s="6">
        <f t="shared" si="9"/>
        <v>-84.904319999999998</v>
      </c>
    </row>
    <row r="57" spans="2:16" x14ac:dyDescent="0.25">
      <c r="B57" s="89">
        <v>6897959183.6735001</v>
      </c>
      <c r="C57" s="89">
        <v>-8.9040421999999992</v>
      </c>
      <c r="F57" s="6">
        <f t="shared" si="6"/>
        <v>7.3061224489796004</v>
      </c>
      <c r="G57" s="11">
        <f t="shared" si="4"/>
        <v>-88.867103999999998</v>
      </c>
      <c r="H57" s="6">
        <f t="shared" si="7"/>
        <v>-83.867103999999998</v>
      </c>
      <c r="J57" s="89">
        <v>6897959183.6735001</v>
      </c>
      <c r="K57" s="89">
        <v>-9.8898124999999997</v>
      </c>
      <c r="N57" s="6">
        <f t="shared" si="8"/>
        <v>7.3061224489796004</v>
      </c>
      <c r="O57" s="11">
        <f t="shared" si="5"/>
        <v>-87.798073000000002</v>
      </c>
      <c r="P57" s="6">
        <f t="shared" si="9"/>
        <v>-82.798073000000002</v>
      </c>
    </row>
    <row r="58" spans="2:16" x14ac:dyDescent="0.25">
      <c r="B58" s="89">
        <v>7000000000</v>
      </c>
      <c r="C58" s="89">
        <v>-8.9808903000000004</v>
      </c>
      <c r="F58" s="6">
        <f t="shared" si="6"/>
        <v>7.4081632653060998</v>
      </c>
      <c r="G58" s="11">
        <f t="shared" si="4"/>
        <v>-85.237419000000003</v>
      </c>
      <c r="H58" s="6">
        <f t="shared" si="7"/>
        <v>-80.237419000000003</v>
      </c>
      <c r="J58" s="89">
        <v>7000000000</v>
      </c>
      <c r="K58" s="89">
        <v>-10.005162</v>
      </c>
      <c r="N58" s="6">
        <f t="shared" si="8"/>
        <v>7.4081632653060998</v>
      </c>
      <c r="O58" s="11">
        <f t="shared" si="5"/>
        <v>-84.178878999999995</v>
      </c>
      <c r="P58" s="6">
        <f t="shared" si="9"/>
        <v>-79.178878999999995</v>
      </c>
    </row>
    <row r="59" spans="2:16" x14ac:dyDescent="0.25">
      <c r="B59" s="89">
        <v>7102040816.3264999</v>
      </c>
      <c r="C59" s="89">
        <v>-8.9540776999999991</v>
      </c>
      <c r="F59" s="6">
        <f t="shared" si="6"/>
        <v>7.5102040816326996</v>
      </c>
      <c r="G59" s="11">
        <f t="shared" si="4"/>
        <v>-84.574500999999998</v>
      </c>
      <c r="H59" s="6">
        <f t="shared" si="7"/>
        <v>-79.574500999999998</v>
      </c>
      <c r="J59" s="89">
        <v>7102040816.3264999</v>
      </c>
      <c r="K59" s="89">
        <v>-9.9854936999999993</v>
      </c>
      <c r="N59" s="6">
        <f t="shared" si="8"/>
        <v>7.5102040816326996</v>
      </c>
      <c r="O59" s="11">
        <f t="shared" si="5"/>
        <v>-83.460578999999996</v>
      </c>
      <c r="P59" s="6">
        <f t="shared" si="9"/>
        <v>-78.460578999999996</v>
      </c>
    </row>
    <row r="60" spans="2:16" x14ac:dyDescent="0.25">
      <c r="B60" s="89">
        <v>7204081632.6531</v>
      </c>
      <c r="C60" s="89">
        <v>-8.9366064000000005</v>
      </c>
      <c r="F60" s="6">
        <f t="shared" si="6"/>
        <v>7.6122448979591999</v>
      </c>
      <c r="G60" s="11">
        <f t="shared" si="4"/>
        <v>-83.360466000000002</v>
      </c>
      <c r="H60" s="6">
        <f t="shared" si="7"/>
        <v>-78.360466000000002</v>
      </c>
      <c r="J60" s="89">
        <v>7204081632.6531</v>
      </c>
      <c r="K60" s="89">
        <v>-9.9970703000000007</v>
      </c>
      <c r="N60" s="6">
        <f t="shared" si="8"/>
        <v>7.6122448979591999</v>
      </c>
      <c r="O60" s="11">
        <f t="shared" si="5"/>
        <v>-82.165131000000002</v>
      </c>
      <c r="P60" s="6">
        <f t="shared" si="9"/>
        <v>-77.165131000000002</v>
      </c>
    </row>
    <row r="61" spans="2:16" x14ac:dyDescent="0.25">
      <c r="B61" s="89">
        <v>7306122448.9796</v>
      </c>
      <c r="C61" s="89">
        <v>-9.1846218000000004</v>
      </c>
      <c r="F61" s="6">
        <f t="shared" si="6"/>
        <v>7.7142857142857002</v>
      </c>
      <c r="G61" s="11">
        <f t="shared" si="4"/>
        <v>-83.516875999999996</v>
      </c>
      <c r="H61" s="6">
        <f t="shared" si="7"/>
        <v>-78.516875999999996</v>
      </c>
      <c r="J61" s="89">
        <v>7306122448.9796</v>
      </c>
      <c r="K61" s="89">
        <v>-10.211938999999999</v>
      </c>
      <c r="N61" s="6">
        <f t="shared" si="8"/>
        <v>7.7142857142857002</v>
      </c>
      <c r="O61" s="11">
        <f t="shared" si="5"/>
        <v>-82.194023000000001</v>
      </c>
      <c r="P61" s="6">
        <f t="shared" si="9"/>
        <v>-77.194023000000001</v>
      </c>
    </row>
    <row r="62" spans="2:16" x14ac:dyDescent="0.25">
      <c r="B62" s="89">
        <v>7408163265.3060999</v>
      </c>
      <c r="C62" s="89">
        <v>-9.1170510999999994</v>
      </c>
      <c r="F62" s="6">
        <f t="shared" si="6"/>
        <v>7.8163265306121996</v>
      </c>
      <c r="G62" s="11">
        <f t="shared" si="4"/>
        <v>-88.624306000000004</v>
      </c>
      <c r="H62" s="6">
        <f t="shared" si="7"/>
        <v>-83.624306000000004</v>
      </c>
      <c r="J62" s="89">
        <v>7408163265.3060999</v>
      </c>
      <c r="K62" s="89">
        <v>-10.236342</v>
      </c>
      <c r="N62" s="6">
        <f t="shared" si="8"/>
        <v>7.8163265306121996</v>
      </c>
      <c r="O62" s="11">
        <f t="shared" si="5"/>
        <v>-87.206642000000002</v>
      </c>
      <c r="P62" s="6">
        <f t="shared" si="9"/>
        <v>-82.206642000000002</v>
      </c>
    </row>
    <row r="63" spans="2:16" x14ac:dyDescent="0.25">
      <c r="B63" s="89">
        <v>7510204081.6327</v>
      </c>
      <c r="C63" s="89">
        <v>-9.2924556999999997</v>
      </c>
      <c r="F63" s="6">
        <f t="shared" si="6"/>
        <v>7.9183673469388003</v>
      </c>
      <c r="G63" s="11">
        <f t="shared" si="4"/>
        <v>-89.925362000000007</v>
      </c>
      <c r="H63" s="6">
        <f t="shared" si="7"/>
        <v>-84.925362000000007</v>
      </c>
      <c r="J63" s="89">
        <v>7510204081.6327</v>
      </c>
      <c r="K63" s="89">
        <v>-10.321462</v>
      </c>
      <c r="N63" s="6">
        <f t="shared" si="8"/>
        <v>7.9183673469388003</v>
      </c>
      <c r="O63" s="11">
        <f t="shared" si="5"/>
        <v>-88.470382999999998</v>
      </c>
      <c r="P63" s="6">
        <f t="shared" si="9"/>
        <v>-83.470382999999998</v>
      </c>
    </row>
    <row r="64" spans="2:16" x14ac:dyDescent="0.25">
      <c r="B64" s="89">
        <v>7612244897.9591999</v>
      </c>
      <c r="C64" s="89">
        <v>-9.1066588999999993</v>
      </c>
      <c r="F64" s="6">
        <f t="shared" si="6"/>
        <v>8.0204081632652997</v>
      </c>
      <c r="G64" s="11">
        <f t="shared" si="4"/>
        <v>-89.535888999999997</v>
      </c>
      <c r="H64" s="6">
        <f t="shared" si="7"/>
        <v>-84.535888999999997</v>
      </c>
      <c r="J64" s="89">
        <v>7612244897.9591999</v>
      </c>
      <c r="K64" s="89">
        <v>-10.300117</v>
      </c>
      <c r="N64" s="6">
        <f t="shared" si="8"/>
        <v>8.0204081632652997</v>
      </c>
      <c r="O64" s="11">
        <f t="shared" si="5"/>
        <v>-88.058929000000006</v>
      </c>
      <c r="P64" s="6">
        <f t="shared" si="9"/>
        <v>-83.058929000000006</v>
      </c>
    </row>
    <row r="65" spans="2:16" x14ac:dyDescent="0.25">
      <c r="B65" s="89">
        <v>7714285714.2856998</v>
      </c>
      <c r="C65" s="89">
        <v>-9.0952845</v>
      </c>
      <c r="F65" s="6">
        <f t="shared" si="6"/>
        <v>8.1224489795918</v>
      </c>
      <c r="G65" s="11">
        <f t="shared" si="4"/>
        <v>-82.849823000000001</v>
      </c>
      <c r="H65" s="6">
        <f t="shared" si="7"/>
        <v>-77.849823000000001</v>
      </c>
      <c r="J65" s="89">
        <v>7714285714.2856998</v>
      </c>
      <c r="K65" s="89">
        <v>-10.458833</v>
      </c>
      <c r="N65" s="6">
        <f t="shared" si="8"/>
        <v>8.1224489795918</v>
      </c>
      <c r="O65" s="11">
        <f t="shared" si="5"/>
        <v>-81.350334000000004</v>
      </c>
      <c r="P65" s="6">
        <f t="shared" si="9"/>
        <v>-76.350334000000004</v>
      </c>
    </row>
    <row r="66" spans="2:16" x14ac:dyDescent="0.25">
      <c r="B66" s="89">
        <v>7816326530.6121998</v>
      </c>
      <c r="C66" s="89">
        <v>-9.0592108000000007</v>
      </c>
      <c r="F66" s="6">
        <f t="shared" si="6"/>
        <v>8.2244897959183998</v>
      </c>
      <c r="G66" s="11">
        <f t="shared" si="4"/>
        <v>-80.491721999999996</v>
      </c>
      <c r="H66" s="6">
        <f t="shared" si="7"/>
        <v>-75.491721999999996</v>
      </c>
      <c r="J66" s="89">
        <v>7816326530.6121998</v>
      </c>
      <c r="K66" s="89">
        <v>-10.470746999999999</v>
      </c>
      <c r="N66" s="6">
        <f t="shared" si="8"/>
        <v>8.2244897959183998</v>
      </c>
      <c r="O66" s="11">
        <f t="shared" si="5"/>
        <v>-78.953643999999997</v>
      </c>
      <c r="P66" s="6">
        <f t="shared" si="9"/>
        <v>-73.953643999999997</v>
      </c>
    </row>
    <row r="67" spans="2:16" x14ac:dyDescent="0.25">
      <c r="B67" s="89">
        <v>7918367346.9387999</v>
      </c>
      <c r="C67" s="89">
        <v>-8.8778676999999995</v>
      </c>
      <c r="F67" s="6">
        <f t="shared" si="6"/>
        <v>8.3265306122449001</v>
      </c>
      <c r="G67" s="11">
        <f t="shared" si="4"/>
        <v>-80.213547000000005</v>
      </c>
      <c r="H67" s="6">
        <f t="shared" si="7"/>
        <v>-75.213547000000005</v>
      </c>
      <c r="J67" s="89">
        <v>7918367346.9387999</v>
      </c>
      <c r="K67" s="89">
        <v>-10.355778000000001</v>
      </c>
      <c r="N67" s="6">
        <f t="shared" si="8"/>
        <v>8.3265306122449001</v>
      </c>
      <c r="O67" s="11">
        <f t="shared" si="5"/>
        <v>-78.604996</v>
      </c>
      <c r="P67" s="6">
        <f t="shared" si="9"/>
        <v>-73.604996</v>
      </c>
    </row>
    <row r="68" spans="2:16" x14ac:dyDescent="0.25">
      <c r="B68" s="89">
        <v>8020408163.2652998</v>
      </c>
      <c r="C68" s="89">
        <v>-8.8079289999999997</v>
      </c>
      <c r="F68" s="6">
        <f t="shared" si="6"/>
        <v>8.4285714285714004</v>
      </c>
      <c r="G68" s="11">
        <f t="shared" si="4"/>
        <v>-79.099402999999995</v>
      </c>
      <c r="H68" s="6">
        <f t="shared" si="7"/>
        <v>-74.099402999999995</v>
      </c>
      <c r="J68" s="89">
        <v>8020408163.2652998</v>
      </c>
      <c r="K68" s="89">
        <v>-10.283409000000001</v>
      </c>
      <c r="N68" s="6">
        <f t="shared" si="8"/>
        <v>8.4285714285714004</v>
      </c>
      <c r="O68" s="11">
        <f t="shared" si="5"/>
        <v>-77.481566999999998</v>
      </c>
      <c r="P68" s="6">
        <f t="shared" si="9"/>
        <v>-72.481566999999998</v>
      </c>
    </row>
    <row r="69" spans="2:16" x14ac:dyDescent="0.25">
      <c r="B69" s="89">
        <v>8122448979.5917997</v>
      </c>
      <c r="C69" s="89">
        <v>-8.9335442</v>
      </c>
      <c r="F69" s="6">
        <f t="shared" ref="F69:F100" si="10">B177/1000000000</f>
        <v>8.5306122448980002</v>
      </c>
      <c r="G69" s="11">
        <f t="shared" si="4"/>
        <v>-78.085091000000006</v>
      </c>
      <c r="H69" s="6">
        <f t="shared" ref="H69:H100" si="11">D177</f>
        <v>-73.085091000000006</v>
      </c>
      <c r="J69" s="89">
        <v>8122448979.5917997</v>
      </c>
      <c r="K69" s="89">
        <v>-10.411033</v>
      </c>
      <c r="N69" s="6">
        <f t="shared" ref="N69:N100" si="12">J177/1000000000</f>
        <v>8.5306122448980002</v>
      </c>
      <c r="O69" s="11">
        <f t="shared" si="5"/>
        <v>-76.487494999999996</v>
      </c>
      <c r="P69" s="6">
        <f t="shared" ref="P69:P100" si="13">L177</f>
        <v>-71.487494999999996</v>
      </c>
    </row>
    <row r="70" spans="2:16" x14ac:dyDescent="0.25">
      <c r="B70" s="89">
        <v>8224489795.9183998</v>
      </c>
      <c r="C70" s="89">
        <v>-8.8657789000000005</v>
      </c>
      <c r="F70" s="6">
        <f t="shared" si="10"/>
        <v>8.6326530612245005</v>
      </c>
      <c r="G70" s="11">
        <f t="shared" ref="G70:G103" si="14">H70-5</f>
        <v>-79.152275000000003</v>
      </c>
      <c r="H70" s="6">
        <f t="shared" si="11"/>
        <v>-74.152275000000003</v>
      </c>
      <c r="J70" s="89">
        <v>8224489795.9183998</v>
      </c>
      <c r="K70" s="89">
        <v>-10.411270999999999</v>
      </c>
      <c r="N70" s="6">
        <f t="shared" si="12"/>
        <v>8.6326530612245005</v>
      </c>
      <c r="O70" s="11">
        <f t="shared" ref="O70:O103" si="15">P70-5</f>
        <v>-77.614661999999996</v>
      </c>
      <c r="P70" s="6">
        <f t="shared" si="13"/>
        <v>-72.614661999999996</v>
      </c>
    </row>
    <row r="71" spans="2:16" x14ac:dyDescent="0.25">
      <c r="B71" s="89">
        <v>8326530612.2448997</v>
      </c>
      <c r="C71" s="89">
        <v>-8.9739351000000003</v>
      </c>
      <c r="F71" s="6">
        <f t="shared" si="10"/>
        <v>8.7346938775510008</v>
      </c>
      <c r="G71" s="11">
        <f t="shared" si="14"/>
        <v>-81.279419000000004</v>
      </c>
      <c r="H71" s="6">
        <f t="shared" si="11"/>
        <v>-76.279419000000004</v>
      </c>
      <c r="J71" s="89">
        <v>8326530612.2448997</v>
      </c>
      <c r="K71" s="89">
        <v>-10.565184</v>
      </c>
      <c r="N71" s="6">
        <f t="shared" si="12"/>
        <v>8.7346938775510008</v>
      </c>
      <c r="O71" s="11">
        <f t="shared" si="15"/>
        <v>-79.792289999999994</v>
      </c>
      <c r="P71" s="6">
        <f t="shared" si="13"/>
        <v>-74.792289999999994</v>
      </c>
    </row>
    <row r="72" spans="2:16" x14ac:dyDescent="0.25">
      <c r="B72" s="89">
        <v>8428571428.5713997</v>
      </c>
      <c r="C72" s="89">
        <v>-9.0421104000000003</v>
      </c>
      <c r="F72" s="6">
        <f t="shared" si="10"/>
        <v>8.8367346938776006</v>
      </c>
      <c r="G72" s="11">
        <f t="shared" si="14"/>
        <v>-84.119843000000003</v>
      </c>
      <c r="H72" s="6">
        <f t="shared" si="11"/>
        <v>-79.119843000000003</v>
      </c>
      <c r="J72" s="89">
        <v>8428571428.5713997</v>
      </c>
      <c r="K72" s="89">
        <v>-10.731038</v>
      </c>
      <c r="N72" s="6">
        <f t="shared" si="12"/>
        <v>8.8367346938776006</v>
      </c>
      <c r="O72" s="11">
        <f t="shared" si="15"/>
        <v>-82.641655</v>
      </c>
      <c r="P72" s="6">
        <f t="shared" si="13"/>
        <v>-77.641655</v>
      </c>
    </row>
    <row r="73" spans="2:16" x14ac:dyDescent="0.25">
      <c r="B73" s="89">
        <v>8530612244.8979998</v>
      </c>
      <c r="C73" s="89">
        <v>-9.3389559000000002</v>
      </c>
      <c r="F73" s="6">
        <f t="shared" si="10"/>
        <v>8.9387755102040991</v>
      </c>
      <c r="G73" s="11">
        <f t="shared" si="14"/>
        <v>-83.916542000000007</v>
      </c>
      <c r="H73" s="6">
        <f t="shared" si="11"/>
        <v>-78.916542000000007</v>
      </c>
      <c r="J73" s="89">
        <v>8530612244.8979998</v>
      </c>
      <c r="K73" s="89">
        <v>-10.912286</v>
      </c>
      <c r="N73" s="6">
        <f t="shared" si="12"/>
        <v>8.9387755102040991</v>
      </c>
      <c r="O73" s="11">
        <f t="shared" si="15"/>
        <v>-82.444405000000003</v>
      </c>
      <c r="P73" s="6">
        <f t="shared" si="13"/>
        <v>-77.444405000000003</v>
      </c>
    </row>
    <row r="74" spans="2:16" x14ac:dyDescent="0.25">
      <c r="B74" s="89">
        <v>8632653061.2245007</v>
      </c>
      <c r="C74" s="89">
        <v>-9.4659604999999996</v>
      </c>
      <c r="F74" s="6">
        <f t="shared" si="10"/>
        <v>9.0408163265305994</v>
      </c>
      <c r="G74" s="11">
        <f t="shared" si="14"/>
        <v>-81.912848999999994</v>
      </c>
      <c r="H74" s="6">
        <f t="shared" si="11"/>
        <v>-76.912848999999994</v>
      </c>
      <c r="J74" s="89">
        <v>8632653061.2245007</v>
      </c>
      <c r="K74" s="89">
        <v>-10.996496</v>
      </c>
      <c r="N74" s="6">
        <f t="shared" si="12"/>
        <v>9.0408163265305994</v>
      </c>
      <c r="O74" s="11">
        <f t="shared" si="15"/>
        <v>-80.407639000000003</v>
      </c>
      <c r="P74" s="6">
        <f t="shared" si="13"/>
        <v>-75.407639000000003</v>
      </c>
    </row>
    <row r="75" spans="2:16" x14ac:dyDescent="0.25">
      <c r="B75" s="89">
        <v>8734693877.5510006</v>
      </c>
      <c r="C75" s="89">
        <v>-9.5927352999999993</v>
      </c>
      <c r="F75" s="6">
        <f t="shared" si="10"/>
        <v>9.1428571428570997</v>
      </c>
      <c r="G75" s="11">
        <f t="shared" si="14"/>
        <v>-79.549377000000007</v>
      </c>
      <c r="H75" s="6">
        <f t="shared" si="11"/>
        <v>-74.549377000000007</v>
      </c>
      <c r="J75" s="89">
        <v>8734693877.5510006</v>
      </c>
      <c r="K75" s="89">
        <v>-11.101715</v>
      </c>
      <c r="N75" s="6">
        <f t="shared" si="12"/>
        <v>9.1428571428570997</v>
      </c>
      <c r="O75" s="11">
        <f t="shared" si="15"/>
        <v>-77.984656999999999</v>
      </c>
      <c r="P75" s="6">
        <f t="shared" si="13"/>
        <v>-72.984656999999999</v>
      </c>
    </row>
    <row r="76" spans="2:16" x14ac:dyDescent="0.25">
      <c r="B76" s="89">
        <v>8836734693.8775997</v>
      </c>
      <c r="C76" s="89">
        <v>-9.5902586000000003</v>
      </c>
      <c r="F76" s="6">
        <f t="shared" si="10"/>
        <v>9.2448979591837013</v>
      </c>
      <c r="G76" s="11">
        <f t="shared" si="14"/>
        <v>-78.043587000000002</v>
      </c>
      <c r="H76" s="6">
        <f t="shared" si="11"/>
        <v>-73.043587000000002</v>
      </c>
      <c r="J76" s="89">
        <v>8836734693.8775997</v>
      </c>
      <c r="K76" s="89">
        <v>-11.012112</v>
      </c>
      <c r="N76" s="6">
        <f t="shared" si="12"/>
        <v>9.2448979591837013</v>
      </c>
      <c r="O76" s="11">
        <f t="shared" si="15"/>
        <v>-76.424453999999997</v>
      </c>
      <c r="P76" s="6">
        <f t="shared" si="13"/>
        <v>-71.424453999999997</v>
      </c>
    </row>
    <row r="77" spans="2:16" x14ac:dyDescent="0.25">
      <c r="B77" s="89">
        <v>8938775510.2040997</v>
      </c>
      <c r="C77" s="89">
        <v>-9.6140679999999996</v>
      </c>
      <c r="F77" s="6">
        <f t="shared" si="10"/>
        <v>9.3469387755101998</v>
      </c>
      <c r="G77" s="11">
        <f t="shared" si="14"/>
        <v>-77.248276000000004</v>
      </c>
      <c r="H77" s="6">
        <f t="shared" si="11"/>
        <v>-72.248276000000004</v>
      </c>
      <c r="J77" s="89">
        <v>8938775510.2040997</v>
      </c>
      <c r="K77" s="89">
        <v>-11.117781000000001</v>
      </c>
      <c r="N77" s="6">
        <f t="shared" si="12"/>
        <v>9.3469387755101998</v>
      </c>
      <c r="O77" s="11">
        <f t="shared" si="15"/>
        <v>-75.552978999999993</v>
      </c>
      <c r="P77" s="6">
        <f t="shared" si="13"/>
        <v>-70.552978999999993</v>
      </c>
    </row>
    <row r="78" spans="2:16" x14ac:dyDescent="0.25">
      <c r="B78" s="89">
        <v>9040816326.5305996</v>
      </c>
      <c r="C78" s="89">
        <v>-9.7311286999999993</v>
      </c>
      <c r="F78" s="6">
        <f t="shared" si="10"/>
        <v>9.4489795918367001</v>
      </c>
      <c r="G78" s="11">
        <f t="shared" si="14"/>
        <v>-76.030242999999999</v>
      </c>
      <c r="H78" s="6">
        <f t="shared" si="11"/>
        <v>-71.030242999999999</v>
      </c>
      <c r="J78" s="89">
        <v>9040816326.5305996</v>
      </c>
      <c r="K78" s="89">
        <v>-11.221958000000001</v>
      </c>
      <c r="N78" s="6">
        <f t="shared" si="12"/>
        <v>9.4489795918367001</v>
      </c>
      <c r="O78" s="11">
        <f t="shared" si="15"/>
        <v>-74.297836000000004</v>
      </c>
      <c r="P78" s="6">
        <f t="shared" si="13"/>
        <v>-69.297836000000004</v>
      </c>
    </row>
    <row r="79" spans="2:16" x14ac:dyDescent="0.25">
      <c r="B79" s="89">
        <v>9142857142.8570995</v>
      </c>
      <c r="C79" s="89">
        <v>-9.6010141000000004</v>
      </c>
      <c r="F79" s="6">
        <f t="shared" si="10"/>
        <v>9.5510204081632999</v>
      </c>
      <c r="G79" s="11">
        <f t="shared" si="14"/>
        <v>-74.542511000000005</v>
      </c>
      <c r="H79" s="6">
        <f t="shared" si="11"/>
        <v>-69.542511000000005</v>
      </c>
      <c r="J79" s="89">
        <v>9142857142.8570995</v>
      </c>
      <c r="K79" s="89">
        <v>-11.122088</v>
      </c>
      <c r="N79" s="6">
        <f t="shared" si="12"/>
        <v>9.5510204081632999</v>
      </c>
      <c r="O79" s="11">
        <f t="shared" si="15"/>
        <v>-72.743149000000003</v>
      </c>
      <c r="P79" s="6">
        <f t="shared" si="13"/>
        <v>-67.743149000000003</v>
      </c>
    </row>
    <row r="80" spans="2:16" x14ac:dyDescent="0.25">
      <c r="B80" s="89">
        <v>9244897959.1837006</v>
      </c>
      <c r="C80" s="89">
        <v>-9.5005197999999993</v>
      </c>
      <c r="F80" s="6">
        <f t="shared" si="10"/>
        <v>9.6530612244898002</v>
      </c>
      <c r="G80" s="11">
        <f t="shared" si="14"/>
        <v>-74.102172999999993</v>
      </c>
      <c r="H80" s="6">
        <f t="shared" si="11"/>
        <v>-69.102172999999993</v>
      </c>
      <c r="J80" s="89">
        <v>9244897959.1837006</v>
      </c>
      <c r="K80" s="89">
        <v>-11.182772999999999</v>
      </c>
      <c r="N80" s="6">
        <f t="shared" si="12"/>
        <v>9.6530612244898002</v>
      </c>
      <c r="O80" s="11">
        <f t="shared" si="15"/>
        <v>-72.286606000000006</v>
      </c>
      <c r="P80" s="6">
        <f t="shared" si="13"/>
        <v>-67.286606000000006</v>
      </c>
    </row>
    <row r="81" spans="2:16" x14ac:dyDescent="0.25">
      <c r="B81" s="89">
        <v>9346938775.5102005</v>
      </c>
      <c r="C81" s="89">
        <v>-9.5615749000000001</v>
      </c>
      <c r="F81" s="6">
        <f t="shared" si="10"/>
        <v>9.7551020408162987</v>
      </c>
      <c r="G81" s="11">
        <f t="shared" si="14"/>
        <v>-74.580391000000006</v>
      </c>
      <c r="H81" s="6">
        <f t="shared" si="11"/>
        <v>-69.580391000000006</v>
      </c>
      <c r="J81" s="89">
        <v>9346938775.5102005</v>
      </c>
      <c r="K81" s="89">
        <v>-11.215634</v>
      </c>
      <c r="N81" s="6">
        <f t="shared" si="12"/>
        <v>9.7551020408162987</v>
      </c>
      <c r="O81" s="11">
        <f t="shared" si="15"/>
        <v>-72.774383999999998</v>
      </c>
      <c r="P81" s="6">
        <f t="shared" si="13"/>
        <v>-67.774383999999998</v>
      </c>
    </row>
    <row r="82" spans="2:16" x14ac:dyDescent="0.25">
      <c r="B82" s="89">
        <v>9448979591.8367004</v>
      </c>
      <c r="C82" s="89">
        <v>-9.4070815999999997</v>
      </c>
      <c r="F82" s="6">
        <f t="shared" si="10"/>
        <v>9.8571428571429003</v>
      </c>
      <c r="G82" s="11">
        <f t="shared" si="14"/>
        <v>-77.777244999999994</v>
      </c>
      <c r="H82" s="6">
        <f t="shared" si="11"/>
        <v>-72.777244999999994</v>
      </c>
      <c r="J82" s="89">
        <v>9448979591.8367004</v>
      </c>
      <c r="K82" s="89">
        <v>-11.156661</v>
      </c>
      <c r="N82" s="6">
        <f t="shared" si="12"/>
        <v>9.8571428571429003</v>
      </c>
      <c r="O82" s="11">
        <f t="shared" si="15"/>
        <v>-75.992157000000006</v>
      </c>
      <c r="P82" s="6">
        <f t="shared" si="13"/>
        <v>-70.992157000000006</v>
      </c>
    </row>
    <row r="83" spans="2:16" x14ac:dyDescent="0.25">
      <c r="B83" s="89">
        <v>9551020408.1632996</v>
      </c>
      <c r="C83" s="89">
        <v>-9.3353777000000004</v>
      </c>
      <c r="F83" s="6">
        <f t="shared" si="10"/>
        <v>9.9591836734694006</v>
      </c>
      <c r="G83" s="11">
        <f t="shared" si="14"/>
        <v>-79.171265000000005</v>
      </c>
      <c r="H83" s="6">
        <f t="shared" si="11"/>
        <v>-74.171265000000005</v>
      </c>
      <c r="J83" s="89">
        <v>9551020408.1632996</v>
      </c>
      <c r="K83" s="89">
        <v>-11.128959999999999</v>
      </c>
      <c r="N83" s="6">
        <f t="shared" si="12"/>
        <v>9.9591836734694006</v>
      </c>
      <c r="O83" s="11">
        <f t="shared" si="15"/>
        <v>-77.405692999999999</v>
      </c>
      <c r="P83" s="6">
        <f t="shared" si="13"/>
        <v>-72.405692999999999</v>
      </c>
    </row>
    <row r="84" spans="2:16" x14ac:dyDescent="0.25">
      <c r="B84" s="89">
        <v>9653061224.4897995</v>
      </c>
      <c r="C84" s="89">
        <v>-9.0923634</v>
      </c>
      <c r="F84" s="6">
        <f t="shared" si="10"/>
        <v>10.061224489796</v>
      </c>
      <c r="G84" s="11">
        <f t="shared" si="14"/>
        <v>-79.962715000000003</v>
      </c>
      <c r="H84" s="6">
        <f t="shared" si="11"/>
        <v>-74.962715000000003</v>
      </c>
      <c r="J84" s="89">
        <v>9653061224.4897995</v>
      </c>
      <c r="K84" s="89">
        <v>-10.947293999999999</v>
      </c>
      <c r="N84" s="6">
        <f t="shared" si="12"/>
        <v>10.061224489796</v>
      </c>
      <c r="O84" s="11">
        <f t="shared" si="15"/>
        <v>-78.237945999999994</v>
      </c>
      <c r="P84" s="6">
        <f t="shared" si="13"/>
        <v>-73.237945999999994</v>
      </c>
    </row>
    <row r="85" spans="2:16" x14ac:dyDescent="0.25">
      <c r="B85" s="89">
        <v>9755102040.8162994</v>
      </c>
      <c r="C85" s="89">
        <v>-9.0726365999999992</v>
      </c>
      <c r="F85" s="6">
        <f t="shared" si="10"/>
        <v>10.163265306122</v>
      </c>
      <c r="G85" s="11">
        <f t="shared" si="14"/>
        <v>-77.773148000000006</v>
      </c>
      <c r="H85" s="6">
        <f t="shared" si="11"/>
        <v>-72.773148000000006</v>
      </c>
      <c r="J85" s="89">
        <v>9755102040.8162994</v>
      </c>
      <c r="K85" s="89">
        <v>-10.870839</v>
      </c>
      <c r="N85" s="6">
        <f t="shared" si="12"/>
        <v>10.163265306122</v>
      </c>
      <c r="O85" s="11">
        <f t="shared" si="15"/>
        <v>-76.145827999999995</v>
      </c>
      <c r="P85" s="6">
        <f t="shared" si="13"/>
        <v>-71.145827999999995</v>
      </c>
    </row>
    <row r="86" spans="2:16" x14ac:dyDescent="0.25">
      <c r="B86" s="89">
        <v>9857142857.1429005</v>
      </c>
      <c r="C86" s="89">
        <v>-9.0779485999999991</v>
      </c>
      <c r="F86" s="6">
        <f t="shared" si="10"/>
        <v>10.265306122448999</v>
      </c>
      <c r="G86" s="11">
        <f t="shared" si="14"/>
        <v>-77.353522999999996</v>
      </c>
      <c r="H86" s="6">
        <f t="shared" si="11"/>
        <v>-72.353522999999996</v>
      </c>
      <c r="J86" s="89">
        <v>9857142857.1429005</v>
      </c>
      <c r="K86" s="89">
        <v>-10.842846</v>
      </c>
      <c r="N86" s="6">
        <f t="shared" si="12"/>
        <v>10.265306122448999</v>
      </c>
      <c r="O86" s="11">
        <f t="shared" si="15"/>
        <v>-75.849632</v>
      </c>
      <c r="P86" s="6">
        <f t="shared" si="13"/>
        <v>-70.849632</v>
      </c>
    </row>
    <row r="87" spans="2:16" x14ac:dyDescent="0.25">
      <c r="B87" s="89">
        <v>9959183673.4694004</v>
      </c>
      <c r="C87" s="89">
        <v>-8.9700974999999996</v>
      </c>
      <c r="F87" s="6">
        <f t="shared" si="10"/>
        <v>10.367346938775999</v>
      </c>
      <c r="G87" s="11">
        <f t="shared" si="14"/>
        <v>-77.740509000000003</v>
      </c>
      <c r="H87" s="6">
        <f t="shared" si="11"/>
        <v>-72.740509000000003</v>
      </c>
      <c r="J87" s="89">
        <v>9959183673.4694004</v>
      </c>
      <c r="K87" s="89">
        <v>-10.762243</v>
      </c>
      <c r="N87" s="6">
        <f t="shared" si="12"/>
        <v>10.367346938775999</v>
      </c>
      <c r="O87" s="11">
        <f t="shared" si="15"/>
        <v>-76.344963000000007</v>
      </c>
      <c r="P87" s="6">
        <f t="shared" si="13"/>
        <v>-71.344963000000007</v>
      </c>
    </row>
    <row r="88" spans="2:16" x14ac:dyDescent="0.25">
      <c r="B88" s="89">
        <v>10061224489.796</v>
      </c>
      <c r="C88" s="89">
        <v>-8.9151544999999999</v>
      </c>
      <c r="F88" s="6">
        <f t="shared" si="10"/>
        <v>10.469387755102</v>
      </c>
      <c r="G88" s="11">
        <f t="shared" si="14"/>
        <v>-80.689391999999998</v>
      </c>
      <c r="H88" s="6">
        <f t="shared" si="11"/>
        <v>-75.689391999999998</v>
      </c>
      <c r="J88" s="89">
        <v>10061224489.796</v>
      </c>
      <c r="K88" s="89">
        <v>-10.654828999999999</v>
      </c>
      <c r="N88" s="6">
        <f t="shared" si="12"/>
        <v>10.469387755102</v>
      </c>
      <c r="O88" s="11">
        <f t="shared" si="15"/>
        <v>-79.411484000000002</v>
      </c>
      <c r="P88" s="6">
        <f t="shared" si="13"/>
        <v>-74.411484000000002</v>
      </c>
    </row>
    <row r="89" spans="2:16" x14ac:dyDescent="0.25">
      <c r="B89" s="89">
        <v>10163265306.122</v>
      </c>
      <c r="C89" s="89">
        <v>-8.8491011000000004</v>
      </c>
      <c r="F89" s="6">
        <f t="shared" si="10"/>
        <v>10.571428571429001</v>
      </c>
      <c r="G89" s="11">
        <f t="shared" si="14"/>
        <v>-83.681128999999999</v>
      </c>
      <c r="H89" s="6">
        <f t="shared" si="11"/>
        <v>-78.681128999999999</v>
      </c>
      <c r="J89" s="89">
        <v>10163265306.122</v>
      </c>
      <c r="K89" s="89">
        <v>-10.491581</v>
      </c>
      <c r="N89" s="6">
        <f t="shared" si="12"/>
        <v>10.571428571429001</v>
      </c>
      <c r="O89" s="11">
        <f t="shared" si="15"/>
        <v>-82.509422000000001</v>
      </c>
      <c r="P89" s="6">
        <f t="shared" si="13"/>
        <v>-77.509422000000001</v>
      </c>
    </row>
    <row r="90" spans="2:16" x14ac:dyDescent="0.25">
      <c r="B90" s="89">
        <v>10265306122.448999</v>
      </c>
      <c r="C90" s="89">
        <v>-8.9352779000000009</v>
      </c>
      <c r="F90" s="6">
        <f t="shared" si="10"/>
        <v>10.673469387754999</v>
      </c>
      <c r="G90" s="11">
        <f t="shared" si="14"/>
        <v>-83.328147999999999</v>
      </c>
      <c r="H90" s="6">
        <f t="shared" si="11"/>
        <v>-78.328147999999999</v>
      </c>
      <c r="J90" s="89">
        <v>10265306122.448999</v>
      </c>
      <c r="K90" s="89">
        <v>-10.435081</v>
      </c>
      <c r="N90" s="6">
        <f t="shared" si="12"/>
        <v>10.673469387754999</v>
      </c>
      <c r="O90" s="11">
        <f t="shared" si="15"/>
        <v>-82.250480999999994</v>
      </c>
      <c r="P90" s="6">
        <f t="shared" si="13"/>
        <v>-77.250480999999994</v>
      </c>
    </row>
    <row r="91" spans="2:16" x14ac:dyDescent="0.25">
      <c r="B91" s="89">
        <v>10367346938.775999</v>
      </c>
      <c r="C91" s="89">
        <v>-8.9933557999999998</v>
      </c>
      <c r="F91" s="6">
        <f t="shared" si="10"/>
        <v>10.775510204082</v>
      </c>
      <c r="G91" s="11">
        <f t="shared" si="14"/>
        <v>-81.356239000000002</v>
      </c>
      <c r="H91" s="6">
        <f t="shared" si="11"/>
        <v>-76.356239000000002</v>
      </c>
      <c r="J91" s="89">
        <v>10367346938.775999</v>
      </c>
      <c r="K91" s="89">
        <v>-10.362757999999999</v>
      </c>
      <c r="N91" s="6">
        <f t="shared" si="12"/>
        <v>10.775510204082</v>
      </c>
      <c r="O91" s="11">
        <f t="shared" si="15"/>
        <v>-80.329078999999993</v>
      </c>
      <c r="P91" s="6">
        <f t="shared" si="13"/>
        <v>-75.329078999999993</v>
      </c>
    </row>
    <row r="92" spans="2:16" x14ac:dyDescent="0.25">
      <c r="B92" s="89">
        <v>10469387755.101999</v>
      </c>
      <c r="C92" s="89">
        <v>-9.0917367999999996</v>
      </c>
      <c r="F92" s="6">
        <f t="shared" si="10"/>
        <v>10.877551020408001</v>
      </c>
      <c r="G92" s="11">
        <f t="shared" si="14"/>
        <v>-80.575400999999999</v>
      </c>
      <c r="H92" s="6">
        <f t="shared" si="11"/>
        <v>-75.575400999999999</v>
      </c>
      <c r="J92" s="89">
        <v>10469387755.101999</v>
      </c>
      <c r="K92" s="89">
        <v>-10.411068</v>
      </c>
      <c r="N92" s="6">
        <f t="shared" si="12"/>
        <v>10.877551020408001</v>
      </c>
      <c r="O92" s="11">
        <f t="shared" si="15"/>
        <v>-79.572761999999997</v>
      </c>
      <c r="P92" s="6">
        <f t="shared" si="13"/>
        <v>-74.572761999999997</v>
      </c>
    </row>
    <row r="93" spans="2:16" x14ac:dyDescent="0.25">
      <c r="B93" s="89">
        <v>10571428571.429001</v>
      </c>
      <c r="C93" s="89">
        <v>-9.1935786999999998</v>
      </c>
      <c r="F93" s="6">
        <f t="shared" si="10"/>
        <v>10.979591836735</v>
      </c>
      <c r="G93" s="11">
        <f t="shared" si="14"/>
        <v>-81.68074</v>
      </c>
      <c r="H93" s="6">
        <f t="shared" si="11"/>
        <v>-76.68074</v>
      </c>
      <c r="J93" s="89">
        <v>10571428571.429001</v>
      </c>
      <c r="K93" s="89">
        <v>-10.341393</v>
      </c>
      <c r="N93" s="6">
        <f t="shared" si="12"/>
        <v>10.979591836735</v>
      </c>
      <c r="O93" s="11">
        <f t="shared" si="15"/>
        <v>-80.725448999999998</v>
      </c>
      <c r="P93" s="6">
        <f t="shared" si="13"/>
        <v>-75.725448999999998</v>
      </c>
    </row>
    <row r="94" spans="2:16" x14ac:dyDescent="0.25">
      <c r="B94" s="89">
        <v>10673469387.754999</v>
      </c>
      <c r="C94" s="89">
        <v>-9.4754971999999995</v>
      </c>
      <c r="F94" s="6">
        <f t="shared" si="10"/>
        <v>11.081632653061002</v>
      </c>
      <c r="G94" s="11">
        <f t="shared" si="14"/>
        <v>-84.541068999999993</v>
      </c>
      <c r="H94" s="6">
        <f t="shared" si="11"/>
        <v>-79.541068999999993</v>
      </c>
      <c r="J94" s="89">
        <v>10673469387.754999</v>
      </c>
      <c r="K94" s="89">
        <v>-10.523458</v>
      </c>
      <c r="N94" s="6">
        <f t="shared" si="12"/>
        <v>11.081632653061002</v>
      </c>
      <c r="O94" s="11">
        <f t="shared" si="15"/>
        <v>-83.631134000000003</v>
      </c>
      <c r="P94" s="6">
        <f t="shared" si="13"/>
        <v>-78.631134000000003</v>
      </c>
    </row>
    <row r="95" spans="2:16" x14ac:dyDescent="0.25">
      <c r="B95" s="89">
        <v>10775510204.082001</v>
      </c>
      <c r="C95" s="89">
        <v>-9.3008623000000004</v>
      </c>
      <c r="F95" s="6">
        <f t="shared" si="10"/>
        <v>11.183673469388001</v>
      </c>
      <c r="G95" s="11">
        <f t="shared" si="14"/>
        <v>-86.608756999999997</v>
      </c>
      <c r="H95" s="6">
        <f t="shared" si="11"/>
        <v>-81.608756999999997</v>
      </c>
      <c r="J95" s="89">
        <v>10775510204.082001</v>
      </c>
      <c r="K95" s="89">
        <v>-10.338086000000001</v>
      </c>
      <c r="N95" s="6">
        <f t="shared" si="12"/>
        <v>11.183673469388001</v>
      </c>
      <c r="O95" s="11">
        <f t="shared" si="15"/>
        <v>-85.774047999999993</v>
      </c>
      <c r="P95" s="6">
        <f t="shared" si="13"/>
        <v>-80.774047999999993</v>
      </c>
    </row>
    <row r="96" spans="2:16" x14ac:dyDescent="0.25">
      <c r="B96" s="89">
        <v>10877551020.408001</v>
      </c>
      <c r="C96" s="89">
        <v>-9.4424744</v>
      </c>
      <c r="F96" s="6">
        <f t="shared" si="10"/>
        <v>11.285714285714</v>
      </c>
      <c r="G96" s="11">
        <f t="shared" si="14"/>
        <v>-86.673370000000006</v>
      </c>
      <c r="H96" s="6">
        <f t="shared" si="11"/>
        <v>-81.673370000000006</v>
      </c>
      <c r="J96" s="89">
        <v>10877551020.408001</v>
      </c>
      <c r="K96" s="89">
        <v>-10.438777</v>
      </c>
      <c r="N96" s="6">
        <f t="shared" si="12"/>
        <v>11.285714285714</v>
      </c>
      <c r="O96" s="11">
        <f t="shared" si="15"/>
        <v>-85.943932000000004</v>
      </c>
      <c r="P96" s="6">
        <f t="shared" si="13"/>
        <v>-80.943932000000004</v>
      </c>
    </row>
    <row r="97" spans="2:16" x14ac:dyDescent="0.25">
      <c r="B97" s="89">
        <v>10979591836.735001</v>
      </c>
      <c r="C97" s="89">
        <v>-9.4671316000000001</v>
      </c>
      <c r="F97" s="6">
        <f t="shared" si="10"/>
        <v>11.387755102041</v>
      </c>
      <c r="G97" s="11">
        <f t="shared" si="14"/>
        <v>-82.270156999999998</v>
      </c>
      <c r="H97" s="6">
        <f t="shared" si="11"/>
        <v>-77.270156999999998</v>
      </c>
      <c r="J97" s="89">
        <v>10979591836.735001</v>
      </c>
      <c r="K97" s="89">
        <v>-10.441528999999999</v>
      </c>
      <c r="N97" s="6">
        <f t="shared" si="12"/>
        <v>11.387755102041</v>
      </c>
      <c r="O97" s="11">
        <f t="shared" si="15"/>
        <v>-81.678757000000004</v>
      </c>
      <c r="P97" s="6">
        <f t="shared" si="13"/>
        <v>-76.678757000000004</v>
      </c>
    </row>
    <row r="98" spans="2:16" x14ac:dyDescent="0.25">
      <c r="B98" s="89">
        <v>11081632653.061001</v>
      </c>
      <c r="C98" s="89">
        <v>-9.6412476999999992</v>
      </c>
      <c r="F98" s="6">
        <f t="shared" si="10"/>
        <v>11.489795918367001</v>
      </c>
      <c r="G98" s="11">
        <f t="shared" si="14"/>
        <v>-76.559700000000007</v>
      </c>
      <c r="H98" s="6">
        <f t="shared" si="11"/>
        <v>-71.559700000000007</v>
      </c>
      <c r="J98" s="89">
        <v>11081632653.061001</v>
      </c>
      <c r="K98" s="89">
        <v>-10.536405999999999</v>
      </c>
      <c r="N98" s="6">
        <f t="shared" si="12"/>
        <v>11.489795918367001</v>
      </c>
      <c r="O98" s="11">
        <f t="shared" si="15"/>
        <v>-76.143326000000002</v>
      </c>
      <c r="P98" s="6">
        <f t="shared" si="13"/>
        <v>-71.143326000000002</v>
      </c>
    </row>
    <row r="99" spans="2:16" x14ac:dyDescent="0.25">
      <c r="B99" s="89">
        <v>11183673469.388</v>
      </c>
      <c r="C99" s="89">
        <v>-9.3967285</v>
      </c>
      <c r="F99" s="6">
        <f t="shared" si="10"/>
        <v>11.591836734694001</v>
      </c>
      <c r="G99" s="11">
        <f t="shared" si="14"/>
        <v>-73.282416999999995</v>
      </c>
      <c r="H99" s="6">
        <f t="shared" si="11"/>
        <v>-68.282416999999995</v>
      </c>
      <c r="J99" s="89">
        <v>11183673469.388</v>
      </c>
      <c r="K99" s="89">
        <v>-10.256978999999999</v>
      </c>
      <c r="N99" s="6">
        <f t="shared" si="12"/>
        <v>11.591836734694001</v>
      </c>
      <c r="O99" s="11">
        <f t="shared" si="15"/>
        <v>-73.051085999999998</v>
      </c>
      <c r="P99" s="6">
        <f t="shared" si="13"/>
        <v>-68.051085999999998</v>
      </c>
    </row>
    <row r="100" spans="2:16" x14ac:dyDescent="0.25">
      <c r="B100" s="89">
        <v>11285714285.714001</v>
      </c>
      <c r="C100" s="89">
        <v>-9.6425915</v>
      </c>
      <c r="F100" s="6">
        <f t="shared" si="10"/>
        <v>11.69387755102</v>
      </c>
      <c r="G100" s="11">
        <f t="shared" si="14"/>
        <v>-73.278259000000006</v>
      </c>
      <c r="H100" s="6">
        <f t="shared" si="11"/>
        <v>-68.278259000000006</v>
      </c>
      <c r="J100" s="89">
        <v>11285714285.714001</v>
      </c>
      <c r="K100" s="89">
        <v>-10.391304</v>
      </c>
      <c r="N100" s="6">
        <f t="shared" si="12"/>
        <v>11.69387755102</v>
      </c>
      <c r="O100" s="11">
        <f t="shared" si="15"/>
        <v>-73.2761</v>
      </c>
      <c r="P100" s="6">
        <f t="shared" si="13"/>
        <v>-68.2761</v>
      </c>
    </row>
    <row r="101" spans="2:16" x14ac:dyDescent="0.25">
      <c r="B101" s="89">
        <v>11387755102.041</v>
      </c>
      <c r="C101" s="89">
        <v>-9.7465439000000007</v>
      </c>
      <c r="F101" s="6">
        <f t="shared" ref="F101:F103" si="16">B209/1000000000</f>
        <v>11.795918367346999</v>
      </c>
      <c r="G101" s="11">
        <f t="shared" si="14"/>
        <v>-74.329825999999997</v>
      </c>
      <c r="H101" s="6">
        <f t="shared" ref="H101:H103" si="17">D209</f>
        <v>-69.329825999999997</v>
      </c>
      <c r="J101" s="89">
        <v>11387755102.041</v>
      </c>
      <c r="K101" s="89">
        <v>-10.325900000000001</v>
      </c>
      <c r="N101" s="6">
        <f t="shared" ref="N101:N103" si="18">J209/1000000000</f>
        <v>11.795918367346999</v>
      </c>
      <c r="O101" s="11">
        <f t="shared" si="15"/>
        <v>-74.570419000000001</v>
      </c>
      <c r="P101" s="6">
        <f t="shared" ref="P101:P103" si="19">L209</f>
        <v>-69.570419000000001</v>
      </c>
    </row>
    <row r="102" spans="2:16" x14ac:dyDescent="0.25">
      <c r="B102" s="89">
        <v>11489795918.367001</v>
      </c>
      <c r="C102" s="89">
        <v>-9.8582125000000005</v>
      </c>
      <c r="F102" s="6">
        <f t="shared" si="16"/>
        <v>11.897959183673001</v>
      </c>
      <c r="G102" s="11">
        <f t="shared" si="14"/>
        <v>-75.145377999999994</v>
      </c>
      <c r="H102" s="6">
        <f t="shared" si="17"/>
        <v>-70.145377999999994</v>
      </c>
      <c r="J102" s="89">
        <v>11489795918.367001</v>
      </c>
      <c r="K102" s="89">
        <v>-10.304361</v>
      </c>
      <c r="N102" s="6">
        <f t="shared" si="18"/>
        <v>11.897959183673001</v>
      </c>
      <c r="O102" s="11">
        <f t="shared" si="15"/>
        <v>-75.638214000000005</v>
      </c>
      <c r="P102" s="6">
        <f t="shared" si="19"/>
        <v>-70.638214000000005</v>
      </c>
    </row>
    <row r="103" spans="2:16" x14ac:dyDescent="0.25">
      <c r="B103" s="89">
        <v>11591836734.694</v>
      </c>
      <c r="C103" s="89">
        <v>-9.8770884999999993</v>
      </c>
      <c r="F103" s="6">
        <f t="shared" si="16"/>
        <v>12</v>
      </c>
      <c r="G103" s="11">
        <f t="shared" si="14"/>
        <v>-75.636054999999999</v>
      </c>
      <c r="H103" s="6">
        <f t="shared" si="17"/>
        <v>-70.636054999999999</v>
      </c>
      <c r="J103" s="89">
        <v>11591836734.694</v>
      </c>
      <c r="K103" s="89">
        <v>-10.100724</v>
      </c>
      <c r="N103" s="6">
        <f t="shared" si="18"/>
        <v>12</v>
      </c>
      <c r="O103" s="11">
        <f t="shared" si="15"/>
        <v>-76.292586999999997</v>
      </c>
      <c r="P103" s="6">
        <f t="shared" si="19"/>
        <v>-71.292586999999997</v>
      </c>
    </row>
    <row r="104" spans="2:16" x14ac:dyDescent="0.25">
      <c r="B104" s="89">
        <v>11693877551.02</v>
      </c>
      <c r="C104" s="89">
        <v>-10.206063</v>
      </c>
      <c r="J104" s="89">
        <v>11693877551.02</v>
      </c>
      <c r="K104" s="89">
        <v>-10.230293</v>
      </c>
      <c r="O104" s="11"/>
    </row>
    <row r="105" spans="2:16" x14ac:dyDescent="0.25">
      <c r="B105" s="89">
        <v>11795918367.347</v>
      </c>
      <c r="C105" s="89">
        <v>-10.341423000000001</v>
      </c>
      <c r="J105" s="89">
        <v>11795918367.347</v>
      </c>
      <c r="K105" s="89">
        <v>-10.100025</v>
      </c>
    </row>
    <row r="106" spans="2:16" x14ac:dyDescent="0.25">
      <c r="B106" s="89">
        <v>11897959183.673</v>
      </c>
      <c r="C106" s="89">
        <v>-10.749015999999999</v>
      </c>
      <c r="J106" s="89">
        <v>11897959183.673</v>
      </c>
      <c r="K106" s="89">
        <v>-10.244403</v>
      </c>
    </row>
    <row r="107" spans="2:16" x14ac:dyDescent="0.25">
      <c r="B107" s="89">
        <v>12000000000</v>
      </c>
      <c r="C107" s="89">
        <v>-11.027640999999999</v>
      </c>
      <c r="J107" s="89">
        <v>12000000000</v>
      </c>
      <c r="K107" s="89">
        <v>-10.295147</v>
      </c>
    </row>
    <row r="108" spans="2:16" x14ac:dyDescent="0.25">
      <c r="B108" s="89" t="s">
        <v>21</v>
      </c>
      <c r="J108" s="89" t="s">
        <v>21</v>
      </c>
    </row>
    <row r="111" spans="2:16" x14ac:dyDescent="0.25">
      <c r="B111" s="89" t="s">
        <v>35</v>
      </c>
      <c r="J111" s="89" t="s">
        <v>35</v>
      </c>
    </row>
    <row r="112" spans="2:16" x14ac:dyDescent="0.25">
      <c r="B112" s="89" t="s">
        <v>19</v>
      </c>
      <c r="C112" s="89" t="s">
        <v>114</v>
      </c>
      <c r="D112" s="89" t="s">
        <v>36</v>
      </c>
      <c r="J112" s="89" t="s">
        <v>19</v>
      </c>
      <c r="K112" s="89" t="s">
        <v>114</v>
      </c>
      <c r="L112" s="89" t="s">
        <v>36</v>
      </c>
    </row>
    <row r="113" spans="2:12" x14ac:dyDescent="0.25">
      <c r="B113" s="89">
        <v>2000000000</v>
      </c>
      <c r="C113" s="89">
        <v>-73.9786</v>
      </c>
      <c r="D113" s="89">
        <v>-65.575737000000004</v>
      </c>
      <c r="J113" s="89">
        <v>2000000000</v>
      </c>
      <c r="K113" s="89">
        <v>-73.9786</v>
      </c>
      <c r="L113" s="89">
        <v>-62.130997000000001</v>
      </c>
    </row>
    <row r="114" spans="2:12" x14ac:dyDescent="0.25">
      <c r="B114" s="89">
        <v>2102040816.3264999</v>
      </c>
      <c r="C114" s="89">
        <v>-74.421783000000005</v>
      </c>
      <c r="D114" s="89">
        <v>-65.666106999999997</v>
      </c>
      <c r="J114" s="89">
        <v>2102040816.3264999</v>
      </c>
      <c r="K114" s="89">
        <v>-74.421783000000005</v>
      </c>
      <c r="L114" s="89">
        <v>-62.109360000000002</v>
      </c>
    </row>
    <row r="115" spans="2:12" x14ac:dyDescent="0.25">
      <c r="B115" s="89">
        <v>2204081632.6531</v>
      </c>
      <c r="C115" s="89">
        <v>-71.761016999999995</v>
      </c>
      <c r="D115" s="89">
        <v>-63.678351999999997</v>
      </c>
      <c r="J115" s="89">
        <v>2204081632.6531</v>
      </c>
      <c r="K115" s="89">
        <v>-71.761016999999995</v>
      </c>
      <c r="L115" s="89">
        <v>-60.687077000000002</v>
      </c>
    </row>
    <row r="116" spans="2:12" x14ac:dyDescent="0.25">
      <c r="B116" s="89">
        <v>2306122448.9796</v>
      </c>
      <c r="C116" s="89">
        <v>-66.794417999999993</v>
      </c>
      <c r="D116" s="89">
        <v>-62.129069999999999</v>
      </c>
      <c r="J116" s="89">
        <v>2306122448.9796</v>
      </c>
      <c r="K116" s="89">
        <v>-66.794417999999993</v>
      </c>
      <c r="L116" s="89">
        <v>-60.641044999999998</v>
      </c>
    </row>
    <row r="117" spans="2:12" x14ac:dyDescent="0.25">
      <c r="B117" s="89">
        <v>2408163265.3060999</v>
      </c>
      <c r="C117" s="89">
        <v>-70.869300999999993</v>
      </c>
      <c r="D117" s="89">
        <v>-60.110123000000002</v>
      </c>
      <c r="J117" s="89">
        <v>2408163265.3060999</v>
      </c>
      <c r="K117" s="89">
        <v>-70.869300999999993</v>
      </c>
      <c r="L117" s="89">
        <v>-59.799641000000001</v>
      </c>
    </row>
    <row r="118" spans="2:12" x14ac:dyDescent="0.25">
      <c r="B118" s="89">
        <v>2510204081.6327</v>
      </c>
      <c r="C118" s="89">
        <v>-67.490875000000003</v>
      </c>
      <c r="D118" s="89">
        <v>-61.478518999999999</v>
      </c>
      <c r="J118" s="89">
        <v>2510204081.6327</v>
      </c>
      <c r="K118" s="89">
        <v>-67.490875000000003</v>
      </c>
      <c r="L118" s="89">
        <v>-61.662731000000001</v>
      </c>
    </row>
    <row r="119" spans="2:12" x14ac:dyDescent="0.25">
      <c r="B119" s="89">
        <v>2612244897.9591999</v>
      </c>
      <c r="C119" s="89">
        <v>-71.473190000000002</v>
      </c>
      <c r="D119" s="89">
        <v>-61.870964000000001</v>
      </c>
      <c r="J119" s="89">
        <v>2612244897.9591999</v>
      </c>
      <c r="K119" s="89">
        <v>-71.473190000000002</v>
      </c>
      <c r="L119" s="89">
        <v>-62.476624000000001</v>
      </c>
    </row>
    <row r="120" spans="2:12" x14ac:dyDescent="0.25">
      <c r="B120" s="89">
        <v>2714285714.2856998</v>
      </c>
      <c r="C120" s="89">
        <v>-72.443420000000003</v>
      </c>
      <c r="D120" s="89">
        <v>-63.123978000000001</v>
      </c>
      <c r="J120" s="89">
        <v>2714285714.2856998</v>
      </c>
      <c r="K120" s="89">
        <v>-72.443420000000003</v>
      </c>
      <c r="L120" s="89">
        <v>-63.843147000000002</v>
      </c>
    </row>
    <row r="121" spans="2:12" x14ac:dyDescent="0.25">
      <c r="B121" s="89">
        <v>2816326530.6121998</v>
      </c>
      <c r="C121" s="89">
        <v>-71.585312000000002</v>
      </c>
      <c r="D121" s="89">
        <v>-65.616591999999997</v>
      </c>
      <c r="J121" s="89">
        <v>2816326530.6121998</v>
      </c>
      <c r="K121" s="89">
        <v>-71.585312000000002</v>
      </c>
      <c r="L121" s="89">
        <v>-66.456389999999999</v>
      </c>
    </row>
    <row r="122" spans="2:12" x14ac:dyDescent="0.25">
      <c r="B122" s="89">
        <v>2918367346.9387999</v>
      </c>
      <c r="C122" s="89">
        <v>-78.813064999999995</v>
      </c>
      <c r="D122" s="89">
        <v>-65.769897</v>
      </c>
      <c r="J122" s="89">
        <v>2918367346.9387999</v>
      </c>
      <c r="K122" s="89">
        <v>-78.813064999999995</v>
      </c>
      <c r="L122" s="89">
        <v>-66.605812</v>
      </c>
    </row>
    <row r="123" spans="2:12" x14ac:dyDescent="0.25">
      <c r="B123" s="89">
        <v>3020408163.2652998</v>
      </c>
      <c r="C123" s="89">
        <v>-73.213211000000001</v>
      </c>
      <c r="D123" s="89">
        <v>-68.194344000000001</v>
      </c>
      <c r="J123" s="89">
        <v>3020408163.2652998</v>
      </c>
      <c r="K123" s="89">
        <v>-73.213211000000001</v>
      </c>
      <c r="L123" s="89">
        <v>-68.997130999999996</v>
      </c>
    </row>
    <row r="124" spans="2:12" x14ac:dyDescent="0.25">
      <c r="B124" s="89">
        <v>3122448979.5918002</v>
      </c>
      <c r="C124" s="89">
        <v>-78.518294999999995</v>
      </c>
      <c r="D124" s="89">
        <v>-67.430717000000001</v>
      </c>
      <c r="J124" s="89">
        <v>3122448979.5918002</v>
      </c>
      <c r="K124" s="89">
        <v>-78.518294999999995</v>
      </c>
      <c r="L124" s="89">
        <v>-68.207199000000003</v>
      </c>
    </row>
    <row r="125" spans="2:12" x14ac:dyDescent="0.25">
      <c r="B125" s="89">
        <v>3224489795.9183998</v>
      </c>
      <c r="C125" s="89">
        <v>-76.575264000000004</v>
      </c>
      <c r="D125" s="89">
        <v>-68.127914000000004</v>
      </c>
      <c r="J125" s="89">
        <v>3224489795.9183998</v>
      </c>
      <c r="K125" s="89">
        <v>-76.575264000000004</v>
      </c>
      <c r="L125" s="89">
        <v>-68.818420000000003</v>
      </c>
    </row>
    <row r="126" spans="2:12" x14ac:dyDescent="0.25">
      <c r="B126" s="89">
        <v>3326530612.2449002</v>
      </c>
      <c r="C126" s="89">
        <v>-75.156570000000002</v>
      </c>
      <c r="D126" s="89">
        <v>-67.347183000000001</v>
      </c>
      <c r="J126" s="89">
        <v>3326530612.2449002</v>
      </c>
      <c r="K126" s="89">
        <v>-75.156570000000002</v>
      </c>
      <c r="L126" s="89">
        <v>-67.917998999999995</v>
      </c>
    </row>
    <row r="127" spans="2:12" x14ac:dyDescent="0.25">
      <c r="B127" s="89">
        <v>3428571428.5714002</v>
      </c>
      <c r="C127" s="89">
        <v>-76.164451999999997</v>
      </c>
      <c r="D127" s="89">
        <v>-70.533691000000005</v>
      </c>
      <c r="J127" s="89">
        <v>3428571428.5714002</v>
      </c>
      <c r="K127" s="89">
        <v>-76.164451999999997</v>
      </c>
      <c r="L127" s="89">
        <v>-70.999122999999997</v>
      </c>
    </row>
    <row r="128" spans="2:12" x14ac:dyDescent="0.25">
      <c r="B128" s="89">
        <v>3530612244.8979998</v>
      </c>
      <c r="C128" s="89">
        <v>-86.143135000000001</v>
      </c>
      <c r="D128" s="89">
        <v>-73.751662999999994</v>
      </c>
      <c r="J128" s="89">
        <v>3530612244.8979998</v>
      </c>
      <c r="K128" s="89">
        <v>-86.143135000000001</v>
      </c>
      <c r="L128" s="89">
        <v>-73.944839000000002</v>
      </c>
    </row>
    <row r="129" spans="2:12" x14ac:dyDescent="0.25">
      <c r="B129" s="89">
        <v>3632653061.2245002</v>
      </c>
      <c r="C129" s="89">
        <v>-84.208977000000004</v>
      </c>
      <c r="D129" s="89">
        <v>-77.940703999999997</v>
      </c>
      <c r="J129" s="89">
        <v>3632653061.2245002</v>
      </c>
      <c r="K129" s="89">
        <v>-84.208977000000004</v>
      </c>
      <c r="L129" s="89">
        <v>-77.919433999999995</v>
      </c>
    </row>
    <row r="130" spans="2:12" x14ac:dyDescent="0.25">
      <c r="B130" s="89">
        <v>3734693877.5510001</v>
      </c>
      <c r="C130" s="89">
        <v>-88.210350000000005</v>
      </c>
      <c r="D130" s="89">
        <v>-78.102294999999998</v>
      </c>
      <c r="J130" s="89">
        <v>3734693877.5510001</v>
      </c>
      <c r="K130" s="89">
        <v>-88.210350000000005</v>
      </c>
      <c r="L130" s="89">
        <v>-77.826392999999996</v>
      </c>
    </row>
    <row r="131" spans="2:12" x14ac:dyDescent="0.25">
      <c r="B131" s="89">
        <v>3836734693.8776002</v>
      </c>
      <c r="C131" s="89">
        <v>-86.249908000000005</v>
      </c>
      <c r="D131" s="89">
        <v>-79.368842999999998</v>
      </c>
      <c r="J131" s="89">
        <v>3836734693.8776002</v>
      </c>
      <c r="K131" s="89">
        <v>-86.249908000000005</v>
      </c>
      <c r="L131" s="89">
        <v>-78.979431000000005</v>
      </c>
    </row>
    <row r="132" spans="2:12" x14ac:dyDescent="0.25">
      <c r="B132" s="89">
        <v>3938775510.2041001</v>
      </c>
      <c r="C132" s="89">
        <v>-87.814803999999995</v>
      </c>
      <c r="D132" s="89">
        <v>-80.682961000000006</v>
      </c>
      <c r="J132" s="89">
        <v>3938775510.2041001</v>
      </c>
      <c r="K132" s="89">
        <v>-87.814803999999995</v>
      </c>
      <c r="L132" s="89">
        <v>-80.103538999999998</v>
      </c>
    </row>
    <row r="133" spans="2:12" x14ac:dyDescent="0.25">
      <c r="B133" s="89">
        <v>4040816326.5306001</v>
      </c>
      <c r="C133" s="89">
        <v>-91.807609999999997</v>
      </c>
      <c r="D133" s="89">
        <v>-87.166779000000005</v>
      </c>
      <c r="J133" s="89">
        <v>4040816326.5306001</v>
      </c>
      <c r="K133" s="89">
        <v>-91.807609999999997</v>
      </c>
      <c r="L133" s="89">
        <v>-86.446465000000003</v>
      </c>
    </row>
    <row r="134" spans="2:12" x14ac:dyDescent="0.25">
      <c r="B134" s="89">
        <v>4142857142.8571</v>
      </c>
      <c r="C134" s="89">
        <v>-105.31564</v>
      </c>
      <c r="D134" s="89">
        <v>-87.416022999999996</v>
      </c>
      <c r="J134" s="89">
        <v>4142857142.8571</v>
      </c>
      <c r="K134" s="89">
        <v>-105.31564</v>
      </c>
      <c r="L134" s="89">
        <v>-86.590637000000001</v>
      </c>
    </row>
    <row r="135" spans="2:12" x14ac:dyDescent="0.25">
      <c r="B135" s="89">
        <v>4244897959.1837001</v>
      </c>
      <c r="C135" s="89">
        <v>-88.454696999999996</v>
      </c>
      <c r="D135" s="89">
        <v>-86.609031999999999</v>
      </c>
      <c r="J135" s="89">
        <v>4244897959.1837001</v>
      </c>
      <c r="K135" s="89">
        <v>-88.454696999999996</v>
      </c>
      <c r="L135" s="89">
        <v>-85.719368000000003</v>
      </c>
    </row>
    <row r="136" spans="2:12" x14ac:dyDescent="0.25">
      <c r="B136" s="89">
        <v>4346938775.5101995</v>
      </c>
      <c r="C136" s="89">
        <v>-89.385818</v>
      </c>
      <c r="D136" s="89">
        <v>-80.278403999999995</v>
      </c>
      <c r="J136" s="89">
        <v>4346938775.5101995</v>
      </c>
      <c r="K136" s="89">
        <v>-89.385818</v>
      </c>
      <c r="L136" s="89">
        <v>-79.302070999999998</v>
      </c>
    </row>
    <row r="137" spans="2:12" x14ac:dyDescent="0.25">
      <c r="B137" s="89">
        <v>4448979591.8367004</v>
      </c>
      <c r="C137" s="89">
        <v>-86.270652999999996</v>
      </c>
      <c r="D137" s="89">
        <v>-80.872962999999999</v>
      </c>
      <c r="J137" s="89">
        <v>4448979591.8367004</v>
      </c>
      <c r="K137" s="89">
        <v>-86.270652999999996</v>
      </c>
      <c r="L137" s="89">
        <v>-79.825637999999998</v>
      </c>
    </row>
    <row r="138" spans="2:12" x14ac:dyDescent="0.25">
      <c r="B138" s="89">
        <v>4551020408.1632996</v>
      </c>
      <c r="C138" s="89">
        <v>-90.128615999999994</v>
      </c>
      <c r="D138" s="89">
        <v>-81.199134999999998</v>
      </c>
      <c r="J138" s="89">
        <v>4551020408.1632996</v>
      </c>
      <c r="K138" s="89">
        <v>-90.128615999999994</v>
      </c>
      <c r="L138" s="89">
        <v>-80.104431000000005</v>
      </c>
    </row>
    <row r="139" spans="2:12" x14ac:dyDescent="0.25">
      <c r="B139" s="89">
        <v>4653061224.4898005</v>
      </c>
      <c r="C139" s="89">
        <v>-90.216994999999997</v>
      </c>
      <c r="D139" s="89">
        <v>-80.994491999999994</v>
      </c>
      <c r="J139" s="89">
        <v>4653061224.4898005</v>
      </c>
      <c r="K139" s="89">
        <v>-90.216994999999997</v>
      </c>
      <c r="L139" s="89">
        <v>-79.820380999999998</v>
      </c>
    </row>
    <row r="140" spans="2:12" x14ac:dyDescent="0.25">
      <c r="B140" s="89">
        <v>4755102040.8163004</v>
      </c>
      <c r="C140" s="89">
        <v>-85.520347999999998</v>
      </c>
      <c r="D140" s="89">
        <v>-81.633590999999996</v>
      </c>
      <c r="J140" s="89">
        <v>4755102040.8163004</v>
      </c>
      <c r="K140" s="89">
        <v>-85.520347999999998</v>
      </c>
      <c r="L140" s="89">
        <v>-80.332176000000004</v>
      </c>
    </row>
    <row r="141" spans="2:12" x14ac:dyDescent="0.25">
      <c r="B141" s="89">
        <v>4857142857.1429005</v>
      </c>
      <c r="C141" s="89">
        <v>-91.931197999999995</v>
      </c>
      <c r="D141" s="89">
        <v>-79.788803000000001</v>
      </c>
      <c r="J141" s="89">
        <v>4857142857.1429005</v>
      </c>
      <c r="K141" s="89">
        <v>-91.931197999999995</v>
      </c>
      <c r="L141" s="89">
        <v>-78.364502000000002</v>
      </c>
    </row>
    <row r="142" spans="2:12" x14ac:dyDescent="0.25">
      <c r="B142" s="89">
        <v>4959183673.4694004</v>
      </c>
      <c r="C142" s="89">
        <v>-84.583855</v>
      </c>
      <c r="D142" s="89">
        <v>-80.017250000000004</v>
      </c>
      <c r="J142" s="89">
        <v>4959183673.4694004</v>
      </c>
      <c r="K142" s="89">
        <v>-84.583855</v>
      </c>
      <c r="L142" s="89">
        <v>-78.420952</v>
      </c>
    </row>
    <row r="143" spans="2:12" x14ac:dyDescent="0.25">
      <c r="B143" s="89">
        <v>5061224489.7959003</v>
      </c>
      <c r="C143" s="89">
        <v>-86.145522999999997</v>
      </c>
      <c r="D143" s="89">
        <v>-77.256484999999998</v>
      </c>
      <c r="J143" s="89">
        <v>5061224489.7959003</v>
      </c>
      <c r="K143" s="89">
        <v>-86.145522999999997</v>
      </c>
      <c r="L143" s="89">
        <v>-75.647102000000004</v>
      </c>
    </row>
    <row r="144" spans="2:12" x14ac:dyDescent="0.25">
      <c r="B144" s="89">
        <v>5163265306.1224003</v>
      </c>
      <c r="C144" s="89">
        <v>-83.858299000000002</v>
      </c>
      <c r="D144" s="89">
        <v>-77.823914000000002</v>
      </c>
      <c r="J144" s="89">
        <v>5163265306.1224003</v>
      </c>
      <c r="K144" s="89">
        <v>-83.858299000000002</v>
      </c>
      <c r="L144" s="89">
        <v>-76.235320999999999</v>
      </c>
    </row>
    <row r="145" spans="2:12" x14ac:dyDescent="0.25">
      <c r="B145" s="89">
        <v>5265306122.4490004</v>
      </c>
      <c r="C145" s="89">
        <v>-86.512955000000005</v>
      </c>
      <c r="D145" s="89">
        <v>-76.147414999999995</v>
      </c>
      <c r="J145" s="89">
        <v>5265306122.4490004</v>
      </c>
      <c r="K145" s="89">
        <v>-86.512955000000005</v>
      </c>
      <c r="L145" s="89">
        <v>-74.653198000000003</v>
      </c>
    </row>
    <row r="146" spans="2:12" x14ac:dyDescent="0.25">
      <c r="B146" s="89">
        <v>5367346938.7755003</v>
      </c>
      <c r="C146" s="89">
        <v>-81.267441000000005</v>
      </c>
      <c r="D146" s="89">
        <v>-75.011748999999995</v>
      </c>
      <c r="J146" s="89">
        <v>5367346938.7755003</v>
      </c>
      <c r="K146" s="89">
        <v>-81.267441000000005</v>
      </c>
      <c r="L146" s="89">
        <v>-73.564368999999999</v>
      </c>
    </row>
    <row r="147" spans="2:12" x14ac:dyDescent="0.25">
      <c r="B147" s="89">
        <v>5469387755.1020002</v>
      </c>
      <c r="C147" s="89">
        <v>-80.539947999999995</v>
      </c>
      <c r="D147" s="89">
        <v>-72.860252000000003</v>
      </c>
      <c r="J147" s="89">
        <v>5469387755.1020002</v>
      </c>
      <c r="K147" s="89">
        <v>-80.539947999999995</v>
      </c>
      <c r="L147" s="89">
        <v>-71.493080000000006</v>
      </c>
    </row>
    <row r="148" spans="2:12" x14ac:dyDescent="0.25">
      <c r="B148" s="89">
        <v>5571428571.4286003</v>
      </c>
      <c r="C148" s="89">
        <v>-80.376846</v>
      </c>
      <c r="D148" s="89">
        <v>-73.083588000000006</v>
      </c>
      <c r="J148" s="89">
        <v>5571428571.4286003</v>
      </c>
      <c r="K148" s="89">
        <v>-80.376846</v>
      </c>
      <c r="L148" s="89">
        <v>-71.817627000000002</v>
      </c>
    </row>
    <row r="149" spans="2:12" x14ac:dyDescent="0.25">
      <c r="B149" s="89">
        <v>5673469387.7551003</v>
      </c>
      <c r="C149" s="89">
        <v>-82.272689999999997</v>
      </c>
      <c r="D149" s="89">
        <v>-74.441467000000003</v>
      </c>
      <c r="J149" s="89">
        <v>5673469387.7551003</v>
      </c>
      <c r="K149" s="89">
        <v>-82.272689999999997</v>
      </c>
      <c r="L149" s="89">
        <v>-73.323677000000004</v>
      </c>
    </row>
    <row r="150" spans="2:12" x14ac:dyDescent="0.25">
      <c r="B150" s="89">
        <v>5775510204.0816002</v>
      </c>
      <c r="C150" s="89">
        <v>-85.059402000000006</v>
      </c>
      <c r="D150" s="89">
        <v>-75.837585000000004</v>
      </c>
      <c r="J150" s="89">
        <v>5775510204.0816002</v>
      </c>
      <c r="K150" s="89">
        <v>-85.059402000000006</v>
      </c>
      <c r="L150" s="89">
        <v>-74.840148999999997</v>
      </c>
    </row>
    <row r="151" spans="2:12" x14ac:dyDescent="0.25">
      <c r="B151" s="89">
        <v>5877551020.4082003</v>
      </c>
      <c r="C151" s="89">
        <v>-84.988570999999993</v>
      </c>
      <c r="D151" s="89">
        <v>-77.159217999999996</v>
      </c>
      <c r="J151" s="89">
        <v>5877551020.4082003</v>
      </c>
      <c r="K151" s="89">
        <v>-84.988570999999993</v>
      </c>
      <c r="L151" s="89">
        <v>-76.314575000000005</v>
      </c>
    </row>
    <row r="152" spans="2:12" x14ac:dyDescent="0.25">
      <c r="B152" s="89">
        <v>5979591836.7347002</v>
      </c>
      <c r="C152" s="89">
        <v>-86.810410000000005</v>
      </c>
      <c r="D152" s="89">
        <v>-77.338386999999997</v>
      </c>
      <c r="J152" s="89">
        <v>5979591836.7347002</v>
      </c>
      <c r="K152" s="89">
        <v>-86.810410000000005</v>
      </c>
      <c r="L152" s="89">
        <v>-76.589539000000002</v>
      </c>
    </row>
    <row r="153" spans="2:12" x14ac:dyDescent="0.25">
      <c r="B153" s="89">
        <v>6081632653.0612001</v>
      </c>
      <c r="C153" s="89">
        <v>-85.991066000000004</v>
      </c>
      <c r="D153" s="89">
        <v>-77.322661999999994</v>
      </c>
      <c r="J153" s="89">
        <v>6081632653.0612001</v>
      </c>
      <c r="K153" s="89">
        <v>-85.991066000000004</v>
      </c>
      <c r="L153" s="89">
        <v>-76.646111000000005</v>
      </c>
    </row>
    <row r="154" spans="2:12" x14ac:dyDescent="0.25">
      <c r="B154" s="89">
        <v>6183673469.3878002</v>
      </c>
      <c r="C154" s="89">
        <v>-85.230934000000005</v>
      </c>
      <c r="D154" s="89">
        <v>-76.898124999999993</v>
      </c>
      <c r="J154" s="89">
        <v>6183673469.3878002</v>
      </c>
      <c r="K154" s="89">
        <v>-85.230934000000005</v>
      </c>
      <c r="L154" s="89">
        <v>-76.212256999999994</v>
      </c>
    </row>
    <row r="155" spans="2:12" x14ac:dyDescent="0.25">
      <c r="B155" s="89">
        <v>6285714285.7143002</v>
      </c>
      <c r="C155" s="89">
        <v>-85.754478000000006</v>
      </c>
      <c r="D155" s="89">
        <v>-76.569687000000002</v>
      </c>
      <c r="J155" s="89">
        <v>6285714285.7143002</v>
      </c>
      <c r="K155" s="89">
        <v>-85.754478000000006</v>
      </c>
      <c r="L155" s="89">
        <v>-75.847656000000001</v>
      </c>
    </row>
    <row r="156" spans="2:12" x14ac:dyDescent="0.25">
      <c r="B156" s="89">
        <v>6387755102.0408001</v>
      </c>
      <c r="C156" s="89">
        <v>-85.163177000000005</v>
      </c>
      <c r="D156" s="89">
        <v>-77.033882000000006</v>
      </c>
      <c r="J156" s="89">
        <v>6387755102.0408001</v>
      </c>
      <c r="K156" s="89">
        <v>-85.163177000000005</v>
      </c>
      <c r="L156" s="89">
        <v>-76.197670000000002</v>
      </c>
    </row>
    <row r="157" spans="2:12" x14ac:dyDescent="0.25">
      <c r="B157" s="89">
        <v>6489795918.3673</v>
      </c>
      <c r="C157" s="89">
        <v>-86.644797999999994</v>
      </c>
      <c r="D157" s="89">
        <v>-78.158317999999994</v>
      </c>
      <c r="J157" s="89">
        <v>6489795918.3673</v>
      </c>
      <c r="K157" s="89">
        <v>-86.644797999999994</v>
      </c>
      <c r="L157" s="89">
        <v>-77.237037999999998</v>
      </c>
    </row>
    <row r="158" spans="2:12" x14ac:dyDescent="0.25">
      <c r="B158" s="89">
        <v>6591836734.6939001</v>
      </c>
      <c r="C158" s="89">
        <v>-89.096396999999996</v>
      </c>
      <c r="D158" s="89">
        <v>-78.342338999999996</v>
      </c>
      <c r="J158" s="89">
        <v>6591836734.6939001</v>
      </c>
      <c r="K158" s="89">
        <v>-89.096396999999996</v>
      </c>
      <c r="L158" s="89">
        <v>-77.315917999999996</v>
      </c>
    </row>
    <row r="159" spans="2:12" x14ac:dyDescent="0.25">
      <c r="B159" s="89">
        <v>6693877551.0204</v>
      </c>
      <c r="C159" s="89">
        <v>-85.702224999999999</v>
      </c>
      <c r="D159" s="89">
        <v>-76.684737999999996</v>
      </c>
      <c r="J159" s="89">
        <v>6693877551.0204</v>
      </c>
      <c r="K159" s="89">
        <v>-85.702224999999999</v>
      </c>
      <c r="L159" s="89">
        <v>-75.640816000000001</v>
      </c>
    </row>
    <row r="160" spans="2:12" x14ac:dyDescent="0.25">
      <c r="B160" s="89">
        <v>6795918367.3469</v>
      </c>
      <c r="C160" s="89">
        <v>-81.736403999999993</v>
      </c>
      <c r="D160" s="89">
        <v>-74.315605000000005</v>
      </c>
      <c r="J160" s="89">
        <v>6795918367.3469</v>
      </c>
      <c r="K160" s="89">
        <v>-81.736403999999993</v>
      </c>
      <c r="L160" s="89">
        <v>-73.274344999999997</v>
      </c>
    </row>
    <row r="161" spans="2:12" x14ac:dyDescent="0.25">
      <c r="B161" s="89">
        <v>6897959183.6735001</v>
      </c>
      <c r="C161" s="89">
        <v>-82.078864999999993</v>
      </c>
      <c r="D161" s="89">
        <v>-74.008255000000005</v>
      </c>
      <c r="J161" s="89">
        <v>6897959183.6735001</v>
      </c>
      <c r="K161" s="89">
        <v>-82.078864999999993</v>
      </c>
      <c r="L161" s="89">
        <v>-72.986671000000001</v>
      </c>
    </row>
    <row r="162" spans="2:12" x14ac:dyDescent="0.25">
      <c r="B162" s="89">
        <v>7000000000</v>
      </c>
      <c r="C162" s="89">
        <v>-84.911995000000005</v>
      </c>
      <c r="D162" s="89">
        <v>-79.321708999999998</v>
      </c>
      <c r="J162" s="89">
        <v>7000000000</v>
      </c>
      <c r="K162" s="89">
        <v>-84.911995000000005</v>
      </c>
      <c r="L162" s="89">
        <v>-78.307891999999995</v>
      </c>
    </row>
    <row r="163" spans="2:12" x14ac:dyDescent="0.25">
      <c r="B163" s="89">
        <v>7102040816.3264999</v>
      </c>
      <c r="C163" s="89">
        <v>-97.813286000000005</v>
      </c>
      <c r="D163" s="89">
        <v>-83.801308000000006</v>
      </c>
      <c r="J163" s="89">
        <v>7102040816.3264999</v>
      </c>
      <c r="K163" s="89">
        <v>-97.813286000000005</v>
      </c>
      <c r="L163" s="89">
        <v>-82.762589000000006</v>
      </c>
    </row>
    <row r="164" spans="2:12" x14ac:dyDescent="0.25">
      <c r="B164" s="89">
        <v>7204081632.6531</v>
      </c>
      <c r="C164" s="89">
        <v>-95.550217000000004</v>
      </c>
      <c r="D164" s="89">
        <v>-85.944053999999994</v>
      </c>
      <c r="J164" s="89">
        <v>7204081632.6531</v>
      </c>
      <c r="K164" s="89">
        <v>-95.550217000000004</v>
      </c>
      <c r="L164" s="89">
        <v>-84.904319999999998</v>
      </c>
    </row>
    <row r="165" spans="2:12" x14ac:dyDescent="0.25">
      <c r="B165" s="89">
        <v>7306122448.9796</v>
      </c>
      <c r="C165" s="89">
        <v>-91.543968000000007</v>
      </c>
      <c r="D165" s="89">
        <v>-83.867103999999998</v>
      </c>
      <c r="J165" s="89">
        <v>7306122448.9796</v>
      </c>
      <c r="K165" s="89">
        <v>-91.543968000000007</v>
      </c>
      <c r="L165" s="89">
        <v>-82.798073000000002</v>
      </c>
    </row>
    <row r="166" spans="2:12" x14ac:dyDescent="0.25">
      <c r="B166" s="89">
        <v>7408163265.3060999</v>
      </c>
      <c r="C166" s="89">
        <v>-91.745399000000006</v>
      </c>
      <c r="D166" s="89">
        <v>-80.237419000000003</v>
      </c>
      <c r="J166" s="89">
        <v>7408163265.3060999</v>
      </c>
      <c r="K166" s="89">
        <v>-91.745399000000006</v>
      </c>
      <c r="L166" s="89">
        <v>-79.178878999999995</v>
      </c>
    </row>
    <row r="167" spans="2:12" x14ac:dyDescent="0.25">
      <c r="B167" s="89">
        <v>7510204081.6327</v>
      </c>
      <c r="C167" s="89">
        <v>-85.017014000000003</v>
      </c>
      <c r="D167" s="89">
        <v>-79.574500999999998</v>
      </c>
      <c r="J167" s="89">
        <v>7510204081.6327</v>
      </c>
      <c r="K167" s="89">
        <v>-85.017014000000003</v>
      </c>
      <c r="L167" s="89">
        <v>-78.460578999999996</v>
      </c>
    </row>
    <row r="168" spans="2:12" x14ac:dyDescent="0.25">
      <c r="B168" s="89">
        <v>7612244897.9591999</v>
      </c>
      <c r="C168" s="89">
        <v>-89.477249</v>
      </c>
      <c r="D168" s="89">
        <v>-78.360466000000002</v>
      </c>
      <c r="J168" s="89">
        <v>7612244897.9591999</v>
      </c>
      <c r="K168" s="89">
        <v>-89.477249</v>
      </c>
      <c r="L168" s="89">
        <v>-77.165131000000002</v>
      </c>
    </row>
    <row r="169" spans="2:12" x14ac:dyDescent="0.25">
      <c r="B169" s="89">
        <v>7714285714.2856998</v>
      </c>
      <c r="C169" s="89">
        <v>-88.081535000000002</v>
      </c>
      <c r="D169" s="89">
        <v>-78.516875999999996</v>
      </c>
      <c r="J169" s="89">
        <v>7714285714.2856998</v>
      </c>
      <c r="K169" s="89">
        <v>-88.081535000000002</v>
      </c>
      <c r="L169" s="89">
        <v>-77.194023000000001</v>
      </c>
    </row>
    <row r="170" spans="2:12" x14ac:dyDescent="0.25">
      <c r="B170" s="89">
        <v>7816326530.6121998</v>
      </c>
      <c r="C170" s="89">
        <v>-85.252990999999994</v>
      </c>
      <c r="D170" s="89">
        <v>-83.624306000000004</v>
      </c>
      <c r="J170" s="89">
        <v>7816326530.6121998</v>
      </c>
      <c r="K170" s="89">
        <v>-85.252990999999994</v>
      </c>
      <c r="L170" s="89">
        <v>-82.206642000000002</v>
      </c>
    </row>
    <row r="171" spans="2:12" x14ac:dyDescent="0.25">
      <c r="B171" s="89">
        <v>7918367346.9387999</v>
      </c>
      <c r="C171" s="89">
        <v>-104.57076000000001</v>
      </c>
      <c r="D171" s="89">
        <v>-84.925362000000007</v>
      </c>
      <c r="J171" s="89">
        <v>7918367346.9387999</v>
      </c>
      <c r="K171" s="89">
        <v>-104.57076000000001</v>
      </c>
      <c r="L171" s="89">
        <v>-83.470382999999998</v>
      </c>
    </row>
    <row r="172" spans="2:12" x14ac:dyDescent="0.25">
      <c r="B172" s="89">
        <v>8020408163.2652998</v>
      </c>
      <c r="C172" s="89">
        <v>-91.697342000000006</v>
      </c>
      <c r="D172" s="89">
        <v>-84.535888999999997</v>
      </c>
      <c r="J172" s="89">
        <v>8020408163.2652998</v>
      </c>
      <c r="K172" s="89">
        <v>-91.697342000000006</v>
      </c>
      <c r="L172" s="89">
        <v>-83.058929000000006</v>
      </c>
    </row>
    <row r="173" spans="2:12" x14ac:dyDescent="0.25">
      <c r="B173" s="89">
        <v>8122448979.5917997</v>
      </c>
      <c r="C173" s="89">
        <v>-83.958907999999994</v>
      </c>
      <c r="D173" s="89">
        <v>-77.849823000000001</v>
      </c>
      <c r="J173" s="89">
        <v>8122448979.5917997</v>
      </c>
      <c r="K173" s="89">
        <v>-83.958907999999994</v>
      </c>
      <c r="L173" s="89">
        <v>-76.350334000000004</v>
      </c>
    </row>
    <row r="174" spans="2:12" x14ac:dyDescent="0.25">
      <c r="B174" s="89">
        <v>8224489795.9183998</v>
      </c>
      <c r="C174" s="89">
        <v>-84.500465000000005</v>
      </c>
      <c r="D174" s="89">
        <v>-75.491721999999996</v>
      </c>
      <c r="J174" s="89">
        <v>8224489795.9183998</v>
      </c>
      <c r="K174" s="89">
        <v>-84.500465000000005</v>
      </c>
      <c r="L174" s="89">
        <v>-73.953643999999997</v>
      </c>
    </row>
    <row r="175" spans="2:12" x14ac:dyDescent="0.25">
      <c r="B175" s="89">
        <v>8326530612.2448997</v>
      </c>
      <c r="C175" s="89">
        <v>-84.789046999999997</v>
      </c>
      <c r="D175" s="89">
        <v>-75.213547000000005</v>
      </c>
      <c r="J175" s="89">
        <v>8326530612.2448997</v>
      </c>
      <c r="K175" s="89">
        <v>-84.789046999999997</v>
      </c>
      <c r="L175" s="89">
        <v>-73.604996</v>
      </c>
    </row>
    <row r="176" spans="2:12" x14ac:dyDescent="0.25">
      <c r="B176" s="89">
        <v>8428571428.5713997</v>
      </c>
      <c r="C176" s="89">
        <v>-83.232963999999996</v>
      </c>
      <c r="D176" s="89">
        <v>-74.099402999999995</v>
      </c>
      <c r="J176" s="89">
        <v>8428571428.5713997</v>
      </c>
      <c r="K176" s="89">
        <v>-83.232963999999996</v>
      </c>
      <c r="L176" s="89">
        <v>-72.481566999999998</v>
      </c>
    </row>
    <row r="177" spans="2:12" x14ac:dyDescent="0.25">
      <c r="B177" s="89">
        <v>8530612244.8979998</v>
      </c>
      <c r="C177" s="89">
        <v>-81.631202999999999</v>
      </c>
      <c r="D177" s="89">
        <v>-73.085091000000006</v>
      </c>
      <c r="J177" s="89">
        <v>8530612244.8979998</v>
      </c>
      <c r="K177" s="89">
        <v>-81.631202999999999</v>
      </c>
      <c r="L177" s="89">
        <v>-71.487494999999996</v>
      </c>
    </row>
    <row r="178" spans="2:12" x14ac:dyDescent="0.25">
      <c r="B178" s="89">
        <v>8632653061.2245007</v>
      </c>
      <c r="C178" s="89">
        <v>-82.238144000000005</v>
      </c>
      <c r="D178" s="89">
        <v>-74.152275000000003</v>
      </c>
      <c r="J178" s="89">
        <v>8632653061.2245007</v>
      </c>
      <c r="K178" s="89">
        <v>-82.238144000000005</v>
      </c>
      <c r="L178" s="89">
        <v>-72.614661999999996</v>
      </c>
    </row>
    <row r="179" spans="2:12" x14ac:dyDescent="0.25">
      <c r="B179" s="89">
        <v>8734693877.5510006</v>
      </c>
      <c r="C179" s="89">
        <v>-86.985138000000006</v>
      </c>
      <c r="D179" s="89">
        <v>-76.279419000000004</v>
      </c>
      <c r="J179" s="89">
        <v>8734693877.5510006</v>
      </c>
      <c r="K179" s="89">
        <v>-86.985138000000006</v>
      </c>
      <c r="L179" s="89">
        <v>-74.792289999999994</v>
      </c>
    </row>
    <row r="180" spans="2:12" x14ac:dyDescent="0.25">
      <c r="B180" s="89">
        <v>8836734693.8775997</v>
      </c>
      <c r="C180" s="89">
        <v>-88.263915999999995</v>
      </c>
      <c r="D180" s="89">
        <v>-79.119843000000003</v>
      </c>
      <c r="J180" s="89">
        <v>8836734693.8775997</v>
      </c>
      <c r="K180" s="89">
        <v>-88.263915999999995</v>
      </c>
      <c r="L180" s="89">
        <v>-77.641655</v>
      </c>
    </row>
    <row r="181" spans="2:12" x14ac:dyDescent="0.25">
      <c r="B181" s="89">
        <v>8938775510.2040997</v>
      </c>
      <c r="C181" s="89">
        <v>-90.907523999999995</v>
      </c>
      <c r="D181" s="89">
        <v>-78.916542000000007</v>
      </c>
      <c r="J181" s="89">
        <v>8938775510.2040997</v>
      </c>
      <c r="K181" s="89">
        <v>-90.907523999999995</v>
      </c>
      <c r="L181" s="89">
        <v>-77.444405000000003</v>
      </c>
    </row>
    <row r="182" spans="2:12" x14ac:dyDescent="0.25">
      <c r="B182" s="89">
        <v>9040816326.5305996</v>
      </c>
      <c r="C182" s="89">
        <v>-86.513626000000002</v>
      </c>
      <c r="D182" s="89">
        <v>-76.912848999999994</v>
      </c>
      <c r="J182" s="89">
        <v>9040816326.5305996</v>
      </c>
      <c r="K182" s="89">
        <v>-86.513626000000002</v>
      </c>
      <c r="L182" s="89">
        <v>-75.407639000000003</v>
      </c>
    </row>
    <row r="183" spans="2:12" x14ac:dyDescent="0.25">
      <c r="B183" s="89">
        <v>9142857142.8570995</v>
      </c>
      <c r="C183" s="89">
        <v>-82.263596000000007</v>
      </c>
      <c r="D183" s="89">
        <v>-74.549377000000007</v>
      </c>
      <c r="J183" s="89">
        <v>9142857142.8570995</v>
      </c>
      <c r="K183" s="89">
        <v>-82.263596000000007</v>
      </c>
      <c r="L183" s="89">
        <v>-72.984656999999999</v>
      </c>
    </row>
    <row r="184" spans="2:12" x14ac:dyDescent="0.25">
      <c r="B184" s="89">
        <v>9244897959.1837006</v>
      </c>
      <c r="C184" s="89">
        <v>-83.703559999999996</v>
      </c>
      <c r="D184" s="89">
        <v>-73.043587000000002</v>
      </c>
      <c r="J184" s="89">
        <v>9244897959.1837006</v>
      </c>
      <c r="K184" s="89">
        <v>-83.703559999999996</v>
      </c>
      <c r="L184" s="89">
        <v>-71.424453999999997</v>
      </c>
    </row>
    <row r="185" spans="2:12" x14ac:dyDescent="0.25">
      <c r="B185" s="89">
        <v>9346938775.5102005</v>
      </c>
      <c r="C185" s="89">
        <v>-81.826706000000001</v>
      </c>
      <c r="D185" s="89">
        <v>-72.248276000000004</v>
      </c>
      <c r="J185" s="89">
        <v>9346938775.5102005</v>
      </c>
      <c r="K185" s="89">
        <v>-81.826706000000001</v>
      </c>
      <c r="L185" s="89">
        <v>-70.552978999999993</v>
      </c>
    </row>
    <row r="186" spans="2:12" x14ac:dyDescent="0.25">
      <c r="B186" s="89">
        <v>9448979591.8367004</v>
      </c>
      <c r="C186" s="89">
        <v>-79.683739000000003</v>
      </c>
      <c r="D186" s="89">
        <v>-71.030242999999999</v>
      </c>
      <c r="J186" s="89">
        <v>9448979591.8367004</v>
      </c>
      <c r="K186" s="89">
        <v>-79.683739000000003</v>
      </c>
      <c r="L186" s="89">
        <v>-69.297836000000004</v>
      </c>
    </row>
    <row r="187" spans="2:12" x14ac:dyDescent="0.25">
      <c r="B187" s="89">
        <v>9551020408.1632996</v>
      </c>
      <c r="C187" s="89">
        <v>-79.884315000000001</v>
      </c>
      <c r="D187" s="89">
        <v>-69.542511000000005</v>
      </c>
      <c r="J187" s="89">
        <v>9551020408.1632996</v>
      </c>
      <c r="K187" s="89">
        <v>-79.884315000000001</v>
      </c>
      <c r="L187" s="89">
        <v>-67.743149000000003</v>
      </c>
    </row>
    <row r="188" spans="2:12" x14ac:dyDescent="0.25">
      <c r="B188" s="89">
        <v>9653061224.4897995</v>
      </c>
      <c r="C188" s="89">
        <v>-76.894301999999996</v>
      </c>
      <c r="D188" s="89">
        <v>-69.102172999999993</v>
      </c>
      <c r="J188" s="89">
        <v>9653061224.4897995</v>
      </c>
      <c r="K188" s="89">
        <v>-76.894301999999996</v>
      </c>
      <c r="L188" s="89">
        <v>-67.286606000000006</v>
      </c>
    </row>
    <row r="189" spans="2:12" x14ac:dyDescent="0.25">
      <c r="B189" s="89">
        <v>9755102040.8162994</v>
      </c>
      <c r="C189" s="89">
        <v>-78.028282000000004</v>
      </c>
      <c r="D189" s="89">
        <v>-69.580391000000006</v>
      </c>
      <c r="J189" s="89">
        <v>9755102040.8162994</v>
      </c>
      <c r="K189" s="89">
        <v>-78.028282000000004</v>
      </c>
      <c r="L189" s="89">
        <v>-67.774383999999998</v>
      </c>
    </row>
    <row r="190" spans="2:12" x14ac:dyDescent="0.25">
      <c r="B190" s="89">
        <v>9857142857.1429005</v>
      </c>
      <c r="C190" s="89">
        <v>-81.061538999999996</v>
      </c>
      <c r="D190" s="89">
        <v>-72.777244999999994</v>
      </c>
      <c r="J190" s="89">
        <v>9857142857.1429005</v>
      </c>
      <c r="K190" s="89">
        <v>-81.061538999999996</v>
      </c>
      <c r="L190" s="89">
        <v>-70.992157000000006</v>
      </c>
    </row>
    <row r="191" spans="2:12" x14ac:dyDescent="0.25">
      <c r="B191" s="89">
        <v>9959183673.4694004</v>
      </c>
      <c r="C191" s="89">
        <v>-86.362594999999999</v>
      </c>
      <c r="D191" s="89">
        <v>-74.171265000000005</v>
      </c>
      <c r="J191" s="89">
        <v>9959183673.4694004</v>
      </c>
      <c r="K191" s="89">
        <v>-86.362594999999999</v>
      </c>
      <c r="L191" s="89">
        <v>-72.405692999999999</v>
      </c>
    </row>
    <row r="192" spans="2:12" x14ac:dyDescent="0.25">
      <c r="B192" s="89">
        <v>10061224489.796</v>
      </c>
      <c r="C192" s="89">
        <v>-82.052871999999994</v>
      </c>
      <c r="D192" s="89">
        <v>-74.962715000000003</v>
      </c>
      <c r="J192" s="89">
        <v>10061224489.796</v>
      </c>
      <c r="K192" s="89">
        <v>-82.052871999999994</v>
      </c>
      <c r="L192" s="89">
        <v>-73.237945999999994</v>
      </c>
    </row>
    <row r="193" spans="2:12" x14ac:dyDescent="0.25">
      <c r="B193" s="89">
        <v>10163265306.122</v>
      </c>
      <c r="C193" s="89">
        <v>-83.207038999999995</v>
      </c>
      <c r="D193" s="89">
        <v>-72.773148000000006</v>
      </c>
      <c r="J193" s="89">
        <v>10163265306.122</v>
      </c>
      <c r="K193" s="89">
        <v>-83.207038999999995</v>
      </c>
      <c r="L193" s="89">
        <v>-71.145827999999995</v>
      </c>
    </row>
    <row r="194" spans="2:12" x14ac:dyDescent="0.25">
      <c r="B194" s="89">
        <v>10265306122.448999</v>
      </c>
      <c r="C194" s="89">
        <v>-79.759079</v>
      </c>
      <c r="D194" s="89">
        <v>-72.353522999999996</v>
      </c>
      <c r="J194" s="89">
        <v>10265306122.448999</v>
      </c>
      <c r="K194" s="89">
        <v>-79.759079</v>
      </c>
      <c r="L194" s="89">
        <v>-70.849632</v>
      </c>
    </row>
    <row r="195" spans="2:12" x14ac:dyDescent="0.25">
      <c r="B195" s="89">
        <v>10367346938.775999</v>
      </c>
      <c r="C195" s="89">
        <v>-80.872200000000007</v>
      </c>
      <c r="D195" s="89">
        <v>-72.740509000000003</v>
      </c>
      <c r="J195" s="89">
        <v>10367346938.775999</v>
      </c>
      <c r="K195" s="89">
        <v>-80.872200000000007</v>
      </c>
      <c r="L195" s="89">
        <v>-71.344963000000007</v>
      </c>
    </row>
    <row r="196" spans="2:12" x14ac:dyDescent="0.25">
      <c r="B196" s="89">
        <v>10469387755.101999</v>
      </c>
      <c r="C196" s="89">
        <v>-84.612533999999997</v>
      </c>
      <c r="D196" s="89">
        <v>-75.689391999999998</v>
      </c>
      <c r="J196" s="89">
        <v>10469387755.101999</v>
      </c>
      <c r="K196" s="89">
        <v>-84.612533999999997</v>
      </c>
      <c r="L196" s="89">
        <v>-74.411484000000002</v>
      </c>
    </row>
    <row r="197" spans="2:12" x14ac:dyDescent="0.25">
      <c r="B197" s="89">
        <v>10571428571.429001</v>
      </c>
      <c r="C197" s="89">
        <v>-88.864943999999994</v>
      </c>
      <c r="D197" s="89">
        <v>-78.681128999999999</v>
      </c>
      <c r="J197" s="89">
        <v>10571428571.429001</v>
      </c>
      <c r="K197" s="89">
        <v>-88.864943999999994</v>
      </c>
      <c r="L197" s="89">
        <v>-77.509422000000001</v>
      </c>
    </row>
    <row r="198" spans="2:12" x14ac:dyDescent="0.25">
      <c r="B198" s="89">
        <v>10673469387.754999</v>
      </c>
      <c r="C198" s="89">
        <v>-90.326721000000006</v>
      </c>
      <c r="D198" s="89">
        <v>-78.328147999999999</v>
      </c>
      <c r="J198" s="89">
        <v>10673469387.754999</v>
      </c>
      <c r="K198" s="89">
        <v>-90.326721000000006</v>
      </c>
      <c r="L198" s="89">
        <v>-77.250480999999994</v>
      </c>
    </row>
    <row r="199" spans="2:12" x14ac:dyDescent="0.25">
      <c r="B199" s="89">
        <v>10775510204.082001</v>
      </c>
      <c r="C199" s="89">
        <v>-83.762726000000001</v>
      </c>
      <c r="D199" s="89">
        <v>-76.356239000000002</v>
      </c>
      <c r="J199" s="89">
        <v>10775510204.082001</v>
      </c>
      <c r="K199" s="89">
        <v>-83.762726000000001</v>
      </c>
      <c r="L199" s="89">
        <v>-75.329078999999993</v>
      </c>
    </row>
    <row r="200" spans="2:12" x14ac:dyDescent="0.25">
      <c r="B200" s="89">
        <v>10877551020.408001</v>
      </c>
      <c r="C200" s="89">
        <v>-83.198111999999995</v>
      </c>
      <c r="D200" s="89">
        <v>-75.575400999999999</v>
      </c>
      <c r="J200" s="89">
        <v>10877551020.408001</v>
      </c>
      <c r="K200" s="89">
        <v>-83.198111999999995</v>
      </c>
      <c r="L200" s="89">
        <v>-74.572761999999997</v>
      </c>
    </row>
    <row r="201" spans="2:12" x14ac:dyDescent="0.25">
      <c r="B201" s="89">
        <v>10979591836.735001</v>
      </c>
      <c r="C201" s="89">
        <v>-87.975837999999996</v>
      </c>
      <c r="D201" s="89">
        <v>-76.68074</v>
      </c>
      <c r="J201" s="89">
        <v>10979591836.735001</v>
      </c>
      <c r="K201" s="89">
        <v>-87.975837999999996</v>
      </c>
      <c r="L201" s="89">
        <v>-75.725448999999998</v>
      </c>
    </row>
    <row r="202" spans="2:12" x14ac:dyDescent="0.25">
      <c r="B202" s="89">
        <v>11081632653.061001</v>
      </c>
      <c r="C202" s="89">
        <v>-87.419112999999996</v>
      </c>
      <c r="D202" s="89">
        <v>-79.541068999999993</v>
      </c>
      <c r="J202" s="89">
        <v>11081632653.061001</v>
      </c>
      <c r="K202" s="89">
        <v>-87.419112999999996</v>
      </c>
      <c r="L202" s="89">
        <v>-78.631134000000003</v>
      </c>
    </row>
    <row r="203" spans="2:12" x14ac:dyDescent="0.25">
      <c r="B203" s="89">
        <v>11183673469.388</v>
      </c>
      <c r="C203" s="89">
        <v>-91.733360000000005</v>
      </c>
      <c r="D203" s="89">
        <v>-81.608756999999997</v>
      </c>
      <c r="J203" s="89">
        <v>11183673469.388</v>
      </c>
      <c r="K203" s="89">
        <v>-91.733360000000005</v>
      </c>
      <c r="L203" s="89">
        <v>-80.774047999999993</v>
      </c>
    </row>
    <row r="204" spans="2:12" x14ac:dyDescent="0.25">
      <c r="B204" s="89">
        <v>11285714285.714001</v>
      </c>
      <c r="C204" s="89">
        <v>-94.354370000000003</v>
      </c>
      <c r="D204" s="89">
        <v>-81.673370000000006</v>
      </c>
      <c r="J204" s="89">
        <v>11285714285.714001</v>
      </c>
      <c r="K204" s="89">
        <v>-94.354370000000003</v>
      </c>
      <c r="L204" s="89">
        <v>-80.943932000000004</v>
      </c>
    </row>
    <row r="205" spans="2:12" x14ac:dyDescent="0.25">
      <c r="B205" s="89">
        <v>11387755102.041</v>
      </c>
      <c r="C205" s="89">
        <v>-87.718245999999994</v>
      </c>
      <c r="D205" s="89">
        <v>-77.270156999999998</v>
      </c>
      <c r="J205" s="89">
        <v>11387755102.041</v>
      </c>
      <c r="K205" s="89">
        <v>-87.718245999999994</v>
      </c>
      <c r="L205" s="89">
        <v>-76.678757000000004</v>
      </c>
    </row>
    <row r="206" spans="2:12" x14ac:dyDescent="0.25">
      <c r="B206" s="89">
        <v>11489795918.367001</v>
      </c>
      <c r="C206" s="89">
        <v>-78.985207000000003</v>
      </c>
      <c r="D206" s="89">
        <v>-71.559700000000007</v>
      </c>
      <c r="J206" s="89">
        <v>11489795918.367001</v>
      </c>
      <c r="K206" s="89">
        <v>-78.985207000000003</v>
      </c>
      <c r="L206" s="89">
        <v>-71.143326000000002</v>
      </c>
    </row>
    <row r="207" spans="2:12" x14ac:dyDescent="0.25">
      <c r="B207" s="89">
        <v>11591836734.694</v>
      </c>
      <c r="C207" s="89">
        <v>-77.457504</v>
      </c>
      <c r="D207" s="89">
        <v>-68.282416999999995</v>
      </c>
      <c r="J207" s="89">
        <v>11591836734.694</v>
      </c>
      <c r="K207" s="89">
        <v>-77.457504</v>
      </c>
      <c r="L207" s="89">
        <v>-68.051085999999998</v>
      </c>
    </row>
    <row r="208" spans="2:12" x14ac:dyDescent="0.25">
      <c r="B208" s="89">
        <v>11693877551.02</v>
      </c>
      <c r="C208" s="89">
        <v>-78.345917</v>
      </c>
      <c r="D208" s="89">
        <v>-68.278259000000006</v>
      </c>
      <c r="J208" s="89">
        <v>11693877551.02</v>
      </c>
      <c r="K208" s="89">
        <v>-78.345917</v>
      </c>
      <c r="L208" s="89">
        <v>-68.2761</v>
      </c>
    </row>
    <row r="209" spans="2:12" x14ac:dyDescent="0.25">
      <c r="B209" s="89">
        <v>11795918367.347</v>
      </c>
      <c r="C209" s="89">
        <v>-79.455933000000002</v>
      </c>
      <c r="D209" s="89">
        <v>-69.329825999999997</v>
      </c>
      <c r="J209" s="89">
        <v>11795918367.347</v>
      </c>
      <c r="K209" s="89">
        <v>-79.455933000000002</v>
      </c>
      <c r="L209" s="89">
        <v>-69.570419000000001</v>
      </c>
    </row>
    <row r="210" spans="2:12" x14ac:dyDescent="0.25">
      <c r="B210" s="89">
        <v>11897959183.673</v>
      </c>
      <c r="C210" s="89">
        <v>-81.484122999999997</v>
      </c>
      <c r="D210" s="89">
        <v>-70.145377999999994</v>
      </c>
      <c r="J210" s="89">
        <v>11897959183.673</v>
      </c>
      <c r="K210" s="89">
        <v>-81.484122999999997</v>
      </c>
      <c r="L210" s="89">
        <v>-70.638214000000005</v>
      </c>
    </row>
    <row r="211" spans="2:12" x14ac:dyDescent="0.25">
      <c r="B211" s="89">
        <v>12000000000</v>
      </c>
      <c r="C211" s="89">
        <v>-81.614159000000001</v>
      </c>
      <c r="D211" s="89">
        <v>-70.636054999999999</v>
      </c>
      <c r="J211" s="89">
        <v>12000000000</v>
      </c>
      <c r="K211" s="89">
        <v>-81.614159000000001</v>
      </c>
      <c r="L211" s="89">
        <v>-71.292586999999997</v>
      </c>
    </row>
    <row r="212" spans="2:12" x14ac:dyDescent="0.25">
      <c r="B212" s="89" t="s">
        <v>21</v>
      </c>
      <c r="J212" s="89" t="s">
        <v>21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12"/>
  <sheetViews>
    <sheetView workbookViewId="0">
      <selection activeCell="J1" sqref="J1:L212"/>
    </sheetView>
  </sheetViews>
  <sheetFormatPr defaultRowHeight="15" x14ac:dyDescent="0.25"/>
  <cols>
    <col min="1" max="1" width="13.7109375" style="40" customWidth="1"/>
    <col min="2" max="4" width="9.140625" style="89"/>
    <col min="5" max="5" width="2.7109375" style="9" customWidth="1"/>
    <col min="6" max="6" width="12.85546875" style="6" bestFit="1" customWidth="1"/>
    <col min="7" max="7" width="18.5703125" style="12" bestFit="1" customWidth="1"/>
    <col min="8" max="8" width="20.5703125" style="12" bestFit="1" customWidth="1"/>
    <col min="9" max="9" width="13.7109375" style="40" customWidth="1"/>
    <col min="10" max="12" width="9.140625" style="89"/>
    <col min="13" max="13" width="2.7109375" style="9" customWidth="1"/>
    <col min="14" max="14" width="12.85546875" style="6" bestFit="1" customWidth="1"/>
    <col min="15" max="15" width="18.5703125" style="12" bestFit="1" customWidth="1"/>
    <col min="16" max="16" width="20.5703125" style="12" bestFit="1" customWidth="1"/>
    <col min="17" max="17" width="2.7109375" style="9" customWidth="1"/>
  </cols>
  <sheetData>
    <row r="1" spans="1:17" x14ac:dyDescent="0.25">
      <c r="B1" s="89" t="s">
        <v>95</v>
      </c>
      <c r="F1" s="6" t="s">
        <v>2</v>
      </c>
      <c r="G1" s="13" t="s">
        <v>112</v>
      </c>
      <c r="H1" s="44" t="str">
        <f>D112</f>
        <v>2Ix1L dBc Log Mag(dB)</v>
      </c>
      <c r="J1" s="89" t="s">
        <v>95</v>
      </c>
      <c r="N1" s="6" t="s">
        <v>2</v>
      </c>
      <c r="O1" s="13" t="s">
        <v>112</v>
      </c>
      <c r="P1" s="44" t="str">
        <f>L112</f>
        <v>2Ix1L dBc Log Mag(dB)</v>
      </c>
    </row>
    <row r="2" spans="1:17" x14ac:dyDescent="0.25">
      <c r="A2" s="50" t="s">
        <v>111</v>
      </c>
      <c r="B2" s="89" t="s">
        <v>257</v>
      </c>
      <c r="C2" s="89" t="s">
        <v>273</v>
      </c>
      <c r="D2" s="89" t="s">
        <v>274</v>
      </c>
      <c r="H2" s="11"/>
      <c r="I2" s="50" t="s">
        <v>108</v>
      </c>
      <c r="J2" s="89" t="s">
        <v>257</v>
      </c>
      <c r="K2" s="89" t="s">
        <v>273</v>
      </c>
      <c r="L2" s="89" t="s">
        <v>274</v>
      </c>
      <c r="P2" s="11"/>
    </row>
    <row r="3" spans="1:17" s="15" customFormat="1" x14ac:dyDescent="0.25">
      <c r="A3" s="40"/>
      <c r="B3" s="89" t="s">
        <v>281</v>
      </c>
      <c r="C3" s="89" t="s">
        <v>282</v>
      </c>
      <c r="D3" s="89" t="s">
        <v>293</v>
      </c>
      <c r="E3" s="14"/>
      <c r="F3" s="13" t="s">
        <v>12</v>
      </c>
      <c r="G3" s="13">
        <f>ABS(AVERAGE(G5:G103))</f>
        <v>73.681583333333307</v>
      </c>
      <c r="H3" s="82" t="s">
        <v>255</v>
      </c>
      <c r="I3" s="40"/>
      <c r="J3" s="89" t="s">
        <v>276</v>
      </c>
      <c r="K3" s="89" t="s">
        <v>294</v>
      </c>
      <c r="L3" s="89" t="s">
        <v>305</v>
      </c>
      <c r="M3" s="14"/>
      <c r="N3" s="13" t="s">
        <v>12</v>
      </c>
      <c r="O3" s="13">
        <f>ABS(AVERAGE(O5:O103))</f>
        <v>75.261821424242413</v>
      </c>
      <c r="P3" s="82" t="s">
        <v>255</v>
      </c>
      <c r="Q3" s="14"/>
    </row>
    <row r="4" spans="1:17" x14ac:dyDescent="0.25">
      <c r="B4" s="89" t="s">
        <v>98</v>
      </c>
      <c r="G4" s="11"/>
      <c r="H4" s="11"/>
      <c r="J4" s="89" t="s">
        <v>98</v>
      </c>
      <c r="O4" s="11"/>
      <c r="P4" s="11"/>
    </row>
    <row r="5" spans="1:17" x14ac:dyDescent="0.25">
      <c r="F5" s="6">
        <f t="shared" ref="F5:F36" si="0">B113/1000000000</f>
        <v>2.1819999999999999</v>
      </c>
      <c r="G5" s="11">
        <f>H5-5</f>
        <v>-80.290726000000006</v>
      </c>
      <c r="H5" s="6">
        <f t="shared" ref="H5:H36" si="1">D113</f>
        <v>-75.290726000000006</v>
      </c>
      <c r="N5" s="6">
        <f t="shared" ref="N5:N36" si="2">J113/1000000000</f>
        <v>2.1819999999999999</v>
      </c>
      <c r="O5" s="11">
        <f>P5-5</f>
        <v>-70.050338999999994</v>
      </c>
      <c r="P5" s="6">
        <f t="shared" ref="P5:P36" si="3">L113</f>
        <v>-65.050338999999994</v>
      </c>
    </row>
    <row r="6" spans="1:17" x14ac:dyDescent="0.25">
      <c r="F6" s="6">
        <f t="shared" si="0"/>
        <v>2.2821836734694001</v>
      </c>
      <c r="G6" s="11">
        <f t="shared" ref="G6:G69" si="4">H6-5</f>
        <v>-81.831901999999999</v>
      </c>
      <c r="H6" s="6">
        <f t="shared" si="1"/>
        <v>-76.831901999999999</v>
      </c>
      <c r="N6" s="6">
        <f t="shared" si="2"/>
        <v>2.2821836734694001</v>
      </c>
      <c r="O6" s="11">
        <f t="shared" ref="O6:O69" si="5">P6-5</f>
        <v>-72.120093999999995</v>
      </c>
      <c r="P6" s="6">
        <f t="shared" si="3"/>
        <v>-67.120093999999995</v>
      </c>
    </row>
    <row r="7" spans="1:17" x14ac:dyDescent="0.25">
      <c r="B7" s="89" t="s">
        <v>99</v>
      </c>
      <c r="F7" s="6">
        <f t="shared" si="0"/>
        <v>2.3823673469387998</v>
      </c>
      <c r="G7" s="11">
        <f t="shared" si="4"/>
        <v>-81.876555999999994</v>
      </c>
      <c r="H7" s="6">
        <f t="shared" si="1"/>
        <v>-76.876555999999994</v>
      </c>
      <c r="J7" s="89" t="s">
        <v>99</v>
      </c>
      <c r="N7" s="6">
        <f t="shared" si="2"/>
        <v>2.3823673469387998</v>
      </c>
      <c r="O7" s="11">
        <f t="shared" si="5"/>
        <v>-74.333122000000003</v>
      </c>
      <c r="P7" s="6">
        <f t="shared" si="3"/>
        <v>-69.333122000000003</v>
      </c>
    </row>
    <row r="8" spans="1:17" x14ac:dyDescent="0.25">
      <c r="B8" s="89" t="s">
        <v>19</v>
      </c>
      <c r="C8" s="89" t="s">
        <v>116</v>
      </c>
      <c r="F8" s="6">
        <f t="shared" si="0"/>
        <v>2.4825510204082</v>
      </c>
      <c r="G8" s="11">
        <f t="shared" si="4"/>
        <v>-79.407234000000003</v>
      </c>
      <c r="H8" s="6">
        <f t="shared" si="1"/>
        <v>-74.407234000000003</v>
      </c>
      <c r="J8" s="89" t="s">
        <v>19</v>
      </c>
      <c r="K8" s="89" t="s">
        <v>116</v>
      </c>
      <c r="N8" s="6">
        <f t="shared" si="2"/>
        <v>2.4825510204082</v>
      </c>
      <c r="O8" s="11">
        <f t="shared" si="5"/>
        <v>-76.828918000000002</v>
      </c>
      <c r="P8" s="6">
        <f t="shared" si="3"/>
        <v>-71.828918000000002</v>
      </c>
    </row>
    <row r="9" spans="1:17" x14ac:dyDescent="0.25">
      <c r="B9" s="89">
        <v>2091000000</v>
      </c>
      <c r="C9" s="89">
        <v>-6.0007381000000004</v>
      </c>
      <c r="F9" s="6">
        <f t="shared" si="0"/>
        <v>2.5827346938776001</v>
      </c>
      <c r="G9" s="11">
        <f t="shared" si="4"/>
        <v>-76.755989</v>
      </c>
      <c r="H9" s="6">
        <f t="shared" si="1"/>
        <v>-71.755989</v>
      </c>
      <c r="J9" s="89">
        <v>2091000000</v>
      </c>
      <c r="K9" s="89">
        <v>-10.436799000000001</v>
      </c>
      <c r="N9" s="6">
        <f t="shared" si="2"/>
        <v>2.5827346938776001</v>
      </c>
      <c r="O9" s="11">
        <f t="shared" si="5"/>
        <v>-78.059180999999995</v>
      </c>
      <c r="P9" s="6">
        <f t="shared" si="3"/>
        <v>-73.059180999999995</v>
      </c>
    </row>
    <row r="10" spans="1:17" x14ac:dyDescent="0.25">
      <c r="B10" s="89">
        <v>2192112244.8979998</v>
      </c>
      <c r="C10" s="89">
        <v>-5.3202280999999996</v>
      </c>
      <c r="F10" s="6">
        <f t="shared" si="0"/>
        <v>2.6829183673468999</v>
      </c>
      <c r="G10" s="11">
        <f t="shared" si="4"/>
        <v>-74.884155000000007</v>
      </c>
      <c r="H10" s="6">
        <f t="shared" si="1"/>
        <v>-69.884155000000007</v>
      </c>
      <c r="J10" s="89">
        <v>2192112244.8979998</v>
      </c>
      <c r="K10" s="89">
        <v>-9.1893854000000008</v>
      </c>
      <c r="N10" s="6">
        <f t="shared" si="2"/>
        <v>2.6829183673468999</v>
      </c>
      <c r="O10" s="11">
        <f t="shared" si="5"/>
        <v>-81.279128999999998</v>
      </c>
      <c r="P10" s="6">
        <f t="shared" si="3"/>
        <v>-76.279128999999998</v>
      </c>
    </row>
    <row r="11" spans="1:17" x14ac:dyDescent="0.25">
      <c r="B11" s="89">
        <v>2293224489.7958999</v>
      </c>
      <c r="C11" s="89">
        <v>-6.0665803</v>
      </c>
      <c r="F11" s="6">
        <f t="shared" si="0"/>
        <v>2.7831020408163001</v>
      </c>
      <c r="G11" s="11">
        <f t="shared" si="4"/>
        <v>-75.446213</v>
      </c>
      <c r="H11" s="6">
        <f t="shared" si="1"/>
        <v>-70.446213</v>
      </c>
      <c r="J11" s="89">
        <v>2293224489.7958999</v>
      </c>
      <c r="K11" s="89">
        <v>-8.3751830999999992</v>
      </c>
      <c r="N11" s="6">
        <f t="shared" si="2"/>
        <v>2.7831020408163001</v>
      </c>
      <c r="O11" s="11">
        <f t="shared" si="5"/>
        <v>-81.498360000000005</v>
      </c>
      <c r="P11" s="6">
        <f t="shared" si="3"/>
        <v>-76.498360000000005</v>
      </c>
    </row>
    <row r="12" spans="1:17" x14ac:dyDescent="0.25">
      <c r="B12" s="89">
        <v>2394336734.6939001</v>
      </c>
      <c r="C12" s="89">
        <v>-6.5646262000000002</v>
      </c>
      <c r="F12" s="6">
        <f t="shared" si="0"/>
        <v>2.8832857142856998</v>
      </c>
      <c r="G12" s="11">
        <f t="shared" si="4"/>
        <v>-75.898337999999995</v>
      </c>
      <c r="H12" s="6">
        <f t="shared" si="1"/>
        <v>-70.898337999999995</v>
      </c>
      <c r="J12" s="89">
        <v>2394336734.6939001</v>
      </c>
      <c r="K12" s="89">
        <v>-7.6562222999999996</v>
      </c>
      <c r="N12" s="6">
        <f t="shared" si="2"/>
        <v>2.8832857142856998</v>
      </c>
      <c r="O12" s="11">
        <f t="shared" si="5"/>
        <v>-82.264374000000004</v>
      </c>
      <c r="P12" s="6">
        <f t="shared" si="3"/>
        <v>-77.264374000000004</v>
      </c>
    </row>
    <row r="13" spans="1:17" x14ac:dyDescent="0.25">
      <c r="B13" s="89">
        <v>2495448979.5918002</v>
      </c>
      <c r="C13" s="89">
        <v>-6.9712142999999998</v>
      </c>
      <c r="F13" s="6">
        <f t="shared" si="0"/>
        <v>2.9834693877551</v>
      </c>
      <c r="G13" s="11">
        <f t="shared" si="4"/>
        <v>-75.081421000000006</v>
      </c>
      <c r="H13" s="6">
        <f t="shared" si="1"/>
        <v>-70.081421000000006</v>
      </c>
      <c r="J13" s="89">
        <v>2495448979.5918002</v>
      </c>
      <c r="K13" s="89">
        <v>-7.5447597999999996</v>
      </c>
      <c r="N13" s="6">
        <f t="shared" si="2"/>
        <v>2.9834693877551</v>
      </c>
      <c r="O13" s="11">
        <f t="shared" si="5"/>
        <v>-81.217788999999996</v>
      </c>
      <c r="P13" s="6">
        <f t="shared" si="3"/>
        <v>-76.217788999999996</v>
      </c>
    </row>
    <row r="14" spans="1:17" x14ac:dyDescent="0.25">
      <c r="B14" s="89">
        <v>2596561224.4898</v>
      </c>
      <c r="C14" s="89">
        <v>-7.4377136000000004</v>
      </c>
      <c r="F14" s="6">
        <f t="shared" si="0"/>
        <v>3.0836530612245001</v>
      </c>
      <c r="G14" s="11">
        <f t="shared" si="4"/>
        <v>-72.381957999999997</v>
      </c>
      <c r="H14" s="6">
        <f t="shared" si="1"/>
        <v>-67.381957999999997</v>
      </c>
      <c r="J14" s="89">
        <v>2596561224.4898</v>
      </c>
      <c r="K14" s="89">
        <v>-7.0367217000000002</v>
      </c>
      <c r="N14" s="6">
        <f t="shared" si="2"/>
        <v>3.0836530612245001</v>
      </c>
      <c r="O14" s="11">
        <f t="shared" si="5"/>
        <v>-82.752892000000003</v>
      </c>
      <c r="P14" s="6">
        <f t="shared" si="3"/>
        <v>-77.752892000000003</v>
      </c>
    </row>
    <row r="15" spans="1:17" x14ac:dyDescent="0.25">
      <c r="B15" s="89">
        <v>2697673469.3878002</v>
      </c>
      <c r="C15" s="89">
        <v>-7.3874678999999999</v>
      </c>
      <c r="F15" s="6">
        <f t="shared" si="0"/>
        <v>3.1838367346939003</v>
      </c>
      <c r="G15" s="11">
        <f t="shared" si="4"/>
        <v>-71.428321999999994</v>
      </c>
      <c r="H15" s="6">
        <f t="shared" si="1"/>
        <v>-66.428321999999994</v>
      </c>
      <c r="J15" s="89">
        <v>2697673469.3878002</v>
      </c>
      <c r="K15" s="89">
        <v>-7.0286479000000002</v>
      </c>
      <c r="N15" s="6">
        <f t="shared" si="2"/>
        <v>3.1838367346939003</v>
      </c>
      <c r="O15" s="11">
        <f t="shared" si="5"/>
        <v>-82.361450000000005</v>
      </c>
      <c r="P15" s="6">
        <f t="shared" si="3"/>
        <v>-77.361450000000005</v>
      </c>
    </row>
    <row r="16" spans="1:17" x14ac:dyDescent="0.25">
      <c r="B16" s="89">
        <v>2798785714.2856998</v>
      </c>
      <c r="C16" s="89">
        <v>-7.7280163999999996</v>
      </c>
      <c r="F16" s="6">
        <f t="shared" si="0"/>
        <v>3.2840204081633</v>
      </c>
      <c r="G16" s="11">
        <f t="shared" si="4"/>
        <v>-73.262046999999995</v>
      </c>
      <c r="H16" s="6">
        <f t="shared" si="1"/>
        <v>-68.262046999999995</v>
      </c>
      <c r="J16" s="89">
        <v>2798785714.2856998</v>
      </c>
      <c r="K16" s="89">
        <v>-6.7791518999999996</v>
      </c>
      <c r="N16" s="6">
        <f t="shared" si="2"/>
        <v>3.2840204081633</v>
      </c>
      <c r="O16" s="11">
        <f t="shared" si="5"/>
        <v>-83.205703999999997</v>
      </c>
      <c r="P16" s="6">
        <f t="shared" si="3"/>
        <v>-78.205703999999997</v>
      </c>
    </row>
    <row r="17" spans="2:16" x14ac:dyDescent="0.25">
      <c r="B17" s="89">
        <v>2899897959.1837001</v>
      </c>
      <c r="C17" s="89">
        <v>-7.5117988999999996</v>
      </c>
      <c r="F17" s="6">
        <f t="shared" si="0"/>
        <v>3.3842040816327001</v>
      </c>
      <c r="G17" s="11">
        <f t="shared" si="4"/>
        <v>-75.556006999999994</v>
      </c>
      <c r="H17" s="6">
        <f t="shared" si="1"/>
        <v>-70.556006999999994</v>
      </c>
      <c r="J17" s="89">
        <v>2899897959.1837001</v>
      </c>
      <c r="K17" s="89">
        <v>-6.7654657</v>
      </c>
      <c r="N17" s="6">
        <f t="shared" si="2"/>
        <v>3.3842040816327001</v>
      </c>
      <c r="O17" s="11">
        <f t="shared" si="5"/>
        <v>-86.819846999999996</v>
      </c>
      <c r="P17" s="6">
        <f t="shared" si="3"/>
        <v>-81.819846999999996</v>
      </c>
    </row>
    <row r="18" spans="2:16" x14ac:dyDescent="0.25">
      <c r="B18" s="89">
        <v>3001010204.0816002</v>
      </c>
      <c r="C18" s="89">
        <v>-7.8413944000000004</v>
      </c>
      <c r="F18" s="6">
        <f t="shared" si="0"/>
        <v>3.4843877551020004</v>
      </c>
      <c r="G18" s="11">
        <f t="shared" si="4"/>
        <v>-76.412307999999996</v>
      </c>
      <c r="H18" s="6">
        <f t="shared" si="1"/>
        <v>-71.412307999999996</v>
      </c>
      <c r="J18" s="89">
        <v>3001010204.0816002</v>
      </c>
      <c r="K18" s="89">
        <v>-6.7890538999999999</v>
      </c>
      <c r="N18" s="6">
        <f t="shared" si="2"/>
        <v>3.4843877551020004</v>
      </c>
      <c r="O18" s="11">
        <f t="shared" si="5"/>
        <v>-90.576065</v>
      </c>
      <c r="P18" s="6">
        <f t="shared" si="3"/>
        <v>-85.576065</v>
      </c>
    </row>
    <row r="19" spans="2:16" x14ac:dyDescent="0.25">
      <c r="B19" s="89">
        <v>3102122448.9796</v>
      </c>
      <c r="C19" s="89">
        <v>-7.5734630000000003</v>
      </c>
      <c r="F19" s="6">
        <f t="shared" si="0"/>
        <v>3.5845714285714001</v>
      </c>
      <c r="G19" s="11">
        <f t="shared" si="4"/>
        <v>-75.187888999999998</v>
      </c>
      <c r="H19" s="6">
        <f t="shared" si="1"/>
        <v>-70.187888999999998</v>
      </c>
      <c r="J19" s="89">
        <v>3102122448.9796</v>
      </c>
      <c r="K19" s="89">
        <v>-6.9980067999999997</v>
      </c>
      <c r="N19" s="6">
        <f t="shared" si="2"/>
        <v>3.5845714285714001</v>
      </c>
      <c r="O19" s="11">
        <f t="shared" si="5"/>
        <v>-90.853188000000003</v>
      </c>
      <c r="P19" s="6">
        <f t="shared" si="3"/>
        <v>-85.853188000000003</v>
      </c>
    </row>
    <row r="20" spans="2:16" x14ac:dyDescent="0.25">
      <c r="B20" s="89">
        <v>3203234693.8776002</v>
      </c>
      <c r="C20" s="89">
        <v>-7.7899737</v>
      </c>
      <c r="F20" s="6">
        <f t="shared" si="0"/>
        <v>3.6847551020408003</v>
      </c>
      <c r="G20" s="11">
        <f t="shared" si="4"/>
        <v>-76.240036000000003</v>
      </c>
      <c r="H20" s="6">
        <f t="shared" si="1"/>
        <v>-71.240036000000003</v>
      </c>
      <c r="J20" s="89">
        <v>3203234693.8776002</v>
      </c>
      <c r="K20" s="89">
        <v>-7.1151204000000003</v>
      </c>
      <c r="N20" s="6">
        <f t="shared" si="2"/>
        <v>3.6847551020408003</v>
      </c>
      <c r="O20" s="11">
        <f t="shared" si="5"/>
        <v>-85.688682999999997</v>
      </c>
      <c r="P20" s="6">
        <f t="shared" si="3"/>
        <v>-80.688682999999997</v>
      </c>
    </row>
    <row r="21" spans="2:16" x14ac:dyDescent="0.25">
      <c r="B21" s="89">
        <v>3304346938.7754998</v>
      </c>
      <c r="C21" s="89">
        <v>-7.8247719</v>
      </c>
      <c r="F21" s="6">
        <f t="shared" si="0"/>
        <v>3.7849387755102</v>
      </c>
      <c r="G21" s="11">
        <f t="shared" si="4"/>
        <v>-75.578170999999998</v>
      </c>
      <c r="H21" s="6">
        <f t="shared" si="1"/>
        <v>-70.578170999999998</v>
      </c>
      <c r="J21" s="89">
        <v>3304346938.7754998</v>
      </c>
      <c r="K21" s="89">
        <v>-7.1840630000000001</v>
      </c>
      <c r="N21" s="6">
        <f t="shared" si="2"/>
        <v>3.7849387755102</v>
      </c>
      <c r="O21" s="11">
        <f t="shared" si="5"/>
        <v>-81.381859000000006</v>
      </c>
      <c r="P21" s="6">
        <f t="shared" si="3"/>
        <v>-76.381859000000006</v>
      </c>
    </row>
    <row r="22" spans="2:16" x14ac:dyDescent="0.25">
      <c r="B22" s="89">
        <v>3405459183.6735001</v>
      </c>
      <c r="C22" s="89">
        <v>-7.6912612999999999</v>
      </c>
      <c r="F22" s="6">
        <f t="shared" si="0"/>
        <v>3.8851224489796001</v>
      </c>
      <c r="G22" s="11">
        <f t="shared" si="4"/>
        <v>-75.956824999999995</v>
      </c>
      <c r="H22" s="6">
        <f t="shared" si="1"/>
        <v>-70.956824999999995</v>
      </c>
      <c r="J22" s="89">
        <v>3405459183.6735001</v>
      </c>
      <c r="K22" s="89">
        <v>-7.4094256999999999</v>
      </c>
      <c r="N22" s="6">
        <f t="shared" si="2"/>
        <v>3.8851224489796001</v>
      </c>
      <c r="O22" s="11">
        <f t="shared" si="5"/>
        <v>-79.043075999999999</v>
      </c>
      <c r="P22" s="6">
        <f t="shared" si="3"/>
        <v>-74.043075999999999</v>
      </c>
    </row>
    <row r="23" spans="2:16" x14ac:dyDescent="0.25">
      <c r="B23" s="89">
        <v>3506571428.5714002</v>
      </c>
      <c r="C23" s="89">
        <v>-7.5036782999999998</v>
      </c>
      <c r="F23" s="6">
        <f t="shared" si="0"/>
        <v>3.9853061224489998</v>
      </c>
      <c r="G23" s="11">
        <f t="shared" si="4"/>
        <v>-73.713890000000006</v>
      </c>
      <c r="H23" s="6">
        <f t="shared" si="1"/>
        <v>-68.713890000000006</v>
      </c>
      <c r="J23" s="89">
        <v>3506571428.5714002</v>
      </c>
      <c r="K23" s="89">
        <v>-7.5213728</v>
      </c>
      <c r="N23" s="6">
        <f t="shared" si="2"/>
        <v>3.9853061224489998</v>
      </c>
      <c r="O23" s="11">
        <f t="shared" si="5"/>
        <v>-78.508278000000004</v>
      </c>
      <c r="P23" s="6">
        <f t="shared" si="3"/>
        <v>-73.508278000000004</v>
      </c>
    </row>
    <row r="24" spans="2:16" x14ac:dyDescent="0.25">
      <c r="B24" s="89">
        <v>3607683673.4693999</v>
      </c>
      <c r="C24" s="89">
        <v>-7.5662326999999996</v>
      </c>
      <c r="F24" s="6">
        <f t="shared" si="0"/>
        <v>4.0854897959183996</v>
      </c>
      <c r="G24" s="11">
        <f t="shared" si="4"/>
        <v>-75.042572000000007</v>
      </c>
      <c r="H24" s="6">
        <f t="shared" si="1"/>
        <v>-70.042572000000007</v>
      </c>
      <c r="J24" s="89">
        <v>3607683673.4693999</v>
      </c>
      <c r="K24" s="89">
        <v>-7.5852408000000002</v>
      </c>
      <c r="N24" s="6">
        <f t="shared" si="2"/>
        <v>4.0854897959183996</v>
      </c>
      <c r="O24" s="11">
        <f t="shared" si="5"/>
        <v>-77.475273000000001</v>
      </c>
      <c r="P24" s="6">
        <f t="shared" si="3"/>
        <v>-72.475273000000001</v>
      </c>
    </row>
    <row r="25" spans="2:16" x14ac:dyDescent="0.25">
      <c r="B25" s="89">
        <v>3708795918.3673</v>
      </c>
      <c r="C25" s="89">
        <v>-7.5796647000000004</v>
      </c>
      <c r="F25" s="6">
        <f t="shared" si="0"/>
        <v>4.1856734693878002</v>
      </c>
      <c r="G25" s="11">
        <f t="shared" si="4"/>
        <v>-76.414139000000006</v>
      </c>
      <c r="H25" s="6">
        <f t="shared" si="1"/>
        <v>-71.414139000000006</v>
      </c>
      <c r="J25" s="89">
        <v>3708795918.3673</v>
      </c>
      <c r="K25" s="89">
        <v>-7.6390424000000001</v>
      </c>
      <c r="N25" s="6">
        <f t="shared" si="2"/>
        <v>4.1856734693878002</v>
      </c>
      <c r="O25" s="11">
        <f t="shared" si="5"/>
        <v>-75.025435999999999</v>
      </c>
      <c r="P25" s="6">
        <f t="shared" si="3"/>
        <v>-70.025435999999999</v>
      </c>
    </row>
    <row r="26" spans="2:16" x14ac:dyDescent="0.25">
      <c r="B26" s="89">
        <v>3809908163.2652998</v>
      </c>
      <c r="C26" s="89">
        <v>-7.3928409000000004</v>
      </c>
      <c r="F26" s="6">
        <f t="shared" si="0"/>
        <v>4.2858571428571004</v>
      </c>
      <c r="G26" s="11">
        <f t="shared" si="4"/>
        <v>-77.303168999999997</v>
      </c>
      <c r="H26" s="6">
        <f t="shared" si="1"/>
        <v>-72.303168999999997</v>
      </c>
      <c r="J26" s="89">
        <v>3809908163.2652998</v>
      </c>
      <c r="K26" s="89">
        <v>-7.8089985999999998</v>
      </c>
      <c r="N26" s="6">
        <f t="shared" si="2"/>
        <v>4.2858571428571004</v>
      </c>
      <c r="O26" s="11">
        <f t="shared" si="5"/>
        <v>-73.572402999999994</v>
      </c>
      <c r="P26" s="6">
        <f t="shared" si="3"/>
        <v>-68.572402999999994</v>
      </c>
    </row>
    <row r="27" spans="2:16" x14ac:dyDescent="0.25">
      <c r="B27" s="89">
        <v>3911020408.1633</v>
      </c>
      <c r="C27" s="89">
        <v>-7.3176249999999996</v>
      </c>
      <c r="F27" s="6">
        <f t="shared" si="0"/>
        <v>4.3860408163265001</v>
      </c>
      <c r="G27" s="11">
        <f t="shared" si="4"/>
        <v>-77.648499000000001</v>
      </c>
      <c r="H27" s="6">
        <f t="shared" si="1"/>
        <v>-72.648499000000001</v>
      </c>
      <c r="J27" s="89">
        <v>3911020408.1633</v>
      </c>
      <c r="K27" s="89">
        <v>-7.9064569000000002</v>
      </c>
      <c r="N27" s="6">
        <f t="shared" si="2"/>
        <v>4.3860408163265001</v>
      </c>
      <c r="O27" s="11">
        <f t="shared" si="5"/>
        <v>-73.216988000000001</v>
      </c>
      <c r="P27" s="6">
        <f t="shared" si="3"/>
        <v>-68.216988000000001</v>
      </c>
    </row>
    <row r="28" spans="2:16" x14ac:dyDescent="0.25">
      <c r="B28" s="89">
        <v>4012132653.0612001</v>
      </c>
      <c r="C28" s="89">
        <v>-7.3301134000000001</v>
      </c>
      <c r="F28" s="6">
        <f t="shared" si="0"/>
        <v>4.4862244897959007</v>
      </c>
      <c r="G28" s="11">
        <f t="shared" si="4"/>
        <v>-78.048614999999998</v>
      </c>
      <c r="H28" s="6">
        <f t="shared" si="1"/>
        <v>-73.048614999999998</v>
      </c>
      <c r="J28" s="89">
        <v>4012132653.0612001</v>
      </c>
      <c r="K28" s="89">
        <v>-7.9878296999999998</v>
      </c>
      <c r="N28" s="6">
        <f t="shared" si="2"/>
        <v>4.4862244897959007</v>
      </c>
      <c r="O28" s="11">
        <f t="shared" si="5"/>
        <v>-74.498549999999994</v>
      </c>
      <c r="P28" s="6">
        <f t="shared" si="3"/>
        <v>-69.498549999999994</v>
      </c>
    </row>
    <row r="29" spans="2:16" x14ac:dyDescent="0.25">
      <c r="B29" s="89">
        <v>4113244897.9591999</v>
      </c>
      <c r="C29" s="89">
        <v>-7.2248631000000003</v>
      </c>
      <c r="F29" s="6">
        <f t="shared" si="0"/>
        <v>4.5864081632652995</v>
      </c>
      <c r="G29" s="11">
        <f t="shared" si="4"/>
        <v>-77.744529999999997</v>
      </c>
      <c r="H29" s="6">
        <f t="shared" si="1"/>
        <v>-72.744529999999997</v>
      </c>
      <c r="J29" s="89">
        <v>4113244897.9591999</v>
      </c>
      <c r="K29" s="89">
        <v>-8.0412064000000001</v>
      </c>
      <c r="N29" s="6">
        <f t="shared" si="2"/>
        <v>4.5864081632652995</v>
      </c>
      <c r="O29" s="11">
        <f t="shared" si="5"/>
        <v>-76.363861</v>
      </c>
      <c r="P29" s="6">
        <f t="shared" si="3"/>
        <v>-71.363861</v>
      </c>
    </row>
    <row r="30" spans="2:16" x14ac:dyDescent="0.25">
      <c r="B30" s="89">
        <v>4214357142.8571</v>
      </c>
      <c r="C30" s="89">
        <v>-7.2327823999999996</v>
      </c>
      <c r="F30" s="6">
        <f t="shared" si="0"/>
        <v>4.6865918367347001</v>
      </c>
      <c r="G30" s="11">
        <f t="shared" si="4"/>
        <v>-78.414649999999995</v>
      </c>
      <c r="H30" s="6">
        <f t="shared" si="1"/>
        <v>-73.414649999999995</v>
      </c>
      <c r="J30" s="89">
        <v>4214357142.8571</v>
      </c>
      <c r="K30" s="89">
        <v>-8.1502037000000005</v>
      </c>
      <c r="N30" s="6">
        <f t="shared" si="2"/>
        <v>4.6865918367347001</v>
      </c>
      <c r="O30" s="11">
        <f t="shared" si="5"/>
        <v>-77.431763000000004</v>
      </c>
      <c r="P30" s="6">
        <f t="shared" si="3"/>
        <v>-72.431763000000004</v>
      </c>
    </row>
    <row r="31" spans="2:16" x14ac:dyDescent="0.25">
      <c r="B31" s="89">
        <v>4315469387.7551003</v>
      </c>
      <c r="C31" s="89">
        <v>-7.2964868999999997</v>
      </c>
      <c r="F31" s="6">
        <f t="shared" si="0"/>
        <v>4.7867755102040999</v>
      </c>
      <c r="G31" s="11">
        <f t="shared" si="4"/>
        <v>-79.913719</v>
      </c>
      <c r="H31" s="6">
        <f t="shared" si="1"/>
        <v>-74.913719</v>
      </c>
      <c r="J31" s="89">
        <v>4315469387.7551003</v>
      </c>
      <c r="K31" s="89">
        <v>-8.1512671000000001</v>
      </c>
      <c r="N31" s="6">
        <f t="shared" si="2"/>
        <v>4.7867755102040999</v>
      </c>
      <c r="O31" s="11">
        <f t="shared" si="5"/>
        <v>-78.580939999999998</v>
      </c>
      <c r="P31" s="6">
        <f t="shared" si="3"/>
        <v>-73.580939999999998</v>
      </c>
    </row>
    <row r="32" spans="2:16" x14ac:dyDescent="0.25">
      <c r="B32" s="89">
        <v>4416581632.6531</v>
      </c>
      <c r="C32" s="89">
        <v>-7.2861833999999996</v>
      </c>
      <c r="F32" s="6">
        <f t="shared" si="0"/>
        <v>4.8869591836735005</v>
      </c>
      <c r="G32" s="11">
        <f t="shared" si="4"/>
        <v>-82.484763999999998</v>
      </c>
      <c r="H32" s="6">
        <f t="shared" si="1"/>
        <v>-77.484763999999998</v>
      </c>
      <c r="J32" s="89">
        <v>4416581632.6531</v>
      </c>
      <c r="K32" s="89">
        <v>-8.0678882999999999</v>
      </c>
      <c r="N32" s="6">
        <f t="shared" si="2"/>
        <v>4.8869591836735005</v>
      </c>
      <c r="O32" s="11">
        <f t="shared" si="5"/>
        <v>-78.706146000000004</v>
      </c>
      <c r="P32" s="6">
        <f t="shared" si="3"/>
        <v>-73.706146000000004</v>
      </c>
    </row>
    <row r="33" spans="2:16" x14ac:dyDescent="0.25">
      <c r="B33" s="89">
        <v>4517693877.5509996</v>
      </c>
      <c r="C33" s="89">
        <v>-7.1775416999999999</v>
      </c>
      <c r="F33" s="6">
        <f t="shared" si="0"/>
        <v>4.9871428571429002</v>
      </c>
      <c r="G33" s="11">
        <f t="shared" si="4"/>
        <v>-83.282248999999993</v>
      </c>
      <c r="H33" s="6">
        <f t="shared" si="1"/>
        <v>-78.282248999999993</v>
      </c>
      <c r="J33" s="89">
        <v>4517693877.5509996</v>
      </c>
      <c r="K33" s="89">
        <v>-8.1583138000000002</v>
      </c>
      <c r="N33" s="6">
        <f t="shared" si="2"/>
        <v>4.9871428571429002</v>
      </c>
      <c r="O33" s="11">
        <f t="shared" si="5"/>
        <v>-77.041854999999998</v>
      </c>
      <c r="P33" s="6">
        <f t="shared" si="3"/>
        <v>-72.041854999999998</v>
      </c>
    </row>
    <row r="34" spans="2:16" x14ac:dyDescent="0.25">
      <c r="B34" s="89">
        <v>4618806122.4490004</v>
      </c>
      <c r="C34" s="89">
        <v>-7.2636165999999998</v>
      </c>
      <c r="F34" s="6">
        <f t="shared" si="0"/>
        <v>5.0873265306121995</v>
      </c>
      <c r="G34" s="11">
        <f t="shared" si="4"/>
        <v>-83.273444999999995</v>
      </c>
      <c r="H34" s="6">
        <f t="shared" si="1"/>
        <v>-78.273444999999995</v>
      </c>
      <c r="J34" s="89">
        <v>4618806122.4490004</v>
      </c>
      <c r="K34" s="89">
        <v>-8.2268238</v>
      </c>
      <c r="N34" s="6">
        <f t="shared" si="2"/>
        <v>5.0873265306121995</v>
      </c>
      <c r="O34" s="11">
        <f t="shared" si="5"/>
        <v>-73.693145999999999</v>
      </c>
      <c r="P34" s="6">
        <f t="shared" si="3"/>
        <v>-68.693145999999999</v>
      </c>
    </row>
    <row r="35" spans="2:16" x14ac:dyDescent="0.25">
      <c r="B35" s="89">
        <v>4719918367.3469</v>
      </c>
      <c r="C35" s="89">
        <v>-7.2991586000000002</v>
      </c>
      <c r="F35" s="6">
        <f t="shared" si="0"/>
        <v>5.1875102040816001</v>
      </c>
      <c r="G35" s="11">
        <f t="shared" si="4"/>
        <v>-83.206253000000004</v>
      </c>
      <c r="H35" s="6">
        <f t="shared" si="1"/>
        <v>-78.206253000000004</v>
      </c>
      <c r="J35" s="89">
        <v>4719918367.3469</v>
      </c>
      <c r="K35" s="89">
        <v>-8.2895602999999998</v>
      </c>
      <c r="N35" s="6">
        <f t="shared" si="2"/>
        <v>5.1875102040816001</v>
      </c>
      <c r="O35" s="11">
        <f t="shared" si="5"/>
        <v>-70.283294999999995</v>
      </c>
      <c r="P35" s="6">
        <f t="shared" si="3"/>
        <v>-65.283294999999995</v>
      </c>
    </row>
    <row r="36" spans="2:16" x14ac:dyDescent="0.25">
      <c r="B36" s="89">
        <v>4821030612.2448997</v>
      </c>
      <c r="C36" s="89">
        <v>-7.3051633999999996</v>
      </c>
      <c r="F36" s="6">
        <f t="shared" si="0"/>
        <v>5.2876938775509998</v>
      </c>
      <c r="G36" s="11">
        <f t="shared" si="4"/>
        <v>-81.014465000000001</v>
      </c>
      <c r="H36" s="6">
        <f t="shared" si="1"/>
        <v>-76.014465000000001</v>
      </c>
      <c r="J36" s="89">
        <v>4821030612.2448997</v>
      </c>
      <c r="K36" s="89">
        <v>-8.4841967</v>
      </c>
      <c r="N36" s="6">
        <f t="shared" si="2"/>
        <v>5.2876938775509998</v>
      </c>
      <c r="O36" s="11">
        <f t="shared" si="5"/>
        <v>-69.318984999999998</v>
      </c>
      <c r="P36" s="6">
        <f t="shared" si="3"/>
        <v>-64.318984999999998</v>
      </c>
    </row>
    <row r="37" spans="2:16" x14ac:dyDescent="0.25">
      <c r="B37" s="89">
        <v>4922142857.1429005</v>
      </c>
      <c r="C37" s="89">
        <v>-7.3369203000000001</v>
      </c>
      <c r="F37" s="6">
        <f t="shared" ref="F37:F68" si="6">B145/1000000000</f>
        <v>5.3878775510204004</v>
      </c>
      <c r="G37" s="11">
        <f t="shared" si="4"/>
        <v>-78.087418</v>
      </c>
      <c r="H37" s="6">
        <f t="shared" ref="H37:H68" si="7">D145</f>
        <v>-73.087418</v>
      </c>
      <c r="J37" s="89">
        <v>4922142857.1429005</v>
      </c>
      <c r="K37" s="89">
        <v>-8.6036587000000004</v>
      </c>
      <c r="N37" s="6">
        <f t="shared" ref="N37:N68" si="8">J145/1000000000</f>
        <v>5.3878775510204004</v>
      </c>
      <c r="O37" s="11">
        <f t="shared" si="5"/>
        <v>-70.041320999999996</v>
      </c>
      <c r="P37" s="6">
        <f t="shared" ref="P37:P68" si="9">L145</f>
        <v>-65.041320999999996</v>
      </c>
    </row>
    <row r="38" spans="2:16" x14ac:dyDescent="0.25">
      <c r="B38" s="89">
        <v>5023255102.0408001</v>
      </c>
      <c r="C38" s="89">
        <v>-7.3397769999999998</v>
      </c>
      <c r="F38" s="6">
        <f t="shared" si="6"/>
        <v>5.4880612244898002</v>
      </c>
      <c r="G38" s="11">
        <f t="shared" si="4"/>
        <v>-73.881607000000002</v>
      </c>
      <c r="H38" s="6">
        <f t="shared" si="7"/>
        <v>-68.881607000000002</v>
      </c>
      <c r="J38" s="89">
        <v>5023255102.0408001</v>
      </c>
      <c r="K38" s="89">
        <v>-8.7698803000000005</v>
      </c>
      <c r="N38" s="6">
        <f t="shared" si="8"/>
        <v>5.4880612244898002</v>
      </c>
      <c r="O38" s="11">
        <f t="shared" si="5"/>
        <v>-71.759917999999999</v>
      </c>
      <c r="P38" s="6">
        <f t="shared" si="9"/>
        <v>-66.759917999999999</v>
      </c>
    </row>
    <row r="39" spans="2:16" x14ac:dyDescent="0.25">
      <c r="B39" s="89">
        <v>5124367346.9387999</v>
      </c>
      <c r="C39" s="89">
        <v>-7.4264441000000003</v>
      </c>
      <c r="F39" s="6">
        <f t="shared" si="6"/>
        <v>5.5882448979591999</v>
      </c>
      <c r="G39" s="11">
        <f t="shared" si="4"/>
        <v>-73.043350000000004</v>
      </c>
      <c r="H39" s="6">
        <f t="shared" si="7"/>
        <v>-68.043350000000004</v>
      </c>
      <c r="J39" s="89">
        <v>5124367346.9387999</v>
      </c>
      <c r="K39" s="89">
        <v>-8.8937340000000003</v>
      </c>
      <c r="N39" s="6">
        <f t="shared" si="8"/>
        <v>5.5882448979591999</v>
      </c>
      <c r="O39" s="11">
        <f t="shared" si="5"/>
        <v>-72.838065999999998</v>
      </c>
      <c r="P39" s="6">
        <f t="shared" si="9"/>
        <v>-67.838065999999998</v>
      </c>
    </row>
    <row r="40" spans="2:16" x14ac:dyDescent="0.25">
      <c r="B40" s="89">
        <v>5225479591.8367004</v>
      </c>
      <c r="C40" s="89">
        <v>-7.3699579000000002</v>
      </c>
      <c r="F40" s="6">
        <f t="shared" si="6"/>
        <v>5.6884285714286005</v>
      </c>
      <c r="G40" s="11">
        <f t="shared" si="4"/>
        <v>-72.296379000000002</v>
      </c>
      <c r="H40" s="6">
        <f t="shared" si="7"/>
        <v>-67.296379000000002</v>
      </c>
      <c r="J40" s="89">
        <v>5225479591.8367004</v>
      </c>
      <c r="K40" s="89">
        <v>-8.7875919000000007</v>
      </c>
      <c r="N40" s="6">
        <f t="shared" si="8"/>
        <v>5.6884285714286005</v>
      </c>
      <c r="O40" s="11">
        <f t="shared" si="5"/>
        <v>-73.470634000000004</v>
      </c>
      <c r="P40" s="6">
        <f t="shared" si="9"/>
        <v>-68.470634000000004</v>
      </c>
    </row>
    <row r="41" spans="2:16" x14ac:dyDescent="0.25">
      <c r="B41" s="89">
        <v>5326591836.7347002</v>
      </c>
      <c r="C41" s="89">
        <v>-7.2591953</v>
      </c>
      <c r="F41" s="6">
        <f t="shared" si="6"/>
        <v>5.7886122448980002</v>
      </c>
      <c r="G41" s="11">
        <f t="shared" si="4"/>
        <v>-72.075149999999994</v>
      </c>
      <c r="H41" s="6">
        <f t="shared" si="7"/>
        <v>-67.075149999999994</v>
      </c>
      <c r="J41" s="89">
        <v>5326591836.7347002</v>
      </c>
      <c r="K41" s="89">
        <v>-8.7754840999999999</v>
      </c>
      <c r="N41" s="6">
        <f t="shared" si="8"/>
        <v>5.7886122448980002</v>
      </c>
      <c r="O41" s="11">
        <f t="shared" si="5"/>
        <v>-74.828781000000006</v>
      </c>
      <c r="P41" s="6">
        <f t="shared" si="9"/>
        <v>-69.828781000000006</v>
      </c>
    </row>
    <row r="42" spans="2:16" x14ac:dyDescent="0.25">
      <c r="B42" s="89">
        <v>5427704081.6327</v>
      </c>
      <c r="C42" s="89">
        <v>-7.2680053999999998</v>
      </c>
      <c r="F42" s="6">
        <f t="shared" si="6"/>
        <v>5.8887959183673004</v>
      </c>
      <c r="G42" s="11">
        <f t="shared" si="4"/>
        <v>-72.781540000000007</v>
      </c>
      <c r="H42" s="6">
        <f t="shared" si="7"/>
        <v>-67.781540000000007</v>
      </c>
      <c r="J42" s="89">
        <v>5427704081.6327</v>
      </c>
      <c r="K42" s="89">
        <v>-8.8385476999999995</v>
      </c>
      <c r="N42" s="6">
        <f t="shared" si="8"/>
        <v>5.8887959183673004</v>
      </c>
      <c r="O42" s="11">
        <f t="shared" si="5"/>
        <v>-75.074066000000002</v>
      </c>
      <c r="P42" s="6">
        <f t="shared" si="9"/>
        <v>-70.074066000000002</v>
      </c>
    </row>
    <row r="43" spans="2:16" x14ac:dyDescent="0.25">
      <c r="B43" s="89">
        <v>5528816326.5305996</v>
      </c>
      <c r="C43" s="89">
        <v>-7.4188293999999999</v>
      </c>
      <c r="F43" s="6">
        <f t="shared" si="6"/>
        <v>5.9889795918367001</v>
      </c>
      <c r="G43" s="11">
        <f t="shared" si="4"/>
        <v>-73.649856999999997</v>
      </c>
      <c r="H43" s="6">
        <f t="shared" si="7"/>
        <v>-68.649856999999997</v>
      </c>
      <c r="J43" s="89">
        <v>5528816326.5305996</v>
      </c>
      <c r="K43" s="89">
        <v>-8.9541006000000003</v>
      </c>
      <c r="N43" s="6">
        <f t="shared" si="8"/>
        <v>5.9889795918367001</v>
      </c>
      <c r="O43" s="11">
        <f t="shared" si="5"/>
        <v>-74.431656000000004</v>
      </c>
      <c r="P43" s="6">
        <f t="shared" si="9"/>
        <v>-69.431656000000004</v>
      </c>
    </row>
    <row r="44" spans="2:16" x14ac:dyDescent="0.25">
      <c r="B44" s="89">
        <v>5629928571.4286003</v>
      </c>
      <c r="C44" s="89">
        <v>-7.5281209999999996</v>
      </c>
      <c r="F44" s="6">
        <f t="shared" si="6"/>
        <v>6.0891632653060999</v>
      </c>
      <c r="G44" s="11">
        <f t="shared" si="4"/>
        <v>-75.524673000000007</v>
      </c>
      <c r="H44" s="6">
        <f t="shared" si="7"/>
        <v>-70.524673000000007</v>
      </c>
      <c r="J44" s="89">
        <v>5629928571.4286003</v>
      </c>
      <c r="K44" s="89">
        <v>-8.8896254999999993</v>
      </c>
      <c r="N44" s="6">
        <f t="shared" si="8"/>
        <v>6.0891632653060999</v>
      </c>
      <c r="O44" s="11">
        <f t="shared" si="5"/>
        <v>-73.355300999999997</v>
      </c>
      <c r="P44" s="6">
        <f t="shared" si="9"/>
        <v>-68.355300999999997</v>
      </c>
    </row>
    <row r="45" spans="2:16" x14ac:dyDescent="0.25">
      <c r="B45" s="89">
        <v>5731040816.3264999</v>
      </c>
      <c r="C45" s="89">
        <v>-7.6173777999999999</v>
      </c>
      <c r="F45" s="6">
        <f t="shared" si="6"/>
        <v>6.1893469387755005</v>
      </c>
      <c r="G45" s="11">
        <f t="shared" si="4"/>
        <v>-75.424057000000005</v>
      </c>
      <c r="H45" s="6">
        <f t="shared" si="7"/>
        <v>-70.424057000000005</v>
      </c>
      <c r="J45" s="89">
        <v>5731040816.3264999</v>
      </c>
      <c r="K45" s="89">
        <v>-8.8658380999999995</v>
      </c>
      <c r="N45" s="6">
        <f t="shared" si="8"/>
        <v>6.1893469387755005</v>
      </c>
      <c r="O45" s="11">
        <f t="shared" si="5"/>
        <v>-72.767608999999993</v>
      </c>
      <c r="P45" s="6">
        <f t="shared" si="9"/>
        <v>-67.767608999999993</v>
      </c>
    </row>
    <row r="46" spans="2:16" x14ac:dyDescent="0.25">
      <c r="B46" s="89">
        <v>5832153061.2244997</v>
      </c>
      <c r="C46" s="89">
        <v>-7.6040429999999999</v>
      </c>
      <c r="F46" s="6">
        <f t="shared" si="6"/>
        <v>6.2895306122449002</v>
      </c>
      <c r="G46" s="11">
        <f t="shared" si="4"/>
        <v>-74.612601999999995</v>
      </c>
      <c r="H46" s="6">
        <f t="shared" si="7"/>
        <v>-69.612601999999995</v>
      </c>
      <c r="J46" s="89">
        <v>5832153061.2244997</v>
      </c>
      <c r="K46" s="89">
        <v>-8.8460569000000007</v>
      </c>
      <c r="N46" s="6">
        <f t="shared" si="8"/>
        <v>6.2895306122449002</v>
      </c>
      <c r="O46" s="11">
        <f t="shared" si="5"/>
        <v>-74.006996000000001</v>
      </c>
      <c r="P46" s="6">
        <f t="shared" si="9"/>
        <v>-69.006996000000001</v>
      </c>
    </row>
    <row r="47" spans="2:16" x14ac:dyDescent="0.25">
      <c r="B47" s="89">
        <v>5933265306.1224003</v>
      </c>
      <c r="C47" s="89">
        <v>-7.5975102999999997</v>
      </c>
      <c r="F47" s="6">
        <f t="shared" si="6"/>
        <v>6.3897142857142999</v>
      </c>
      <c r="G47" s="11">
        <f t="shared" si="4"/>
        <v>-72.775536000000002</v>
      </c>
      <c r="H47" s="6">
        <f t="shared" si="7"/>
        <v>-67.775536000000002</v>
      </c>
      <c r="J47" s="89">
        <v>5933265306.1224003</v>
      </c>
      <c r="K47" s="89">
        <v>-8.9270487000000003</v>
      </c>
      <c r="N47" s="6">
        <f t="shared" si="8"/>
        <v>6.3897142857142999</v>
      </c>
      <c r="O47" s="11">
        <f t="shared" si="5"/>
        <v>-73.914696000000006</v>
      </c>
      <c r="P47" s="6">
        <f t="shared" si="9"/>
        <v>-68.914696000000006</v>
      </c>
    </row>
    <row r="48" spans="2:16" x14ac:dyDescent="0.25">
      <c r="B48" s="89">
        <v>6034377551.0204</v>
      </c>
      <c r="C48" s="89">
        <v>-7.7047252999999998</v>
      </c>
      <c r="F48" s="6">
        <f t="shared" si="6"/>
        <v>6.4898979591836996</v>
      </c>
      <c r="G48" s="11">
        <f t="shared" si="4"/>
        <v>-71.614165999999997</v>
      </c>
      <c r="H48" s="6">
        <f t="shared" si="7"/>
        <v>-66.614165999999997</v>
      </c>
      <c r="J48" s="89">
        <v>6034377551.0204</v>
      </c>
      <c r="K48" s="89">
        <v>-9.0385589999999993</v>
      </c>
      <c r="N48" s="6">
        <f t="shared" si="8"/>
        <v>6.4898979591836996</v>
      </c>
      <c r="O48" s="11">
        <f t="shared" si="5"/>
        <v>-73.955985999999996</v>
      </c>
      <c r="P48" s="6">
        <f t="shared" si="9"/>
        <v>-68.955985999999996</v>
      </c>
    </row>
    <row r="49" spans="2:16" x14ac:dyDescent="0.25">
      <c r="B49" s="89">
        <v>6135489795.9183998</v>
      </c>
      <c r="C49" s="89">
        <v>-7.7326145000000004</v>
      </c>
      <c r="F49" s="6">
        <f t="shared" si="6"/>
        <v>6.5900816326531002</v>
      </c>
      <c r="G49" s="11">
        <f t="shared" si="4"/>
        <v>-71.667191000000003</v>
      </c>
      <c r="H49" s="6">
        <f t="shared" si="7"/>
        <v>-66.667191000000003</v>
      </c>
      <c r="J49" s="89">
        <v>6135489795.9183998</v>
      </c>
      <c r="K49" s="89">
        <v>-9.0481548000000007</v>
      </c>
      <c r="N49" s="6">
        <f t="shared" si="8"/>
        <v>6.5900816326531002</v>
      </c>
      <c r="O49" s="11">
        <f t="shared" si="5"/>
        <v>-74.864586000000003</v>
      </c>
      <c r="P49" s="6">
        <f t="shared" si="9"/>
        <v>-69.864586000000003</v>
      </c>
    </row>
    <row r="50" spans="2:16" x14ac:dyDescent="0.25">
      <c r="B50" s="89">
        <v>6236602040.8163004</v>
      </c>
      <c r="C50" s="89">
        <v>-7.7811880000000002</v>
      </c>
      <c r="F50" s="6">
        <f t="shared" si="6"/>
        <v>6.6902653061224004</v>
      </c>
      <c r="G50" s="11">
        <f t="shared" si="4"/>
        <v>-72.357123999999999</v>
      </c>
      <c r="H50" s="6">
        <f t="shared" si="7"/>
        <v>-67.357123999999999</v>
      </c>
      <c r="J50" s="89">
        <v>6236602040.8163004</v>
      </c>
      <c r="K50" s="89">
        <v>-9.0098971999999993</v>
      </c>
      <c r="N50" s="6">
        <f t="shared" si="8"/>
        <v>6.6902653061224004</v>
      </c>
      <c r="O50" s="11">
        <f t="shared" si="5"/>
        <v>-75.483215000000001</v>
      </c>
      <c r="P50" s="6">
        <f t="shared" si="9"/>
        <v>-70.483215000000001</v>
      </c>
    </row>
    <row r="51" spans="2:16" x14ac:dyDescent="0.25">
      <c r="B51" s="89">
        <v>6337714285.7143002</v>
      </c>
      <c r="C51" s="89">
        <v>-7.7643933000000001</v>
      </c>
      <c r="F51" s="6">
        <f t="shared" si="6"/>
        <v>6.7904489795918002</v>
      </c>
      <c r="G51" s="11">
        <f t="shared" si="4"/>
        <v>-74.496155000000002</v>
      </c>
      <c r="H51" s="6">
        <f t="shared" si="7"/>
        <v>-69.496155000000002</v>
      </c>
      <c r="J51" s="89">
        <v>6337714285.7143002</v>
      </c>
      <c r="K51" s="89">
        <v>-8.8948250000000009</v>
      </c>
      <c r="N51" s="6">
        <f t="shared" si="8"/>
        <v>6.7904489795918002</v>
      </c>
      <c r="O51" s="11">
        <f t="shared" si="5"/>
        <v>-77.117851000000002</v>
      </c>
      <c r="P51" s="6">
        <f t="shared" si="9"/>
        <v>-72.117851000000002</v>
      </c>
    </row>
    <row r="52" spans="2:16" x14ac:dyDescent="0.25">
      <c r="B52" s="89">
        <v>6438826530.6121998</v>
      </c>
      <c r="C52" s="89">
        <v>-7.7661838999999997</v>
      </c>
      <c r="F52" s="6">
        <f t="shared" si="6"/>
        <v>6.8906326530611999</v>
      </c>
      <c r="G52" s="11">
        <f t="shared" si="4"/>
        <v>-75.808860999999993</v>
      </c>
      <c r="H52" s="6">
        <f t="shared" si="7"/>
        <v>-70.808860999999993</v>
      </c>
      <c r="J52" s="89">
        <v>6438826530.6121998</v>
      </c>
      <c r="K52" s="89">
        <v>-8.8533354000000006</v>
      </c>
      <c r="N52" s="6">
        <f t="shared" si="8"/>
        <v>6.8906326530611999</v>
      </c>
      <c r="O52" s="11">
        <f t="shared" si="5"/>
        <v>-77.161941999999996</v>
      </c>
      <c r="P52" s="6">
        <f t="shared" si="9"/>
        <v>-72.161941999999996</v>
      </c>
    </row>
    <row r="53" spans="2:16" x14ac:dyDescent="0.25">
      <c r="B53" s="89">
        <v>6539938775.5101995</v>
      </c>
      <c r="C53" s="89">
        <v>-7.8169494000000004</v>
      </c>
      <c r="F53" s="6">
        <f t="shared" si="6"/>
        <v>6.9908163265305996</v>
      </c>
      <c r="G53" s="11">
        <f t="shared" si="4"/>
        <v>-76.695510999999996</v>
      </c>
      <c r="H53" s="6">
        <f t="shared" si="7"/>
        <v>-71.695510999999996</v>
      </c>
      <c r="J53" s="89">
        <v>6539938775.5101995</v>
      </c>
      <c r="K53" s="89">
        <v>-8.8763656999999991</v>
      </c>
      <c r="N53" s="6">
        <f t="shared" si="8"/>
        <v>6.9908163265305996</v>
      </c>
      <c r="O53" s="11">
        <f t="shared" si="5"/>
        <v>-77.983490000000003</v>
      </c>
      <c r="P53" s="6">
        <f t="shared" si="9"/>
        <v>-72.983490000000003</v>
      </c>
    </row>
    <row r="54" spans="2:16" x14ac:dyDescent="0.25">
      <c r="B54" s="89">
        <v>6641051020.4082003</v>
      </c>
      <c r="C54" s="89">
        <v>-7.8369222000000001</v>
      </c>
      <c r="F54" s="6">
        <f t="shared" si="6"/>
        <v>7.0910000000000002</v>
      </c>
      <c r="G54" s="11">
        <f t="shared" si="4"/>
        <v>-75.571586999999994</v>
      </c>
      <c r="H54" s="6">
        <f t="shared" si="7"/>
        <v>-70.571586999999994</v>
      </c>
      <c r="J54" s="89">
        <v>6641051020.4082003</v>
      </c>
      <c r="K54" s="89">
        <v>-9.0905485000000006</v>
      </c>
      <c r="N54" s="6">
        <f t="shared" si="8"/>
        <v>7.0910000000000002</v>
      </c>
      <c r="O54" s="11">
        <f t="shared" si="5"/>
        <v>-77.084816000000004</v>
      </c>
      <c r="P54" s="6">
        <f t="shared" si="9"/>
        <v>-72.084816000000004</v>
      </c>
    </row>
    <row r="55" spans="2:16" x14ac:dyDescent="0.25">
      <c r="B55" s="89">
        <v>6742163265.3060999</v>
      </c>
      <c r="C55" s="89">
        <v>-7.9027447999999998</v>
      </c>
      <c r="F55" s="6">
        <f t="shared" si="6"/>
        <v>7.1911836734694008</v>
      </c>
      <c r="G55" s="11">
        <f t="shared" si="4"/>
        <v>-74.083457999999993</v>
      </c>
      <c r="H55" s="6">
        <f t="shared" si="7"/>
        <v>-69.083457999999993</v>
      </c>
      <c r="J55" s="89">
        <v>6742163265.3060999</v>
      </c>
      <c r="K55" s="89">
        <v>-9.2563466999999999</v>
      </c>
      <c r="N55" s="6">
        <f t="shared" si="8"/>
        <v>7.1911836734694008</v>
      </c>
      <c r="O55" s="11">
        <f t="shared" si="5"/>
        <v>-75.345839999999995</v>
      </c>
      <c r="P55" s="6">
        <f t="shared" si="9"/>
        <v>-70.345839999999995</v>
      </c>
    </row>
    <row r="56" spans="2:16" x14ac:dyDescent="0.25">
      <c r="B56" s="89">
        <v>6843275510.2040997</v>
      </c>
      <c r="C56" s="89">
        <v>-7.9488019999999997</v>
      </c>
      <c r="F56" s="6">
        <f t="shared" si="6"/>
        <v>7.2913673469387996</v>
      </c>
      <c r="G56" s="11">
        <f t="shared" si="4"/>
        <v>-72.521682999999996</v>
      </c>
      <c r="H56" s="6">
        <f t="shared" si="7"/>
        <v>-67.521682999999996</v>
      </c>
      <c r="J56" s="89">
        <v>6843275510.2040997</v>
      </c>
      <c r="K56" s="89">
        <v>-9.3160857999999998</v>
      </c>
      <c r="N56" s="6">
        <f t="shared" si="8"/>
        <v>7.2913673469387996</v>
      </c>
      <c r="O56" s="11">
        <f t="shared" si="5"/>
        <v>-73.820914999999999</v>
      </c>
      <c r="P56" s="6">
        <f t="shared" si="9"/>
        <v>-68.820914999999999</v>
      </c>
    </row>
    <row r="57" spans="2:16" x14ac:dyDescent="0.25">
      <c r="B57" s="89">
        <v>6944387755.1020002</v>
      </c>
      <c r="C57" s="89">
        <v>-8.0242404999999994</v>
      </c>
      <c r="F57" s="6">
        <f t="shared" si="6"/>
        <v>7.3915510204082002</v>
      </c>
      <c r="G57" s="11">
        <f t="shared" si="4"/>
        <v>-71.498146000000006</v>
      </c>
      <c r="H57" s="6">
        <f t="shared" si="7"/>
        <v>-66.498146000000006</v>
      </c>
      <c r="J57" s="89">
        <v>6944387755.1020002</v>
      </c>
      <c r="K57" s="89">
        <v>-9.3005562000000008</v>
      </c>
      <c r="N57" s="6">
        <f t="shared" si="8"/>
        <v>7.3915510204082002</v>
      </c>
      <c r="O57" s="11">
        <f t="shared" si="5"/>
        <v>-72.784760000000006</v>
      </c>
      <c r="P57" s="6">
        <f t="shared" si="9"/>
        <v>-67.784760000000006</v>
      </c>
    </row>
    <row r="58" spans="2:16" x14ac:dyDescent="0.25">
      <c r="B58" s="89">
        <v>7045500000</v>
      </c>
      <c r="C58" s="89">
        <v>-7.9925541999999998</v>
      </c>
      <c r="F58" s="6">
        <f t="shared" si="6"/>
        <v>7.4917346938775999</v>
      </c>
      <c r="G58" s="11">
        <f t="shared" si="4"/>
        <v>-71.103972999999996</v>
      </c>
      <c r="H58" s="6">
        <f t="shared" si="7"/>
        <v>-66.103972999999996</v>
      </c>
      <c r="J58" s="89">
        <v>7045500000</v>
      </c>
      <c r="K58" s="89">
        <v>-9.4052114000000007</v>
      </c>
      <c r="N58" s="6">
        <f t="shared" si="8"/>
        <v>7.4917346938775999</v>
      </c>
      <c r="O58" s="11">
        <f t="shared" si="5"/>
        <v>-72.270538000000002</v>
      </c>
      <c r="P58" s="6">
        <f t="shared" si="9"/>
        <v>-67.270538000000002</v>
      </c>
    </row>
    <row r="59" spans="2:16" x14ac:dyDescent="0.25">
      <c r="B59" s="89">
        <v>7146612244.8979998</v>
      </c>
      <c r="C59" s="89">
        <v>-7.9887737999999997</v>
      </c>
      <c r="F59" s="6">
        <f t="shared" si="6"/>
        <v>7.5919183673469002</v>
      </c>
      <c r="G59" s="11">
        <f t="shared" si="4"/>
        <v>-70.540024000000003</v>
      </c>
      <c r="H59" s="6">
        <f t="shared" si="7"/>
        <v>-65.540024000000003</v>
      </c>
      <c r="J59" s="89">
        <v>7146612244.8979998</v>
      </c>
      <c r="K59" s="89">
        <v>-9.5566692</v>
      </c>
      <c r="N59" s="6">
        <f t="shared" si="8"/>
        <v>7.5919183673469002</v>
      </c>
      <c r="O59" s="11">
        <f t="shared" si="5"/>
        <v>-71.193359000000001</v>
      </c>
      <c r="P59" s="6">
        <f t="shared" si="9"/>
        <v>-66.193359000000001</v>
      </c>
    </row>
    <row r="60" spans="2:16" x14ac:dyDescent="0.25">
      <c r="B60" s="89">
        <v>7247724489.7959003</v>
      </c>
      <c r="C60" s="89">
        <v>-8.0020065000000002</v>
      </c>
      <c r="F60" s="6">
        <f t="shared" si="6"/>
        <v>7.6921020408163008</v>
      </c>
      <c r="G60" s="11">
        <f t="shared" si="4"/>
        <v>-70.304405000000003</v>
      </c>
      <c r="H60" s="6">
        <f t="shared" si="7"/>
        <v>-65.304405000000003</v>
      </c>
      <c r="J60" s="89">
        <v>7247724489.7959003</v>
      </c>
      <c r="K60" s="89">
        <v>-9.6700009999999992</v>
      </c>
      <c r="N60" s="6">
        <f t="shared" si="8"/>
        <v>7.6921020408163008</v>
      </c>
      <c r="O60" s="11">
        <f t="shared" si="5"/>
        <v>-70.132155999999995</v>
      </c>
      <c r="P60" s="6">
        <f t="shared" si="9"/>
        <v>-65.132155999999995</v>
      </c>
    </row>
    <row r="61" spans="2:16" x14ac:dyDescent="0.25">
      <c r="B61" s="89">
        <v>7348836734.6939001</v>
      </c>
      <c r="C61" s="89">
        <v>-8.0069885000000003</v>
      </c>
      <c r="F61" s="6">
        <f t="shared" si="6"/>
        <v>7.7922857142856996</v>
      </c>
      <c r="G61" s="11">
        <f t="shared" si="4"/>
        <v>-69.908271999999997</v>
      </c>
      <c r="H61" s="6">
        <f t="shared" si="7"/>
        <v>-64.908271999999997</v>
      </c>
      <c r="J61" s="89">
        <v>7348836734.6939001</v>
      </c>
      <c r="K61" s="89">
        <v>-9.7867297999999998</v>
      </c>
      <c r="N61" s="6">
        <f t="shared" si="8"/>
        <v>7.7922857142856996</v>
      </c>
      <c r="O61" s="11">
        <f t="shared" si="5"/>
        <v>-69.080048000000005</v>
      </c>
      <c r="P61" s="6">
        <f t="shared" si="9"/>
        <v>-64.080048000000005</v>
      </c>
    </row>
    <row r="62" spans="2:16" x14ac:dyDescent="0.25">
      <c r="B62" s="89">
        <v>7449948979.5917997</v>
      </c>
      <c r="C62" s="89">
        <v>-7.9663199999999996</v>
      </c>
      <c r="F62" s="6">
        <f t="shared" si="6"/>
        <v>7.8924693877551002</v>
      </c>
      <c r="G62" s="11">
        <f t="shared" si="4"/>
        <v>-69.768851999999995</v>
      </c>
      <c r="H62" s="6">
        <f t="shared" si="7"/>
        <v>-64.768851999999995</v>
      </c>
      <c r="J62" s="89">
        <v>7449948979.5917997</v>
      </c>
      <c r="K62" s="89">
        <v>-9.8478660999999992</v>
      </c>
      <c r="N62" s="6">
        <f t="shared" si="8"/>
        <v>7.8924693877551002</v>
      </c>
      <c r="O62" s="11">
        <f t="shared" si="5"/>
        <v>-68.917777999999998</v>
      </c>
      <c r="P62" s="6">
        <f t="shared" si="9"/>
        <v>-63.917777999999998</v>
      </c>
    </row>
    <row r="63" spans="2:16" x14ac:dyDescent="0.25">
      <c r="B63" s="89">
        <v>7551061224.4898005</v>
      </c>
      <c r="C63" s="89">
        <v>-7.957757</v>
      </c>
      <c r="F63" s="6">
        <f t="shared" si="6"/>
        <v>7.9926530612244999</v>
      </c>
      <c r="G63" s="11">
        <f t="shared" si="4"/>
        <v>-69.641578999999993</v>
      </c>
      <c r="H63" s="6">
        <f t="shared" si="7"/>
        <v>-64.641578999999993</v>
      </c>
      <c r="J63" s="89">
        <v>7551061224.4898005</v>
      </c>
      <c r="K63" s="89">
        <v>-9.7894200999999992</v>
      </c>
      <c r="N63" s="6">
        <f t="shared" si="8"/>
        <v>7.9926530612244999</v>
      </c>
      <c r="O63" s="11">
        <f t="shared" si="5"/>
        <v>-70.766098</v>
      </c>
      <c r="P63" s="6">
        <f t="shared" si="9"/>
        <v>-65.766098</v>
      </c>
    </row>
    <row r="64" spans="2:16" x14ac:dyDescent="0.25">
      <c r="B64" s="89">
        <v>7652173469.3878002</v>
      </c>
      <c r="C64" s="89">
        <v>-7.9884686</v>
      </c>
      <c r="F64" s="6">
        <f t="shared" si="6"/>
        <v>8.0928367346939005</v>
      </c>
      <c r="G64" s="11">
        <f t="shared" si="4"/>
        <v>-70.170485999999997</v>
      </c>
      <c r="H64" s="6">
        <f t="shared" si="7"/>
        <v>-65.170485999999997</v>
      </c>
      <c r="J64" s="89">
        <v>7652173469.3878002</v>
      </c>
      <c r="K64" s="89">
        <v>-9.8159513</v>
      </c>
      <c r="N64" s="6">
        <f t="shared" si="8"/>
        <v>8.0928367346939005</v>
      </c>
      <c r="O64" s="11">
        <f t="shared" si="5"/>
        <v>-73.597938999999997</v>
      </c>
      <c r="P64" s="6">
        <f t="shared" si="9"/>
        <v>-68.597938999999997</v>
      </c>
    </row>
    <row r="65" spans="2:16" x14ac:dyDescent="0.25">
      <c r="B65" s="89">
        <v>7753285714.2856998</v>
      </c>
      <c r="C65" s="89">
        <v>-7.9887300000000003</v>
      </c>
      <c r="F65" s="6">
        <f t="shared" si="6"/>
        <v>8.1930204081632994</v>
      </c>
      <c r="G65" s="11">
        <f t="shared" si="4"/>
        <v>-70.370804000000007</v>
      </c>
      <c r="H65" s="6">
        <f t="shared" si="7"/>
        <v>-65.370804000000007</v>
      </c>
      <c r="J65" s="89">
        <v>7753285714.2856998</v>
      </c>
      <c r="K65" s="89">
        <v>-9.9106120999999998</v>
      </c>
      <c r="N65" s="6">
        <f t="shared" si="8"/>
        <v>8.1930204081632994</v>
      </c>
      <c r="O65" s="11">
        <f t="shared" si="5"/>
        <v>-75.727485999999999</v>
      </c>
      <c r="P65" s="6">
        <f t="shared" si="9"/>
        <v>-70.727485999999999</v>
      </c>
    </row>
    <row r="66" spans="2:16" x14ac:dyDescent="0.25">
      <c r="B66" s="89">
        <v>7854397959.1836996</v>
      </c>
      <c r="C66" s="89">
        <v>-7.984807</v>
      </c>
      <c r="F66" s="6">
        <f t="shared" si="6"/>
        <v>8.2932040816327</v>
      </c>
      <c r="G66" s="11">
        <f t="shared" si="4"/>
        <v>-70.147880999999998</v>
      </c>
      <c r="H66" s="6">
        <f t="shared" si="7"/>
        <v>-65.147880999999998</v>
      </c>
      <c r="J66" s="89">
        <v>7854397959.1836996</v>
      </c>
      <c r="K66" s="89">
        <v>-9.9864311000000008</v>
      </c>
      <c r="N66" s="6">
        <f t="shared" si="8"/>
        <v>8.2932040816327</v>
      </c>
      <c r="O66" s="11">
        <f t="shared" si="5"/>
        <v>-74.967536999999993</v>
      </c>
      <c r="P66" s="6">
        <f t="shared" si="9"/>
        <v>-69.967536999999993</v>
      </c>
    </row>
    <row r="67" spans="2:16" x14ac:dyDescent="0.25">
      <c r="B67" s="89">
        <v>7955510204.0816002</v>
      </c>
      <c r="C67" s="89">
        <v>-7.9821080999999996</v>
      </c>
      <c r="F67" s="6">
        <f t="shared" si="6"/>
        <v>8.3933877551020011</v>
      </c>
      <c r="G67" s="11">
        <f t="shared" si="4"/>
        <v>-69.283591999999999</v>
      </c>
      <c r="H67" s="6">
        <f t="shared" si="7"/>
        <v>-64.283591999999999</v>
      </c>
      <c r="J67" s="89">
        <v>7955510204.0816002</v>
      </c>
      <c r="K67" s="89">
        <v>-9.9883413000000001</v>
      </c>
      <c r="N67" s="6">
        <f t="shared" si="8"/>
        <v>8.3933877551020011</v>
      </c>
      <c r="O67" s="11">
        <f t="shared" si="5"/>
        <v>-72.473945999999998</v>
      </c>
      <c r="P67" s="6">
        <f t="shared" si="9"/>
        <v>-67.473945999999998</v>
      </c>
    </row>
    <row r="68" spans="2:16" x14ac:dyDescent="0.25">
      <c r="B68" s="89">
        <v>8056622448.9796</v>
      </c>
      <c r="C68" s="89">
        <v>-8.0039072000000004</v>
      </c>
      <c r="F68" s="6">
        <f t="shared" si="6"/>
        <v>8.4935714285713999</v>
      </c>
      <c r="G68" s="11">
        <f t="shared" si="4"/>
        <v>-68.619267000000008</v>
      </c>
      <c r="H68" s="6">
        <f t="shared" si="7"/>
        <v>-63.619267000000001</v>
      </c>
      <c r="J68" s="89">
        <v>8056622448.9796</v>
      </c>
      <c r="K68" s="89">
        <v>-9.908989</v>
      </c>
      <c r="N68" s="6">
        <f t="shared" si="8"/>
        <v>8.4935714285713999</v>
      </c>
      <c r="O68" s="11">
        <f t="shared" si="5"/>
        <v>-70.009643999999994</v>
      </c>
      <c r="P68" s="6">
        <f t="shared" si="9"/>
        <v>-65.009643999999994</v>
      </c>
    </row>
    <row r="69" spans="2:16" x14ac:dyDescent="0.25">
      <c r="B69" s="89">
        <v>8157734693.8775997</v>
      </c>
      <c r="C69" s="89">
        <v>-8.0915193999999993</v>
      </c>
      <c r="F69" s="6">
        <f t="shared" ref="F69:F100" si="10">B177/1000000000</f>
        <v>8.5937551020408005</v>
      </c>
      <c r="G69" s="11">
        <f t="shared" si="4"/>
        <v>-68.718001999999998</v>
      </c>
      <c r="H69" s="6">
        <f t="shared" ref="H69:H100" si="11">D177</f>
        <v>-63.718001999999998</v>
      </c>
      <c r="J69" s="89">
        <v>8157734693.8775997</v>
      </c>
      <c r="K69" s="89">
        <v>-10.131030000000001</v>
      </c>
      <c r="N69" s="6">
        <f t="shared" ref="N69:N100" si="12">J177/1000000000</f>
        <v>8.5937551020408005</v>
      </c>
      <c r="O69" s="11">
        <f t="shared" si="5"/>
        <v>-68.967297000000002</v>
      </c>
      <c r="P69" s="6">
        <f t="shared" ref="P69:P100" si="13">L177</f>
        <v>-63.967297000000002</v>
      </c>
    </row>
    <row r="70" spans="2:16" x14ac:dyDescent="0.25">
      <c r="B70" s="89">
        <v>8258846938.7755003</v>
      </c>
      <c r="C70" s="89">
        <v>-8.1564388000000001</v>
      </c>
      <c r="F70" s="6">
        <f t="shared" si="10"/>
        <v>8.6939387755102011</v>
      </c>
      <c r="G70" s="11">
        <f t="shared" ref="G70:G103" si="14">H70-5</f>
        <v>-69.477242000000004</v>
      </c>
      <c r="H70" s="6">
        <f t="shared" si="11"/>
        <v>-64.477242000000004</v>
      </c>
      <c r="J70" s="89">
        <v>8258846938.7755003</v>
      </c>
      <c r="K70" s="89">
        <v>-9.9767752000000005</v>
      </c>
      <c r="N70" s="6">
        <f t="shared" si="12"/>
        <v>8.6939387755102011</v>
      </c>
      <c r="O70" s="11">
        <f t="shared" ref="O70:O103" si="15">P70-5</f>
        <v>-68.955298999999997</v>
      </c>
      <c r="P70" s="6">
        <f t="shared" si="13"/>
        <v>-63.955298999999997</v>
      </c>
    </row>
    <row r="71" spans="2:16" x14ac:dyDescent="0.25">
      <c r="B71" s="89">
        <v>8359959183.6735001</v>
      </c>
      <c r="C71" s="89">
        <v>-8.2975434999999997</v>
      </c>
      <c r="F71" s="6">
        <f t="shared" si="10"/>
        <v>8.7941224489796017</v>
      </c>
      <c r="G71" s="11">
        <f t="shared" si="14"/>
        <v>-69.979134000000002</v>
      </c>
      <c r="H71" s="6">
        <f t="shared" si="11"/>
        <v>-64.979134000000002</v>
      </c>
      <c r="J71" s="89">
        <v>8359959183.6735001</v>
      </c>
      <c r="K71" s="89">
        <v>-10.214684</v>
      </c>
      <c r="N71" s="6">
        <f t="shared" si="12"/>
        <v>8.7941224489796017</v>
      </c>
      <c r="O71" s="11">
        <f t="shared" si="15"/>
        <v>-69.384636</v>
      </c>
      <c r="P71" s="6">
        <f t="shared" si="13"/>
        <v>-64.384636</v>
      </c>
    </row>
    <row r="72" spans="2:16" x14ac:dyDescent="0.25">
      <c r="B72" s="89">
        <v>8461071428.5713997</v>
      </c>
      <c r="C72" s="89">
        <v>-8.3660678999999991</v>
      </c>
      <c r="F72" s="6">
        <f t="shared" si="10"/>
        <v>8.8943061224489988</v>
      </c>
      <c r="G72" s="11">
        <f t="shared" si="14"/>
        <v>-70.182052999999996</v>
      </c>
      <c r="H72" s="6">
        <f t="shared" si="11"/>
        <v>-65.182052999999996</v>
      </c>
      <c r="J72" s="89">
        <v>8461071428.5713997</v>
      </c>
      <c r="K72" s="89">
        <v>-10.308141000000001</v>
      </c>
      <c r="N72" s="6">
        <f t="shared" si="12"/>
        <v>8.8943061224489988</v>
      </c>
      <c r="O72" s="11">
        <f t="shared" si="15"/>
        <v>-69.144356000000002</v>
      </c>
      <c r="P72" s="6">
        <f t="shared" si="13"/>
        <v>-64.144356000000002</v>
      </c>
    </row>
    <row r="73" spans="2:16" x14ac:dyDescent="0.25">
      <c r="B73" s="89">
        <v>8562183673.4694004</v>
      </c>
      <c r="C73" s="89">
        <v>-8.3848599999999998</v>
      </c>
      <c r="F73" s="6">
        <f t="shared" si="10"/>
        <v>8.9944897959183994</v>
      </c>
      <c r="G73" s="11">
        <f t="shared" si="14"/>
        <v>-70.021682999999996</v>
      </c>
      <c r="H73" s="6">
        <f t="shared" si="11"/>
        <v>-65.021682999999996</v>
      </c>
      <c r="J73" s="89">
        <v>8562183673.4694004</v>
      </c>
      <c r="K73" s="89">
        <v>-10.532693</v>
      </c>
      <c r="N73" s="6">
        <f t="shared" si="12"/>
        <v>8.9944897959183994</v>
      </c>
      <c r="O73" s="11">
        <f t="shared" si="15"/>
        <v>-68.713459</v>
      </c>
      <c r="P73" s="6">
        <f t="shared" si="13"/>
        <v>-63.713459</v>
      </c>
    </row>
    <row r="74" spans="2:16" x14ac:dyDescent="0.25">
      <c r="B74" s="89">
        <v>8663295918.3673</v>
      </c>
      <c r="C74" s="89">
        <v>-8.4551076999999992</v>
      </c>
      <c r="F74" s="6">
        <f t="shared" si="10"/>
        <v>9.0946734693878</v>
      </c>
      <c r="G74" s="11">
        <f t="shared" si="14"/>
        <v>-70.091460999999995</v>
      </c>
      <c r="H74" s="6">
        <f t="shared" si="11"/>
        <v>-65.091460999999995</v>
      </c>
      <c r="J74" s="89">
        <v>8663295918.3673</v>
      </c>
      <c r="K74" s="89">
        <v>-10.377687999999999</v>
      </c>
      <c r="N74" s="6">
        <f t="shared" si="12"/>
        <v>9.0946734693878</v>
      </c>
      <c r="O74" s="11">
        <f t="shared" si="15"/>
        <v>-68.854979999999998</v>
      </c>
      <c r="P74" s="6">
        <f t="shared" si="13"/>
        <v>-63.854979999999998</v>
      </c>
    </row>
    <row r="75" spans="2:16" x14ac:dyDescent="0.25">
      <c r="B75" s="89">
        <v>8764408163.2653008</v>
      </c>
      <c r="C75" s="89">
        <v>-8.4238938999999995</v>
      </c>
      <c r="F75" s="6">
        <f t="shared" si="10"/>
        <v>9.1948571428570993</v>
      </c>
      <c r="G75" s="11">
        <f t="shared" si="14"/>
        <v>-70.135734999999997</v>
      </c>
      <c r="H75" s="6">
        <f t="shared" si="11"/>
        <v>-65.135734999999997</v>
      </c>
      <c r="J75" s="89">
        <v>8764408163.2653008</v>
      </c>
      <c r="K75" s="89">
        <v>-10.461361</v>
      </c>
      <c r="N75" s="6">
        <f t="shared" si="12"/>
        <v>9.1948571428570993</v>
      </c>
      <c r="O75" s="11">
        <f t="shared" si="15"/>
        <v>-69.208679000000004</v>
      </c>
      <c r="P75" s="6">
        <f t="shared" si="13"/>
        <v>-64.208679000000004</v>
      </c>
    </row>
    <row r="76" spans="2:16" x14ac:dyDescent="0.25">
      <c r="B76" s="89">
        <v>8865520408.1632996</v>
      </c>
      <c r="C76" s="89">
        <v>-8.4327001999999993</v>
      </c>
      <c r="F76" s="6">
        <f t="shared" si="10"/>
        <v>9.2950408163264999</v>
      </c>
      <c r="G76" s="11">
        <f t="shared" si="14"/>
        <v>-69.699241999999998</v>
      </c>
      <c r="H76" s="6">
        <f t="shared" si="11"/>
        <v>-64.699241999999998</v>
      </c>
      <c r="J76" s="89">
        <v>8865520408.1632996</v>
      </c>
      <c r="K76" s="89">
        <v>-10.422229</v>
      </c>
      <c r="N76" s="6">
        <f t="shared" si="12"/>
        <v>9.2950408163264999</v>
      </c>
      <c r="O76" s="11">
        <f t="shared" si="15"/>
        <v>-69.874297999999996</v>
      </c>
      <c r="P76" s="6">
        <f t="shared" si="13"/>
        <v>-64.874297999999996</v>
      </c>
    </row>
    <row r="77" spans="2:16" x14ac:dyDescent="0.25">
      <c r="B77" s="89">
        <v>8966632653.0611992</v>
      </c>
      <c r="C77" s="89">
        <v>-8.4765195999999996</v>
      </c>
      <c r="F77" s="6">
        <f t="shared" si="10"/>
        <v>9.3952244897959005</v>
      </c>
      <c r="G77" s="11">
        <f t="shared" si="14"/>
        <v>-69.151611000000003</v>
      </c>
      <c r="H77" s="6">
        <f t="shared" si="11"/>
        <v>-64.151611000000003</v>
      </c>
      <c r="J77" s="89">
        <v>8966632653.0611992</v>
      </c>
      <c r="K77" s="89">
        <v>-10.501695</v>
      </c>
      <c r="N77" s="6">
        <f t="shared" si="12"/>
        <v>9.3952244897959005</v>
      </c>
      <c r="O77" s="11">
        <f t="shared" si="15"/>
        <v>-70.173584000000005</v>
      </c>
      <c r="P77" s="6">
        <f t="shared" si="13"/>
        <v>-65.173584000000005</v>
      </c>
    </row>
    <row r="78" spans="2:16" x14ac:dyDescent="0.25">
      <c r="B78" s="89">
        <v>9067744897.9591999</v>
      </c>
      <c r="C78" s="89">
        <v>-8.4361800999999996</v>
      </c>
      <c r="F78" s="6">
        <f t="shared" si="10"/>
        <v>9.4954081632653011</v>
      </c>
      <c r="G78" s="11">
        <f t="shared" si="14"/>
        <v>-68.193202999999997</v>
      </c>
      <c r="H78" s="6">
        <f t="shared" si="11"/>
        <v>-63.193202999999997</v>
      </c>
      <c r="J78" s="89">
        <v>9067744897.9591999</v>
      </c>
      <c r="K78" s="89">
        <v>-10.552809</v>
      </c>
      <c r="N78" s="6">
        <f t="shared" si="12"/>
        <v>9.4954081632653011</v>
      </c>
      <c r="O78" s="11">
        <f t="shared" si="15"/>
        <v>-71.365302999999997</v>
      </c>
      <c r="P78" s="6">
        <f t="shared" si="13"/>
        <v>-66.365302999999997</v>
      </c>
    </row>
    <row r="79" spans="2:16" x14ac:dyDescent="0.25">
      <c r="B79" s="89">
        <v>9168857142.8570995</v>
      </c>
      <c r="C79" s="89">
        <v>-8.4261722999999993</v>
      </c>
      <c r="F79" s="6">
        <f t="shared" si="10"/>
        <v>9.5955918367347</v>
      </c>
      <c r="G79" s="11">
        <f t="shared" si="14"/>
        <v>-67.61739</v>
      </c>
      <c r="H79" s="6">
        <f t="shared" si="11"/>
        <v>-62.61739</v>
      </c>
      <c r="J79" s="89">
        <v>9168857142.8570995</v>
      </c>
      <c r="K79" s="89">
        <v>-10.518998</v>
      </c>
      <c r="N79" s="6">
        <f t="shared" si="12"/>
        <v>9.5955918367347</v>
      </c>
      <c r="O79" s="11">
        <f t="shared" si="15"/>
        <v>-72.708327999999995</v>
      </c>
      <c r="P79" s="6">
        <f t="shared" si="13"/>
        <v>-67.708327999999995</v>
      </c>
    </row>
    <row r="80" spans="2:16" x14ac:dyDescent="0.25">
      <c r="B80" s="89">
        <v>9269969387.7551003</v>
      </c>
      <c r="C80" s="89">
        <v>-8.4380483999999996</v>
      </c>
      <c r="F80" s="6">
        <f t="shared" si="10"/>
        <v>9.6957755102040988</v>
      </c>
      <c r="G80" s="11">
        <f t="shared" si="14"/>
        <v>-68.420470999999992</v>
      </c>
      <c r="H80" s="6">
        <f t="shared" si="11"/>
        <v>-63.420470999999999</v>
      </c>
      <c r="J80" s="89">
        <v>9269969387.7551003</v>
      </c>
      <c r="K80" s="89">
        <v>-10.361693000000001</v>
      </c>
      <c r="N80" s="6">
        <f t="shared" si="12"/>
        <v>9.6957755102040988</v>
      </c>
      <c r="O80" s="11">
        <f t="shared" si="15"/>
        <v>-73.478767000000005</v>
      </c>
      <c r="P80" s="6">
        <f t="shared" si="13"/>
        <v>-68.478767000000005</v>
      </c>
    </row>
    <row r="81" spans="2:16" x14ac:dyDescent="0.25">
      <c r="B81" s="89">
        <v>9371081632.6530991</v>
      </c>
      <c r="C81" s="89">
        <v>-8.4172068000000007</v>
      </c>
      <c r="F81" s="6">
        <f t="shared" si="10"/>
        <v>9.7959591836734994</v>
      </c>
      <c r="G81" s="11">
        <f t="shared" si="14"/>
        <v>-69.541236999999995</v>
      </c>
      <c r="H81" s="6">
        <f t="shared" si="11"/>
        <v>-64.541236999999995</v>
      </c>
      <c r="J81" s="89">
        <v>9371081632.6530991</v>
      </c>
      <c r="K81" s="89">
        <v>-10.314997</v>
      </c>
      <c r="N81" s="6">
        <f t="shared" si="12"/>
        <v>9.7959591836734994</v>
      </c>
      <c r="O81" s="11">
        <f t="shared" si="15"/>
        <v>-73.472176000000005</v>
      </c>
      <c r="P81" s="6">
        <f t="shared" si="13"/>
        <v>-68.472176000000005</v>
      </c>
    </row>
    <row r="82" spans="2:16" x14ac:dyDescent="0.25">
      <c r="B82" s="89">
        <v>9472193877.5510006</v>
      </c>
      <c r="C82" s="89">
        <v>-8.4261513000000008</v>
      </c>
      <c r="F82" s="6">
        <f t="shared" si="10"/>
        <v>9.8961428571429</v>
      </c>
      <c r="G82" s="11">
        <f t="shared" si="14"/>
        <v>-71.791411999999994</v>
      </c>
      <c r="H82" s="6">
        <f t="shared" si="11"/>
        <v>-66.791411999999994</v>
      </c>
      <c r="J82" s="89">
        <v>9472193877.5510006</v>
      </c>
      <c r="K82" s="89">
        <v>-10.332492</v>
      </c>
      <c r="N82" s="6">
        <f t="shared" si="12"/>
        <v>9.8961428571429</v>
      </c>
      <c r="O82" s="11">
        <f t="shared" si="15"/>
        <v>-72.103035000000006</v>
      </c>
      <c r="P82" s="6">
        <f t="shared" si="13"/>
        <v>-67.103035000000006</v>
      </c>
    </row>
    <row r="83" spans="2:16" x14ac:dyDescent="0.25">
      <c r="B83" s="89">
        <v>9573306122.4489994</v>
      </c>
      <c r="C83" s="89">
        <v>-8.3508873000000001</v>
      </c>
      <c r="F83" s="6">
        <f t="shared" si="10"/>
        <v>9.9963265306121993</v>
      </c>
      <c r="G83" s="11">
        <f t="shared" si="14"/>
        <v>-73.267455999999996</v>
      </c>
      <c r="H83" s="6">
        <f t="shared" si="11"/>
        <v>-68.267455999999996</v>
      </c>
      <c r="J83" s="89">
        <v>9573306122.4489994</v>
      </c>
      <c r="K83" s="89">
        <v>-10.236520000000001</v>
      </c>
      <c r="N83" s="6">
        <f t="shared" si="12"/>
        <v>9.9963265306121993</v>
      </c>
      <c r="O83" s="11">
        <f t="shared" si="15"/>
        <v>-71.207183999999998</v>
      </c>
      <c r="P83" s="6">
        <f t="shared" si="13"/>
        <v>-66.207183999999998</v>
      </c>
    </row>
    <row r="84" spans="2:16" x14ac:dyDescent="0.25">
      <c r="B84" s="89">
        <v>9674418367.3469009</v>
      </c>
      <c r="C84" s="89">
        <v>-8.3763770999999991</v>
      </c>
      <c r="F84" s="6">
        <f t="shared" si="10"/>
        <v>10.096510204082001</v>
      </c>
      <c r="G84" s="11">
        <f t="shared" si="14"/>
        <v>-74.383041000000006</v>
      </c>
      <c r="H84" s="6">
        <f t="shared" si="11"/>
        <v>-69.383041000000006</v>
      </c>
      <c r="J84" s="89">
        <v>9674418367.3469009</v>
      </c>
      <c r="K84" s="89">
        <v>-10.287214000000001</v>
      </c>
      <c r="N84" s="6">
        <f t="shared" si="12"/>
        <v>10.096510204082001</v>
      </c>
      <c r="O84" s="11">
        <f t="shared" si="15"/>
        <v>-71.134979000000001</v>
      </c>
      <c r="P84" s="6">
        <f t="shared" si="13"/>
        <v>-66.134979000000001</v>
      </c>
    </row>
    <row r="85" spans="2:16" x14ac:dyDescent="0.25">
      <c r="B85" s="89">
        <v>9775530612.2448997</v>
      </c>
      <c r="C85" s="89">
        <v>-8.3613520000000001</v>
      </c>
      <c r="F85" s="6">
        <f t="shared" si="10"/>
        <v>10.196693877551001</v>
      </c>
      <c r="G85" s="11">
        <f t="shared" si="14"/>
        <v>-73.737555999999998</v>
      </c>
      <c r="H85" s="6">
        <f t="shared" si="11"/>
        <v>-68.737555999999998</v>
      </c>
      <c r="J85" s="89">
        <v>9775530612.2448997</v>
      </c>
      <c r="K85" s="89">
        <v>-10.349346000000001</v>
      </c>
      <c r="N85" s="6">
        <f t="shared" si="12"/>
        <v>10.196693877551001</v>
      </c>
      <c r="O85" s="11">
        <f t="shared" si="15"/>
        <v>-70.999763000000002</v>
      </c>
      <c r="P85" s="6">
        <f t="shared" si="13"/>
        <v>-65.999763000000002</v>
      </c>
    </row>
    <row r="86" spans="2:16" x14ac:dyDescent="0.25">
      <c r="B86" s="89">
        <v>9876642857.1429005</v>
      </c>
      <c r="C86" s="89">
        <v>-8.3215237000000002</v>
      </c>
      <c r="F86" s="6">
        <f t="shared" si="10"/>
        <v>10.29687755102</v>
      </c>
      <c r="G86" s="11">
        <f t="shared" si="14"/>
        <v>-73.070801000000003</v>
      </c>
      <c r="H86" s="6">
        <f t="shared" si="11"/>
        <v>-68.070801000000003</v>
      </c>
      <c r="J86" s="89">
        <v>9876642857.1429005</v>
      </c>
      <c r="K86" s="89">
        <v>-10.204812</v>
      </c>
      <c r="N86" s="6">
        <f t="shared" si="12"/>
        <v>10.29687755102</v>
      </c>
      <c r="O86" s="11">
        <f t="shared" si="15"/>
        <v>-70.985641000000001</v>
      </c>
      <c r="P86" s="6">
        <f t="shared" si="13"/>
        <v>-65.985641000000001</v>
      </c>
    </row>
    <row r="87" spans="2:16" x14ac:dyDescent="0.25">
      <c r="B87" s="89">
        <v>9977755102.0408001</v>
      </c>
      <c r="C87" s="89">
        <v>-8.3421888000000006</v>
      </c>
      <c r="F87" s="6">
        <f t="shared" si="10"/>
        <v>10.397061224489999</v>
      </c>
      <c r="G87" s="11">
        <f t="shared" si="14"/>
        <v>-72.462790999999996</v>
      </c>
      <c r="H87" s="6">
        <f t="shared" si="11"/>
        <v>-67.462790999999996</v>
      </c>
      <c r="J87" s="89">
        <v>9977755102.0408001</v>
      </c>
      <c r="K87" s="89">
        <v>-10.139882999999999</v>
      </c>
      <c r="N87" s="6">
        <f t="shared" si="12"/>
        <v>10.397061224489999</v>
      </c>
      <c r="O87" s="11">
        <f t="shared" si="15"/>
        <v>-71.396872999999999</v>
      </c>
      <c r="P87" s="6">
        <f t="shared" si="13"/>
        <v>-66.396872999999999</v>
      </c>
    </row>
    <row r="88" spans="2:16" x14ac:dyDescent="0.25">
      <c r="B88" s="89">
        <v>10078867346.938999</v>
      </c>
      <c r="C88" s="89">
        <v>-8.1791420000000006</v>
      </c>
      <c r="F88" s="6">
        <f t="shared" si="10"/>
        <v>10.497244897959</v>
      </c>
      <c r="G88" s="11">
        <f t="shared" si="14"/>
        <v>-72.834327999999999</v>
      </c>
      <c r="H88" s="6">
        <f t="shared" si="11"/>
        <v>-67.834327999999999</v>
      </c>
      <c r="J88" s="89">
        <v>10078867346.938999</v>
      </c>
      <c r="K88" s="89">
        <v>-10.066803</v>
      </c>
      <c r="N88" s="6">
        <f t="shared" si="12"/>
        <v>10.497244897959</v>
      </c>
      <c r="O88" s="11">
        <f t="shared" si="15"/>
        <v>-72.409554</v>
      </c>
      <c r="P88" s="6">
        <f t="shared" si="13"/>
        <v>-67.409554</v>
      </c>
    </row>
    <row r="89" spans="2:16" x14ac:dyDescent="0.25">
      <c r="B89" s="89">
        <v>10179979591.837</v>
      </c>
      <c r="C89" s="89">
        <v>-8.2682199000000001</v>
      </c>
      <c r="F89" s="6">
        <f t="shared" si="10"/>
        <v>10.597428571429001</v>
      </c>
      <c r="G89" s="11">
        <f t="shared" si="14"/>
        <v>-72.698822000000007</v>
      </c>
      <c r="H89" s="6">
        <f t="shared" si="11"/>
        <v>-67.698822000000007</v>
      </c>
      <c r="J89" s="89">
        <v>10179979591.837</v>
      </c>
      <c r="K89" s="89">
        <v>-10.085694</v>
      </c>
      <c r="N89" s="6">
        <f t="shared" si="12"/>
        <v>10.597428571429001</v>
      </c>
      <c r="O89" s="11">
        <f t="shared" si="15"/>
        <v>-73.159851000000003</v>
      </c>
      <c r="P89" s="6">
        <f t="shared" si="13"/>
        <v>-68.159851000000003</v>
      </c>
    </row>
    <row r="90" spans="2:16" x14ac:dyDescent="0.25">
      <c r="B90" s="89">
        <v>10281091836.735001</v>
      </c>
      <c r="C90" s="89">
        <v>-8.2892027000000006</v>
      </c>
      <c r="F90" s="6">
        <f t="shared" si="10"/>
        <v>10.697612244898</v>
      </c>
      <c r="G90" s="11">
        <f t="shared" si="14"/>
        <v>-73.857056</v>
      </c>
      <c r="H90" s="6">
        <f t="shared" si="11"/>
        <v>-68.857056</v>
      </c>
      <c r="J90" s="89">
        <v>10281091836.735001</v>
      </c>
      <c r="K90" s="89">
        <v>-9.9961929000000005</v>
      </c>
      <c r="N90" s="6">
        <f t="shared" si="12"/>
        <v>10.697612244898</v>
      </c>
      <c r="O90" s="11">
        <f t="shared" si="15"/>
        <v>-72.327445999999995</v>
      </c>
      <c r="P90" s="6">
        <f t="shared" si="13"/>
        <v>-67.327445999999995</v>
      </c>
    </row>
    <row r="91" spans="2:16" x14ac:dyDescent="0.25">
      <c r="B91" s="89">
        <v>10382204081.632999</v>
      </c>
      <c r="C91" s="89">
        <v>-8.2867745999999993</v>
      </c>
      <c r="F91" s="6">
        <f t="shared" si="10"/>
        <v>10.797795918367001</v>
      </c>
      <c r="G91" s="11">
        <f t="shared" si="14"/>
        <v>-74.760513000000003</v>
      </c>
      <c r="H91" s="6">
        <f t="shared" si="11"/>
        <v>-69.760513000000003</v>
      </c>
      <c r="J91" s="89">
        <v>10382204081.632999</v>
      </c>
      <c r="K91" s="89">
        <v>-9.9349126999999999</v>
      </c>
      <c r="N91" s="6">
        <f t="shared" si="12"/>
        <v>10.797795918367001</v>
      </c>
      <c r="O91" s="11">
        <f t="shared" si="15"/>
        <v>-72.790665000000004</v>
      </c>
      <c r="P91" s="6">
        <f t="shared" si="13"/>
        <v>-67.790665000000004</v>
      </c>
    </row>
    <row r="92" spans="2:16" x14ac:dyDescent="0.25">
      <c r="B92" s="89">
        <v>10483316326.531</v>
      </c>
      <c r="C92" s="89">
        <v>-8.3366194</v>
      </c>
      <c r="F92" s="6">
        <f t="shared" si="10"/>
        <v>10.897979591837</v>
      </c>
      <c r="G92" s="11">
        <f t="shared" si="14"/>
        <v>-76.197059999999993</v>
      </c>
      <c r="H92" s="6">
        <f t="shared" si="11"/>
        <v>-71.197059999999993</v>
      </c>
      <c r="J92" s="89">
        <v>10483316326.531</v>
      </c>
      <c r="K92" s="89">
        <v>-9.8925228000000001</v>
      </c>
      <c r="N92" s="6">
        <f t="shared" si="12"/>
        <v>10.897979591837</v>
      </c>
      <c r="O92" s="11">
        <f t="shared" si="15"/>
        <v>-76.934653999999995</v>
      </c>
      <c r="P92" s="6">
        <f t="shared" si="13"/>
        <v>-71.934653999999995</v>
      </c>
    </row>
    <row r="93" spans="2:16" x14ac:dyDescent="0.25">
      <c r="B93" s="89">
        <v>10584428571.429001</v>
      </c>
      <c r="C93" s="89">
        <v>-8.4168185999999992</v>
      </c>
      <c r="F93" s="6">
        <f t="shared" si="10"/>
        <v>10.998163265305999</v>
      </c>
      <c r="G93" s="11">
        <f t="shared" si="14"/>
        <v>-76.292786000000007</v>
      </c>
      <c r="H93" s="6">
        <f t="shared" si="11"/>
        <v>-71.292786000000007</v>
      </c>
      <c r="J93" s="89">
        <v>10584428571.429001</v>
      </c>
      <c r="K93" s="89">
        <v>-9.9977111999999995</v>
      </c>
      <c r="N93" s="6">
        <f t="shared" si="12"/>
        <v>10.998163265305999</v>
      </c>
      <c r="O93" s="11">
        <f t="shared" si="15"/>
        <v>-79.938805000000002</v>
      </c>
      <c r="P93" s="6">
        <f t="shared" si="13"/>
        <v>-74.938805000000002</v>
      </c>
    </row>
    <row r="94" spans="2:16" x14ac:dyDescent="0.25">
      <c r="B94" s="89">
        <v>10685540816.327</v>
      </c>
      <c r="C94" s="89">
        <v>-8.4282131000000007</v>
      </c>
      <c r="F94" s="6">
        <f t="shared" si="10"/>
        <v>11.098346938775999</v>
      </c>
      <c r="G94" s="11">
        <f t="shared" si="14"/>
        <v>-75.489677</v>
      </c>
      <c r="H94" s="6">
        <f t="shared" si="11"/>
        <v>-70.489677</v>
      </c>
      <c r="J94" s="89">
        <v>10685540816.327</v>
      </c>
      <c r="K94" s="89">
        <v>-9.6749687000000009</v>
      </c>
      <c r="N94" s="6">
        <f t="shared" si="12"/>
        <v>11.098346938775999</v>
      </c>
      <c r="O94" s="11">
        <f t="shared" si="15"/>
        <v>-81.067513000000005</v>
      </c>
      <c r="P94" s="6">
        <f t="shared" si="13"/>
        <v>-76.067513000000005</v>
      </c>
    </row>
    <row r="95" spans="2:16" x14ac:dyDescent="0.25">
      <c r="B95" s="89">
        <v>10786653061.224001</v>
      </c>
      <c r="C95" s="89">
        <v>-8.5090074999999992</v>
      </c>
      <c r="F95" s="6">
        <f t="shared" si="10"/>
        <v>11.198530612245001</v>
      </c>
      <c r="G95" s="11">
        <f t="shared" si="14"/>
        <v>-73.661002999999994</v>
      </c>
      <c r="H95" s="6">
        <f t="shared" si="11"/>
        <v>-68.661002999999994</v>
      </c>
      <c r="J95" s="89">
        <v>10786653061.224001</v>
      </c>
      <c r="K95" s="89">
        <v>-9.8547974000000007</v>
      </c>
      <c r="N95" s="6">
        <f t="shared" si="12"/>
        <v>11.198530612245001</v>
      </c>
      <c r="O95" s="11">
        <f t="shared" si="15"/>
        <v>-78.826767000000004</v>
      </c>
      <c r="P95" s="6">
        <f t="shared" si="13"/>
        <v>-73.826767000000004</v>
      </c>
    </row>
    <row r="96" spans="2:16" x14ac:dyDescent="0.25">
      <c r="B96" s="89">
        <v>10887765306.122</v>
      </c>
      <c r="C96" s="89">
        <v>-8.4993858000000007</v>
      </c>
      <c r="F96" s="6">
        <f t="shared" si="10"/>
        <v>11.298714285714</v>
      </c>
      <c r="G96" s="11">
        <f t="shared" si="14"/>
        <v>-71.543694000000002</v>
      </c>
      <c r="H96" s="6">
        <f t="shared" si="11"/>
        <v>-66.543694000000002</v>
      </c>
      <c r="J96" s="89">
        <v>10887765306.122</v>
      </c>
      <c r="K96" s="89">
        <v>-9.7155904999999994</v>
      </c>
      <c r="N96" s="6">
        <f t="shared" si="12"/>
        <v>11.298714285714</v>
      </c>
      <c r="O96" s="11">
        <f t="shared" si="15"/>
        <v>-77.31044</v>
      </c>
      <c r="P96" s="6">
        <f t="shared" si="13"/>
        <v>-72.31044</v>
      </c>
    </row>
    <row r="97" spans="2:16" x14ac:dyDescent="0.25">
      <c r="B97" s="89">
        <v>10988877551.02</v>
      </c>
      <c r="C97" s="89">
        <v>-8.5116519999999998</v>
      </c>
      <c r="F97" s="6">
        <f t="shared" si="10"/>
        <v>11.398897959184</v>
      </c>
      <c r="G97" s="11">
        <f t="shared" si="14"/>
        <v>-70.313880999999995</v>
      </c>
      <c r="H97" s="6">
        <f t="shared" si="11"/>
        <v>-65.313880999999995</v>
      </c>
      <c r="J97" s="89">
        <v>10988877551.02</v>
      </c>
      <c r="K97" s="89">
        <v>-9.6408281000000002</v>
      </c>
      <c r="N97" s="6">
        <f t="shared" si="12"/>
        <v>11.398897959184</v>
      </c>
      <c r="O97" s="11">
        <f t="shared" si="15"/>
        <v>-76.787086000000002</v>
      </c>
      <c r="P97" s="6">
        <f t="shared" si="13"/>
        <v>-71.787086000000002</v>
      </c>
    </row>
    <row r="98" spans="2:16" x14ac:dyDescent="0.25">
      <c r="B98" s="89">
        <v>11089989795.917999</v>
      </c>
      <c r="C98" s="89">
        <v>-8.5014714999999992</v>
      </c>
      <c r="F98" s="6">
        <f t="shared" si="10"/>
        <v>11.499081632653001</v>
      </c>
      <c r="G98" s="11">
        <f t="shared" si="14"/>
        <v>-69.383347000000001</v>
      </c>
      <c r="H98" s="6">
        <f t="shared" si="11"/>
        <v>-64.383347000000001</v>
      </c>
      <c r="J98" s="89">
        <v>11089989795.917999</v>
      </c>
      <c r="K98" s="89">
        <v>-9.3869038000000007</v>
      </c>
      <c r="N98" s="6">
        <f t="shared" si="12"/>
        <v>11.499081632653001</v>
      </c>
      <c r="O98" s="11">
        <f t="shared" si="15"/>
        <v>-77.981437999999997</v>
      </c>
      <c r="P98" s="6">
        <f t="shared" si="13"/>
        <v>-72.981437999999997</v>
      </c>
    </row>
    <row r="99" spans="2:16" x14ac:dyDescent="0.25">
      <c r="B99" s="89">
        <v>11191102040.816</v>
      </c>
      <c r="C99" s="89">
        <v>-8.5776730000000008</v>
      </c>
      <c r="F99" s="6">
        <f t="shared" si="10"/>
        <v>11.599265306122</v>
      </c>
      <c r="G99" s="11">
        <f t="shared" si="14"/>
        <v>-69.099266</v>
      </c>
      <c r="H99" s="6">
        <f t="shared" si="11"/>
        <v>-64.099266</v>
      </c>
      <c r="J99" s="89">
        <v>11191102040.816</v>
      </c>
      <c r="K99" s="89">
        <v>-9.5050097000000004</v>
      </c>
      <c r="N99" s="6">
        <f t="shared" si="12"/>
        <v>11.599265306122</v>
      </c>
      <c r="O99" s="11">
        <f t="shared" si="15"/>
        <v>-80.389824000000004</v>
      </c>
      <c r="P99" s="6">
        <f t="shared" si="13"/>
        <v>-75.389824000000004</v>
      </c>
    </row>
    <row r="100" spans="2:16" x14ac:dyDescent="0.25">
      <c r="B100" s="89">
        <v>11292214285.714001</v>
      </c>
      <c r="C100" s="89">
        <v>-8.6392679000000001</v>
      </c>
      <c r="F100" s="6">
        <f t="shared" si="10"/>
        <v>11.699448979591999</v>
      </c>
      <c r="G100" s="11">
        <f t="shared" si="14"/>
        <v>-68.864254000000003</v>
      </c>
      <c r="H100" s="6">
        <f t="shared" si="11"/>
        <v>-63.864254000000003</v>
      </c>
      <c r="J100" s="89">
        <v>11292214285.714001</v>
      </c>
      <c r="K100" s="89">
        <v>-9.3126583000000007</v>
      </c>
      <c r="N100" s="6">
        <f t="shared" si="12"/>
        <v>11.699448979591999</v>
      </c>
      <c r="O100" s="11">
        <f t="shared" si="15"/>
        <v>-82.898612999999997</v>
      </c>
      <c r="P100" s="6">
        <f t="shared" si="13"/>
        <v>-77.898612999999997</v>
      </c>
    </row>
    <row r="101" spans="2:16" x14ac:dyDescent="0.25">
      <c r="B101" s="89">
        <v>11393326530.612</v>
      </c>
      <c r="C101" s="89">
        <v>-8.7356452999999998</v>
      </c>
      <c r="F101" s="6">
        <f t="shared" ref="F101:F103" si="16">B209/1000000000</f>
        <v>11.799632653061002</v>
      </c>
      <c r="G101" s="11">
        <f t="shared" si="14"/>
        <v>-69.141022000000007</v>
      </c>
      <c r="H101" s="6">
        <f t="shared" ref="H101:H103" si="17">D209</f>
        <v>-64.141022000000007</v>
      </c>
      <c r="J101" s="89">
        <v>11393326530.612</v>
      </c>
      <c r="K101" s="89">
        <v>-9.2742090000000008</v>
      </c>
      <c r="N101" s="6">
        <f t="shared" ref="N101:N103" si="18">J209/1000000000</f>
        <v>11.799632653061002</v>
      </c>
      <c r="O101" s="11">
        <f t="shared" si="15"/>
        <v>-82.34845</v>
      </c>
      <c r="P101" s="6">
        <f t="shared" ref="P101:P103" si="19">L209</f>
        <v>-77.34845</v>
      </c>
    </row>
    <row r="102" spans="2:16" x14ac:dyDescent="0.25">
      <c r="B102" s="89">
        <v>11494438775.51</v>
      </c>
      <c r="C102" s="89">
        <v>-8.9052343</v>
      </c>
      <c r="F102" s="6">
        <f t="shared" si="16"/>
        <v>11.899816326531001</v>
      </c>
      <c r="G102" s="11">
        <f t="shared" si="14"/>
        <v>-69.481514000000004</v>
      </c>
      <c r="H102" s="6">
        <f t="shared" si="17"/>
        <v>-64.481514000000004</v>
      </c>
      <c r="J102" s="89">
        <v>11494438775.51</v>
      </c>
      <c r="K102" s="89">
        <v>-9.2282943999999993</v>
      </c>
      <c r="N102" s="6">
        <f t="shared" si="18"/>
        <v>11.899816326531001</v>
      </c>
      <c r="O102" s="11">
        <f t="shared" si="15"/>
        <v>-80.247085999999996</v>
      </c>
      <c r="P102" s="6">
        <f t="shared" si="19"/>
        <v>-75.247085999999996</v>
      </c>
    </row>
    <row r="103" spans="2:16" x14ac:dyDescent="0.25">
      <c r="B103" s="89">
        <v>11595551020.408001</v>
      </c>
      <c r="C103" s="89">
        <v>-9.0591497000000007</v>
      </c>
      <c r="F103" s="6">
        <f t="shared" si="16"/>
        <v>12</v>
      </c>
      <c r="G103" s="11">
        <f t="shared" si="14"/>
        <v>-69.610764000000003</v>
      </c>
      <c r="H103" s="6">
        <f t="shared" si="17"/>
        <v>-64.610764000000003</v>
      </c>
      <c r="J103" s="89">
        <v>11595551020.408001</v>
      </c>
      <c r="K103" s="89">
        <v>-9.2387198999999995</v>
      </c>
      <c r="N103" s="6">
        <f t="shared" si="18"/>
        <v>12</v>
      </c>
      <c r="O103" s="11">
        <f t="shared" si="15"/>
        <v>-78.093529000000004</v>
      </c>
      <c r="P103" s="6">
        <f t="shared" si="19"/>
        <v>-73.093529000000004</v>
      </c>
    </row>
    <row r="104" spans="2:16" x14ac:dyDescent="0.25">
      <c r="B104" s="89">
        <v>11696663265.306</v>
      </c>
      <c r="C104" s="89">
        <v>-9.2450933000000006</v>
      </c>
      <c r="J104" s="89">
        <v>11696663265.306</v>
      </c>
      <c r="K104" s="89">
        <v>-9.1422729</v>
      </c>
    </row>
    <row r="105" spans="2:16" x14ac:dyDescent="0.25">
      <c r="B105" s="89">
        <v>11797775510.204</v>
      </c>
      <c r="C105" s="89">
        <v>-9.5121135999999993</v>
      </c>
      <c r="J105" s="89">
        <v>11797775510.204</v>
      </c>
      <c r="K105" s="89">
        <v>-9.0876427</v>
      </c>
    </row>
    <row r="106" spans="2:16" x14ac:dyDescent="0.25">
      <c r="B106" s="89">
        <v>11898887755.101999</v>
      </c>
      <c r="C106" s="89">
        <v>-9.7635450000000006</v>
      </c>
      <c r="J106" s="89">
        <v>11898887755.101999</v>
      </c>
      <c r="K106" s="89">
        <v>-9.1017112999999998</v>
      </c>
    </row>
    <row r="107" spans="2:16" x14ac:dyDescent="0.25">
      <c r="B107" s="89">
        <v>12000000000</v>
      </c>
      <c r="C107" s="89">
        <v>-10.087619999999999</v>
      </c>
      <c r="J107" s="89">
        <v>12000000000</v>
      </c>
      <c r="K107" s="89">
        <v>-9.2096394999999998</v>
      </c>
    </row>
    <row r="108" spans="2:16" x14ac:dyDescent="0.25">
      <c r="B108" s="89" t="s">
        <v>21</v>
      </c>
      <c r="J108" s="89" t="s">
        <v>21</v>
      </c>
    </row>
    <row r="111" spans="2:16" x14ac:dyDescent="0.25">
      <c r="B111" s="89" t="s">
        <v>25</v>
      </c>
      <c r="J111" s="89" t="s">
        <v>25</v>
      </c>
    </row>
    <row r="112" spans="2:16" x14ac:dyDescent="0.25">
      <c r="B112" s="89" t="s">
        <v>19</v>
      </c>
      <c r="C112" s="89" t="s">
        <v>272</v>
      </c>
      <c r="D112" s="89" t="s">
        <v>75</v>
      </c>
      <c r="J112" s="89" t="s">
        <v>19</v>
      </c>
      <c r="K112" s="89" t="s">
        <v>272</v>
      </c>
      <c r="L112" s="89" t="s">
        <v>75</v>
      </c>
    </row>
    <row r="113" spans="2:12" x14ac:dyDescent="0.25">
      <c r="B113" s="89">
        <v>2182000000</v>
      </c>
      <c r="C113" s="89">
        <v>-79.269965999999997</v>
      </c>
      <c r="D113" s="89">
        <v>-75.290726000000006</v>
      </c>
      <c r="J113" s="89">
        <v>2182000000</v>
      </c>
      <c r="K113" s="89">
        <v>-75.704757999999998</v>
      </c>
      <c r="L113" s="89">
        <v>-65.050338999999994</v>
      </c>
    </row>
    <row r="114" spans="2:12" x14ac:dyDescent="0.25">
      <c r="B114" s="89">
        <v>2282183673.4693999</v>
      </c>
      <c r="C114" s="89">
        <v>-84.653960999999995</v>
      </c>
      <c r="D114" s="89">
        <v>-76.831901999999999</v>
      </c>
      <c r="J114" s="89">
        <v>2282183673.4693999</v>
      </c>
      <c r="K114" s="89">
        <v>-73.804489000000004</v>
      </c>
      <c r="L114" s="89">
        <v>-67.120093999999995</v>
      </c>
    </row>
    <row r="115" spans="2:12" x14ac:dyDescent="0.25">
      <c r="B115" s="89">
        <v>2382367346.9387999</v>
      </c>
      <c r="C115" s="89">
        <v>-83.959334999999996</v>
      </c>
      <c r="D115" s="89">
        <v>-76.876555999999994</v>
      </c>
      <c r="J115" s="89">
        <v>2382367346.9387999</v>
      </c>
      <c r="K115" s="89">
        <v>-79.852408999999994</v>
      </c>
      <c r="L115" s="89">
        <v>-69.333122000000003</v>
      </c>
    </row>
    <row r="116" spans="2:12" x14ac:dyDescent="0.25">
      <c r="B116" s="89">
        <v>2482551020.4081998</v>
      </c>
      <c r="C116" s="89">
        <v>-79.967804000000001</v>
      </c>
      <c r="D116" s="89">
        <v>-74.407234000000003</v>
      </c>
      <c r="J116" s="89">
        <v>2482551020.4081998</v>
      </c>
      <c r="K116" s="89">
        <v>-79.563254999999998</v>
      </c>
      <c r="L116" s="89">
        <v>-71.828918000000002</v>
      </c>
    </row>
    <row r="117" spans="2:12" x14ac:dyDescent="0.25">
      <c r="B117" s="89">
        <v>2582734693.8776002</v>
      </c>
      <c r="C117" s="89">
        <v>-78.896996000000001</v>
      </c>
      <c r="D117" s="89">
        <v>-71.755989</v>
      </c>
      <c r="J117" s="89">
        <v>2582734693.8776002</v>
      </c>
      <c r="K117" s="89">
        <v>-79.647262999999995</v>
      </c>
      <c r="L117" s="89">
        <v>-73.059180999999995</v>
      </c>
    </row>
    <row r="118" spans="2:12" x14ac:dyDescent="0.25">
      <c r="B118" s="89">
        <v>2682918367.3469</v>
      </c>
      <c r="C118" s="89">
        <v>-77.376723999999996</v>
      </c>
      <c r="D118" s="89">
        <v>-69.884155000000007</v>
      </c>
      <c r="J118" s="89">
        <v>2682918367.3469</v>
      </c>
      <c r="K118" s="89">
        <v>-82.204741999999996</v>
      </c>
      <c r="L118" s="89">
        <v>-76.279128999999998</v>
      </c>
    </row>
    <row r="119" spans="2:12" x14ac:dyDescent="0.25">
      <c r="B119" s="89">
        <v>2783102040.8162999</v>
      </c>
      <c r="C119" s="89">
        <v>-75.175139999999999</v>
      </c>
      <c r="D119" s="89">
        <v>-70.446213</v>
      </c>
      <c r="J119" s="89">
        <v>2783102040.8162999</v>
      </c>
      <c r="K119" s="89">
        <v>-88.595511999999999</v>
      </c>
      <c r="L119" s="89">
        <v>-76.498360000000005</v>
      </c>
    </row>
    <row r="120" spans="2:12" x14ac:dyDescent="0.25">
      <c r="B120" s="89">
        <v>2883285714.2856998</v>
      </c>
      <c r="C120" s="89">
        <v>-81.339973000000001</v>
      </c>
      <c r="D120" s="89">
        <v>-70.898337999999995</v>
      </c>
      <c r="J120" s="89">
        <v>2883285714.2856998</v>
      </c>
      <c r="K120" s="89">
        <v>-79.539344999999997</v>
      </c>
      <c r="L120" s="89">
        <v>-77.264374000000004</v>
      </c>
    </row>
    <row r="121" spans="2:12" x14ac:dyDescent="0.25">
      <c r="B121" s="89">
        <v>2983469387.7550998</v>
      </c>
      <c r="C121" s="89">
        <v>-78.807190000000006</v>
      </c>
      <c r="D121" s="89">
        <v>-70.081421000000006</v>
      </c>
      <c r="J121" s="89">
        <v>2983469387.7550998</v>
      </c>
      <c r="K121" s="89">
        <v>-84.231537000000003</v>
      </c>
      <c r="L121" s="89">
        <v>-76.217788999999996</v>
      </c>
    </row>
    <row r="122" spans="2:12" x14ac:dyDescent="0.25">
      <c r="B122" s="89">
        <v>3083653061.2245002</v>
      </c>
      <c r="C122" s="89">
        <v>-73.178298999999996</v>
      </c>
      <c r="D122" s="89">
        <v>-67.381957999999997</v>
      </c>
      <c r="J122" s="89">
        <v>3083653061.2245002</v>
      </c>
      <c r="K122" s="89">
        <v>-85.216148000000004</v>
      </c>
      <c r="L122" s="89">
        <v>-77.752892000000003</v>
      </c>
    </row>
    <row r="123" spans="2:12" x14ac:dyDescent="0.25">
      <c r="B123" s="89">
        <v>3183836734.6939001</v>
      </c>
      <c r="C123" s="89">
        <v>-73.087035999999998</v>
      </c>
      <c r="D123" s="89">
        <v>-66.428321999999994</v>
      </c>
      <c r="J123" s="89">
        <v>3183836734.6939001</v>
      </c>
      <c r="K123" s="89">
        <v>-84.363524999999996</v>
      </c>
      <c r="L123" s="89">
        <v>-77.361450000000005</v>
      </c>
    </row>
    <row r="124" spans="2:12" x14ac:dyDescent="0.25">
      <c r="B124" s="89">
        <v>3284020408.1633</v>
      </c>
      <c r="C124" s="89">
        <v>-76.224457000000001</v>
      </c>
      <c r="D124" s="89">
        <v>-68.262046999999995</v>
      </c>
      <c r="J124" s="89">
        <v>3284020408.1633</v>
      </c>
      <c r="K124" s="89">
        <v>-83.406868000000003</v>
      </c>
      <c r="L124" s="89">
        <v>-78.205703999999997</v>
      </c>
    </row>
    <row r="125" spans="2:12" x14ac:dyDescent="0.25">
      <c r="B125" s="89">
        <v>3384204081.6327</v>
      </c>
      <c r="C125" s="89">
        <v>-78.662834000000004</v>
      </c>
      <c r="D125" s="89">
        <v>-70.556006999999994</v>
      </c>
      <c r="J125" s="89">
        <v>3384204081.6327</v>
      </c>
      <c r="K125" s="89">
        <v>-88.143897999999993</v>
      </c>
      <c r="L125" s="89">
        <v>-81.819846999999996</v>
      </c>
    </row>
    <row r="126" spans="2:12" x14ac:dyDescent="0.25">
      <c r="B126" s="89">
        <v>3484387755.1020002</v>
      </c>
      <c r="C126" s="89">
        <v>-80.086738999999994</v>
      </c>
      <c r="D126" s="89">
        <v>-71.412307999999996</v>
      </c>
      <c r="J126" s="89">
        <v>3484387755.1020002</v>
      </c>
      <c r="K126" s="89">
        <v>-95.617371000000006</v>
      </c>
      <c r="L126" s="89">
        <v>-85.576065</v>
      </c>
    </row>
    <row r="127" spans="2:12" x14ac:dyDescent="0.25">
      <c r="B127" s="89">
        <v>3584571428.5714002</v>
      </c>
      <c r="C127" s="89">
        <v>-78.507057000000003</v>
      </c>
      <c r="D127" s="89">
        <v>-70.187888999999998</v>
      </c>
      <c r="J127" s="89">
        <v>3584571428.5714002</v>
      </c>
      <c r="K127" s="89">
        <v>-95.081787000000006</v>
      </c>
      <c r="L127" s="89">
        <v>-85.853188000000003</v>
      </c>
    </row>
    <row r="128" spans="2:12" x14ac:dyDescent="0.25">
      <c r="B128" s="89">
        <v>3684755102.0408001</v>
      </c>
      <c r="C128" s="89">
        <v>-74.731055999999995</v>
      </c>
      <c r="D128" s="89">
        <v>-71.240036000000003</v>
      </c>
      <c r="J128" s="89">
        <v>3684755102.0408001</v>
      </c>
      <c r="K128" s="89">
        <v>-89.376434000000003</v>
      </c>
      <c r="L128" s="89">
        <v>-80.688682999999997</v>
      </c>
    </row>
    <row r="129" spans="2:12" x14ac:dyDescent="0.25">
      <c r="B129" s="89">
        <v>3784938775.5102</v>
      </c>
      <c r="C129" s="89">
        <v>-83.131568999999999</v>
      </c>
      <c r="D129" s="89">
        <v>-70.578170999999998</v>
      </c>
      <c r="J129" s="89">
        <v>3784938775.5102</v>
      </c>
      <c r="K129" s="89">
        <v>-80.353476999999998</v>
      </c>
      <c r="L129" s="89">
        <v>-76.381859000000006</v>
      </c>
    </row>
    <row r="130" spans="2:12" x14ac:dyDescent="0.25">
      <c r="B130" s="89">
        <v>3885122448.9796</v>
      </c>
      <c r="C130" s="89">
        <v>-76.410629</v>
      </c>
      <c r="D130" s="89">
        <v>-70.956824999999995</v>
      </c>
      <c r="J130" s="89">
        <v>3885122448.9796</v>
      </c>
      <c r="K130" s="89">
        <v>-82.448952000000006</v>
      </c>
      <c r="L130" s="89">
        <v>-74.043075999999999</v>
      </c>
    </row>
    <row r="131" spans="2:12" x14ac:dyDescent="0.25">
      <c r="B131" s="89">
        <v>3985306122.4489999</v>
      </c>
      <c r="C131" s="89">
        <v>-75.618415999999996</v>
      </c>
      <c r="D131" s="89">
        <v>-68.713890000000006</v>
      </c>
      <c r="J131" s="89">
        <v>3985306122.4489999</v>
      </c>
      <c r="K131" s="89">
        <v>-82.681297000000001</v>
      </c>
      <c r="L131" s="89">
        <v>-73.508278000000004</v>
      </c>
    </row>
    <row r="132" spans="2:12" x14ac:dyDescent="0.25">
      <c r="B132" s="89">
        <v>4085489795.9183998</v>
      </c>
      <c r="C132" s="89">
        <v>-76.153205999999997</v>
      </c>
      <c r="D132" s="89">
        <v>-70.042572000000007</v>
      </c>
      <c r="J132" s="89">
        <v>4085489795.9183998</v>
      </c>
      <c r="K132" s="89">
        <v>-79.09787</v>
      </c>
      <c r="L132" s="89">
        <v>-72.475273000000001</v>
      </c>
    </row>
    <row r="133" spans="2:12" x14ac:dyDescent="0.25">
      <c r="B133" s="89">
        <v>4185673469.3878002</v>
      </c>
      <c r="C133" s="89">
        <v>-80.228699000000006</v>
      </c>
      <c r="D133" s="89">
        <v>-71.414139000000006</v>
      </c>
      <c r="J133" s="89">
        <v>4185673469.3878002</v>
      </c>
      <c r="K133" s="89">
        <v>-79.582153000000005</v>
      </c>
      <c r="L133" s="89">
        <v>-70.025435999999999</v>
      </c>
    </row>
    <row r="134" spans="2:12" x14ac:dyDescent="0.25">
      <c r="B134" s="89">
        <v>4285857142.8571</v>
      </c>
      <c r="C134" s="89">
        <v>-79.648269999999997</v>
      </c>
      <c r="D134" s="89">
        <v>-72.303168999999997</v>
      </c>
      <c r="J134" s="89">
        <v>4285857142.8571</v>
      </c>
      <c r="K134" s="89">
        <v>-75.575515999999993</v>
      </c>
      <c r="L134" s="89">
        <v>-68.572402999999994</v>
      </c>
    </row>
    <row r="135" spans="2:12" x14ac:dyDescent="0.25">
      <c r="B135" s="89">
        <v>4386040816.3264999</v>
      </c>
      <c r="C135" s="89">
        <v>-78.786681999999999</v>
      </c>
      <c r="D135" s="89">
        <v>-72.648499000000001</v>
      </c>
      <c r="J135" s="89">
        <v>4386040816.3264999</v>
      </c>
      <c r="K135" s="89">
        <v>-74.902221999999995</v>
      </c>
      <c r="L135" s="89">
        <v>-68.216988000000001</v>
      </c>
    </row>
    <row r="136" spans="2:12" x14ac:dyDescent="0.25">
      <c r="B136" s="89">
        <v>4486224489.7959003</v>
      </c>
      <c r="C136" s="89">
        <v>-79.375877000000003</v>
      </c>
      <c r="D136" s="89">
        <v>-73.048614999999998</v>
      </c>
      <c r="J136" s="89">
        <v>4486224489.7959003</v>
      </c>
      <c r="K136" s="89">
        <v>-78.542580000000001</v>
      </c>
      <c r="L136" s="89">
        <v>-69.498549999999994</v>
      </c>
    </row>
    <row r="137" spans="2:12" x14ac:dyDescent="0.25">
      <c r="B137" s="89">
        <v>4586408163.2652998</v>
      </c>
      <c r="C137" s="89">
        <v>-80.899445</v>
      </c>
      <c r="D137" s="89">
        <v>-72.744529999999997</v>
      </c>
      <c r="J137" s="89">
        <v>4586408163.2652998</v>
      </c>
      <c r="K137" s="89">
        <v>-79.428321999999994</v>
      </c>
      <c r="L137" s="89">
        <v>-71.363861</v>
      </c>
    </row>
    <row r="138" spans="2:12" x14ac:dyDescent="0.25">
      <c r="B138" s="89">
        <v>4686591836.7347002</v>
      </c>
      <c r="C138" s="89">
        <v>-79.685623000000007</v>
      </c>
      <c r="D138" s="89">
        <v>-73.414649999999995</v>
      </c>
      <c r="J138" s="89">
        <v>4686591836.7347002</v>
      </c>
      <c r="K138" s="89">
        <v>-80.573691999999994</v>
      </c>
      <c r="L138" s="89">
        <v>-72.431763000000004</v>
      </c>
    </row>
    <row r="139" spans="2:12" x14ac:dyDescent="0.25">
      <c r="B139" s="89">
        <v>4786775510.2040997</v>
      </c>
      <c r="C139" s="89">
        <v>-81.399199999999993</v>
      </c>
      <c r="D139" s="89">
        <v>-74.913719</v>
      </c>
      <c r="J139" s="89">
        <v>4786775510.2040997</v>
      </c>
      <c r="K139" s="89">
        <v>-81.967972000000003</v>
      </c>
      <c r="L139" s="89">
        <v>-73.580939999999998</v>
      </c>
    </row>
    <row r="140" spans="2:12" x14ac:dyDescent="0.25">
      <c r="B140" s="89">
        <v>4886959183.6735001</v>
      </c>
      <c r="C140" s="89">
        <v>-85.524276999999998</v>
      </c>
      <c r="D140" s="89">
        <v>-77.484763999999998</v>
      </c>
      <c r="J140" s="89">
        <v>4886959183.6735001</v>
      </c>
      <c r="K140" s="89">
        <v>-83.201721000000006</v>
      </c>
      <c r="L140" s="89">
        <v>-73.706146000000004</v>
      </c>
    </row>
    <row r="141" spans="2:12" x14ac:dyDescent="0.25">
      <c r="B141" s="89">
        <v>4987142857.1429005</v>
      </c>
      <c r="C141" s="89">
        <v>-87.472037999999998</v>
      </c>
      <c r="D141" s="89">
        <v>-78.282248999999993</v>
      </c>
      <c r="J141" s="89">
        <v>4987142857.1429005</v>
      </c>
      <c r="K141" s="89">
        <v>-81.326156999999995</v>
      </c>
      <c r="L141" s="89">
        <v>-72.041854999999998</v>
      </c>
    </row>
    <row r="142" spans="2:12" x14ac:dyDescent="0.25">
      <c r="B142" s="89">
        <v>5087326530.6121998</v>
      </c>
      <c r="C142" s="89">
        <v>-83.832297999999994</v>
      </c>
      <c r="D142" s="89">
        <v>-78.273444999999995</v>
      </c>
      <c r="J142" s="89">
        <v>5087326530.6121998</v>
      </c>
      <c r="K142" s="89">
        <v>-77.455414000000005</v>
      </c>
      <c r="L142" s="89">
        <v>-68.693145999999999</v>
      </c>
    </row>
    <row r="143" spans="2:12" x14ac:dyDescent="0.25">
      <c r="B143" s="89">
        <v>5187510204.0816002</v>
      </c>
      <c r="C143" s="89">
        <v>-85.619133000000005</v>
      </c>
      <c r="D143" s="89">
        <v>-78.206253000000004</v>
      </c>
      <c r="J143" s="89">
        <v>5187510204.0816002</v>
      </c>
      <c r="K143" s="89">
        <v>-73.565146999999996</v>
      </c>
      <c r="L143" s="89">
        <v>-65.283294999999995</v>
      </c>
    </row>
    <row r="144" spans="2:12" x14ac:dyDescent="0.25">
      <c r="B144" s="89">
        <v>5287693877.5509996</v>
      </c>
      <c r="C144" s="89">
        <v>-87.303512999999995</v>
      </c>
      <c r="D144" s="89">
        <v>-76.014465000000001</v>
      </c>
      <c r="J144" s="89">
        <v>5287693877.5509996</v>
      </c>
      <c r="K144" s="89">
        <v>-71.280540000000002</v>
      </c>
      <c r="L144" s="89">
        <v>-64.318984999999998</v>
      </c>
    </row>
    <row r="145" spans="2:12" x14ac:dyDescent="0.25">
      <c r="B145" s="89">
        <v>5387877551.0204</v>
      </c>
      <c r="C145" s="89">
        <v>-77.176353000000006</v>
      </c>
      <c r="D145" s="89">
        <v>-73.087418</v>
      </c>
      <c r="J145" s="89">
        <v>5387877551.0204</v>
      </c>
      <c r="K145" s="89">
        <v>-74.568068999999994</v>
      </c>
      <c r="L145" s="89">
        <v>-65.041320999999996</v>
      </c>
    </row>
    <row r="146" spans="2:12" x14ac:dyDescent="0.25">
      <c r="B146" s="89">
        <v>5488061224.4898005</v>
      </c>
      <c r="C146" s="89">
        <v>-76.679550000000006</v>
      </c>
      <c r="D146" s="89">
        <v>-68.881607000000002</v>
      </c>
      <c r="J146" s="89">
        <v>5488061224.4898005</v>
      </c>
      <c r="K146" s="89">
        <v>-75.676986999999997</v>
      </c>
      <c r="L146" s="89">
        <v>-66.759917999999999</v>
      </c>
    </row>
    <row r="147" spans="2:12" x14ac:dyDescent="0.25">
      <c r="B147" s="89">
        <v>5588244897.9591999</v>
      </c>
      <c r="C147" s="89">
        <v>-74.734939999999995</v>
      </c>
      <c r="D147" s="89">
        <v>-68.043350000000004</v>
      </c>
      <c r="J147" s="89">
        <v>5588244897.9591999</v>
      </c>
      <c r="K147" s="89">
        <v>-76.602829</v>
      </c>
      <c r="L147" s="89">
        <v>-67.838065999999998</v>
      </c>
    </row>
    <row r="148" spans="2:12" x14ac:dyDescent="0.25">
      <c r="B148" s="89">
        <v>5688428571.4286003</v>
      </c>
      <c r="C148" s="89">
        <v>-74.930526999999998</v>
      </c>
      <c r="D148" s="89">
        <v>-67.296379000000002</v>
      </c>
      <c r="J148" s="89">
        <v>5688428571.4286003</v>
      </c>
      <c r="K148" s="89">
        <v>-77.916663999999997</v>
      </c>
      <c r="L148" s="89">
        <v>-68.470634000000004</v>
      </c>
    </row>
    <row r="149" spans="2:12" x14ac:dyDescent="0.25">
      <c r="B149" s="89">
        <v>5788612244.8979998</v>
      </c>
      <c r="C149" s="89">
        <v>-74.78801</v>
      </c>
      <c r="D149" s="89">
        <v>-67.075149999999994</v>
      </c>
      <c r="J149" s="89">
        <v>5788612244.8979998</v>
      </c>
      <c r="K149" s="89">
        <v>-77.601982000000007</v>
      </c>
      <c r="L149" s="89">
        <v>-69.828781000000006</v>
      </c>
    </row>
    <row r="150" spans="2:12" x14ac:dyDescent="0.25">
      <c r="B150" s="89">
        <v>5888795918.3673</v>
      </c>
      <c r="C150" s="89">
        <v>-74.256461999999999</v>
      </c>
      <c r="D150" s="89">
        <v>-67.781540000000007</v>
      </c>
      <c r="J150" s="89">
        <v>5888795918.3673</v>
      </c>
      <c r="K150" s="89">
        <v>-80.569229000000007</v>
      </c>
      <c r="L150" s="89">
        <v>-70.074066000000002</v>
      </c>
    </row>
    <row r="151" spans="2:12" x14ac:dyDescent="0.25">
      <c r="B151" s="89">
        <v>5988979591.8367004</v>
      </c>
      <c r="C151" s="89">
        <v>-77.119072000000003</v>
      </c>
      <c r="D151" s="89">
        <v>-68.649856999999997</v>
      </c>
      <c r="J151" s="89">
        <v>5988979591.8367004</v>
      </c>
      <c r="K151" s="89">
        <v>-78.689933999999994</v>
      </c>
      <c r="L151" s="89">
        <v>-69.431656000000004</v>
      </c>
    </row>
    <row r="152" spans="2:12" x14ac:dyDescent="0.25">
      <c r="B152" s="89">
        <v>6089163265.3060999</v>
      </c>
      <c r="C152" s="89">
        <v>-77.480323999999996</v>
      </c>
      <c r="D152" s="89">
        <v>-70.524673000000007</v>
      </c>
      <c r="J152" s="89">
        <v>6089163265.3060999</v>
      </c>
      <c r="K152" s="89">
        <v>-75.847487999999998</v>
      </c>
      <c r="L152" s="89">
        <v>-68.355300999999997</v>
      </c>
    </row>
    <row r="153" spans="2:12" x14ac:dyDescent="0.25">
      <c r="B153" s="89">
        <v>6189346938.7755003</v>
      </c>
      <c r="C153" s="89">
        <v>-80.009490999999997</v>
      </c>
      <c r="D153" s="89">
        <v>-70.424057000000005</v>
      </c>
      <c r="J153" s="89">
        <v>6189346938.7755003</v>
      </c>
      <c r="K153" s="89">
        <v>-77.542252000000005</v>
      </c>
      <c r="L153" s="89">
        <v>-67.767608999999993</v>
      </c>
    </row>
    <row r="154" spans="2:12" x14ac:dyDescent="0.25">
      <c r="B154" s="89">
        <v>6289530612.2448997</v>
      </c>
      <c r="C154" s="89">
        <v>-77.000884999999997</v>
      </c>
      <c r="D154" s="89">
        <v>-69.612601999999995</v>
      </c>
      <c r="J154" s="89">
        <v>6289530612.2448997</v>
      </c>
      <c r="K154" s="89">
        <v>-77.009704999999997</v>
      </c>
      <c r="L154" s="89">
        <v>-69.006996000000001</v>
      </c>
    </row>
    <row r="155" spans="2:12" x14ac:dyDescent="0.25">
      <c r="B155" s="89">
        <v>6389714285.7143002</v>
      </c>
      <c r="C155" s="89">
        <v>-75.105628999999993</v>
      </c>
      <c r="D155" s="89">
        <v>-67.775536000000002</v>
      </c>
      <c r="J155" s="89">
        <v>6389714285.7143002</v>
      </c>
      <c r="K155" s="89">
        <v>-79.421897999999999</v>
      </c>
      <c r="L155" s="89">
        <v>-68.914696000000006</v>
      </c>
    </row>
    <row r="156" spans="2:12" x14ac:dyDescent="0.25">
      <c r="B156" s="89">
        <v>6489897959.1836996</v>
      </c>
      <c r="C156" s="89">
        <v>-74.531852999999998</v>
      </c>
      <c r="D156" s="89">
        <v>-66.614165999999997</v>
      </c>
      <c r="J156" s="89">
        <v>6489897959.1836996</v>
      </c>
      <c r="K156" s="89">
        <v>-77.070533999999995</v>
      </c>
      <c r="L156" s="89">
        <v>-68.955985999999996</v>
      </c>
    </row>
    <row r="157" spans="2:12" x14ac:dyDescent="0.25">
      <c r="B157" s="89">
        <v>6590081632.6531</v>
      </c>
      <c r="C157" s="89">
        <v>-73.552527999999995</v>
      </c>
      <c r="D157" s="89">
        <v>-66.667191000000003</v>
      </c>
      <c r="J157" s="89">
        <v>6590081632.6531</v>
      </c>
      <c r="K157" s="89">
        <v>-77.000038000000004</v>
      </c>
      <c r="L157" s="89">
        <v>-69.864586000000003</v>
      </c>
    </row>
    <row r="158" spans="2:12" x14ac:dyDescent="0.25">
      <c r="B158" s="89">
        <v>6690265306.1224003</v>
      </c>
      <c r="C158" s="89">
        <v>-75.337242000000003</v>
      </c>
      <c r="D158" s="89">
        <v>-67.357123999999999</v>
      </c>
      <c r="J158" s="89">
        <v>6690265306.1224003</v>
      </c>
      <c r="K158" s="89">
        <v>-82.343429999999998</v>
      </c>
      <c r="L158" s="89">
        <v>-70.483215000000001</v>
      </c>
    </row>
    <row r="159" spans="2:12" x14ac:dyDescent="0.25">
      <c r="B159" s="89">
        <v>6790448979.5917997</v>
      </c>
      <c r="C159" s="89">
        <v>-76.738204999999994</v>
      </c>
      <c r="D159" s="89">
        <v>-69.496155000000002</v>
      </c>
      <c r="J159" s="89">
        <v>6790448979.5917997</v>
      </c>
      <c r="K159" s="89">
        <v>-79.329430000000002</v>
      </c>
      <c r="L159" s="89">
        <v>-72.117851000000002</v>
      </c>
    </row>
    <row r="160" spans="2:12" x14ac:dyDescent="0.25">
      <c r="B160" s="89">
        <v>6890632653.0612001</v>
      </c>
      <c r="C160" s="89">
        <v>-80.101494000000002</v>
      </c>
      <c r="D160" s="89">
        <v>-70.808860999999993</v>
      </c>
      <c r="J160" s="89">
        <v>6890632653.0612001</v>
      </c>
      <c r="K160" s="89">
        <v>-82.343665999999999</v>
      </c>
      <c r="L160" s="89">
        <v>-72.161941999999996</v>
      </c>
    </row>
    <row r="161" spans="2:12" x14ac:dyDescent="0.25">
      <c r="B161" s="89">
        <v>6990816326.5305996</v>
      </c>
      <c r="C161" s="89">
        <v>-79.462669000000005</v>
      </c>
      <c r="D161" s="89">
        <v>-71.695510999999996</v>
      </c>
      <c r="J161" s="89">
        <v>6990816326.5305996</v>
      </c>
      <c r="K161" s="89">
        <v>-82.685730000000007</v>
      </c>
      <c r="L161" s="89">
        <v>-72.983490000000003</v>
      </c>
    </row>
    <row r="162" spans="2:12" x14ac:dyDescent="0.25">
      <c r="B162" s="89">
        <v>7091000000</v>
      </c>
      <c r="C162" s="89">
        <v>-79.487960999999999</v>
      </c>
      <c r="D162" s="89">
        <v>-70.571586999999994</v>
      </c>
      <c r="J162" s="89">
        <v>7091000000</v>
      </c>
      <c r="K162" s="89">
        <v>-81.942931999999999</v>
      </c>
      <c r="L162" s="89">
        <v>-72.084816000000004</v>
      </c>
    </row>
    <row r="163" spans="2:12" x14ac:dyDescent="0.25">
      <c r="B163" s="89">
        <v>7191183673.4694004</v>
      </c>
      <c r="C163" s="89">
        <v>-76.769706999999997</v>
      </c>
      <c r="D163" s="89">
        <v>-69.083457999999993</v>
      </c>
      <c r="J163" s="89">
        <v>7191183673.4694004</v>
      </c>
      <c r="K163" s="89">
        <v>-79.888221999999999</v>
      </c>
      <c r="L163" s="89">
        <v>-70.345839999999995</v>
      </c>
    </row>
    <row r="164" spans="2:12" x14ac:dyDescent="0.25">
      <c r="B164" s="89">
        <v>7291367346.9387999</v>
      </c>
      <c r="C164" s="89">
        <v>-74.976044000000002</v>
      </c>
      <c r="D164" s="89">
        <v>-67.521682999999996</v>
      </c>
      <c r="J164" s="89">
        <v>7291367346.9387999</v>
      </c>
      <c r="K164" s="89">
        <v>-77.838241999999994</v>
      </c>
      <c r="L164" s="89">
        <v>-68.820914999999999</v>
      </c>
    </row>
    <row r="165" spans="2:12" x14ac:dyDescent="0.25">
      <c r="B165" s="89">
        <v>7391551020.4082003</v>
      </c>
      <c r="C165" s="89">
        <v>-74.817070000000001</v>
      </c>
      <c r="D165" s="89">
        <v>-66.498146000000006</v>
      </c>
      <c r="J165" s="89">
        <v>7391551020.4082003</v>
      </c>
      <c r="K165" s="89">
        <v>-77.749695000000003</v>
      </c>
      <c r="L165" s="89">
        <v>-67.784760000000006</v>
      </c>
    </row>
    <row r="166" spans="2:12" x14ac:dyDescent="0.25">
      <c r="B166" s="89">
        <v>7491734693.8775997</v>
      </c>
      <c r="C166" s="89">
        <v>-73.676642999999999</v>
      </c>
      <c r="D166" s="89">
        <v>-66.103972999999996</v>
      </c>
      <c r="J166" s="89">
        <v>7491734693.8775997</v>
      </c>
      <c r="K166" s="89">
        <v>-77.070946000000006</v>
      </c>
      <c r="L166" s="89">
        <v>-67.270538000000002</v>
      </c>
    </row>
    <row r="167" spans="2:12" x14ac:dyDescent="0.25">
      <c r="B167" s="89">
        <v>7591918367.3469</v>
      </c>
      <c r="C167" s="89">
        <v>-73.749268000000001</v>
      </c>
      <c r="D167" s="89">
        <v>-65.540024000000003</v>
      </c>
      <c r="J167" s="89">
        <v>7591918367.3469</v>
      </c>
      <c r="K167" s="89">
        <v>-76.414992999999996</v>
      </c>
      <c r="L167" s="89">
        <v>-66.193359000000001</v>
      </c>
    </row>
    <row r="168" spans="2:12" x14ac:dyDescent="0.25">
      <c r="B168" s="89">
        <v>7692102040.8163004</v>
      </c>
      <c r="C168" s="89">
        <v>-73.106705000000005</v>
      </c>
      <c r="D168" s="89">
        <v>-65.304405000000003</v>
      </c>
      <c r="J168" s="89">
        <v>7692102040.8163004</v>
      </c>
      <c r="K168" s="89">
        <v>-74.547393999999997</v>
      </c>
      <c r="L168" s="89">
        <v>-65.132155999999995</v>
      </c>
    </row>
    <row r="169" spans="2:12" x14ac:dyDescent="0.25">
      <c r="B169" s="89">
        <v>7792285714.2856998</v>
      </c>
      <c r="C169" s="89">
        <v>-72.992194999999995</v>
      </c>
      <c r="D169" s="89">
        <v>-64.908271999999997</v>
      </c>
      <c r="J169" s="89">
        <v>7792285714.2856998</v>
      </c>
      <c r="K169" s="89">
        <v>-73.950066000000007</v>
      </c>
      <c r="L169" s="89">
        <v>-64.080048000000005</v>
      </c>
    </row>
    <row r="170" spans="2:12" x14ac:dyDescent="0.25">
      <c r="B170" s="89">
        <v>7892469387.7551003</v>
      </c>
      <c r="C170" s="89">
        <v>-72.587913999999998</v>
      </c>
      <c r="D170" s="89">
        <v>-64.768851999999995</v>
      </c>
      <c r="J170" s="89">
        <v>7892469387.7551003</v>
      </c>
      <c r="K170" s="89">
        <v>-73.455680999999998</v>
      </c>
      <c r="L170" s="89">
        <v>-63.917777999999998</v>
      </c>
    </row>
    <row r="171" spans="2:12" x14ac:dyDescent="0.25">
      <c r="B171" s="89">
        <v>7992653061.2244997</v>
      </c>
      <c r="C171" s="89">
        <v>-72.682083000000006</v>
      </c>
      <c r="D171" s="89">
        <v>-64.641578999999993</v>
      </c>
      <c r="J171" s="89">
        <v>7992653061.2244997</v>
      </c>
      <c r="K171" s="89">
        <v>-74.232971000000006</v>
      </c>
      <c r="L171" s="89">
        <v>-65.766098</v>
      </c>
    </row>
    <row r="172" spans="2:12" x14ac:dyDescent="0.25">
      <c r="B172" s="89">
        <v>8092836734.6939001</v>
      </c>
      <c r="C172" s="89">
        <v>-72.625564999999995</v>
      </c>
      <c r="D172" s="89">
        <v>-65.170485999999997</v>
      </c>
      <c r="J172" s="89">
        <v>8092836734.6939001</v>
      </c>
      <c r="K172" s="89">
        <v>-79.493401000000006</v>
      </c>
      <c r="L172" s="89">
        <v>-68.597938999999997</v>
      </c>
    </row>
    <row r="173" spans="2:12" x14ac:dyDescent="0.25">
      <c r="B173" s="89">
        <v>8193020408.1632996</v>
      </c>
      <c r="C173" s="89">
        <v>-74.281341999999995</v>
      </c>
      <c r="D173" s="89">
        <v>-65.370804000000007</v>
      </c>
      <c r="J173" s="89">
        <v>8193020408.1632996</v>
      </c>
      <c r="K173" s="89">
        <v>-82.095802000000006</v>
      </c>
      <c r="L173" s="89">
        <v>-70.727485999999999</v>
      </c>
    </row>
    <row r="174" spans="2:12" x14ac:dyDescent="0.25">
      <c r="B174" s="89">
        <v>8293204081.6327</v>
      </c>
      <c r="C174" s="89">
        <v>-73.457374999999999</v>
      </c>
      <c r="D174" s="89">
        <v>-65.147880999999998</v>
      </c>
      <c r="J174" s="89">
        <v>8293204081.6327</v>
      </c>
      <c r="K174" s="89">
        <v>-80.610039</v>
      </c>
      <c r="L174" s="89">
        <v>-69.967536999999993</v>
      </c>
    </row>
    <row r="175" spans="2:12" x14ac:dyDescent="0.25">
      <c r="B175" s="89">
        <v>8393387755.1020002</v>
      </c>
      <c r="C175" s="89">
        <v>-72.250427000000002</v>
      </c>
      <c r="D175" s="89">
        <v>-64.283591999999999</v>
      </c>
      <c r="J175" s="89">
        <v>8393387755.1020002</v>
      </c>
      <c r="K175" s="89">
        <v>-77.519264000000007</v>
      </c>
      <c r="L175" s="89">
        <v>-67.473945999999998</v>
      </c>
    </row>
    <row r="176" spans="2:12" x14ac:dyDescent="0.25">
      <c r="B176" s="89">
        <v>8493571428.5713997</v>
      </c>
      <c r="C176" s="89">
        <v>-71.963036000000002</v>
      </c>
      <c r="D176" s="89">
        <v>-63.619267000000001</v>
      </c>
      <c r="J176" s="89">
        <v>8493571428.5713997</v>
      </c>
      <c r="K176" s="89">
        <v>-74.79213</v>
      </c>
      <c r="L176" s="89">
        <v>-65.009643999999994</v>
      </c>
    </row>
    <row r="177" spans="2:12" x14ac:dyDescent="0.25">
      <c r="B177" s="89">
        <v>8593755102.0408001</v>
      </c>
      <c r="C177" s="89">
        <v>-71.692809999999994</v>
      </c>
      <c r="D177" s="89">
        <v>-63.718001999999998</v>
      </c>
      <c r="J177" s="89">
        <v>8593755102.0408001</v>
      </c>
      <c r="K177" s="89">
        <v>-73.773064000000005</v>
      </c>
      <c r="L177" s="89">
        <v>-63.967297000000002</v>
      </c>
    </row>
    <row r="178" spans="2:12" x14ac:dyDescent="0.25">
      <c r="B178" s="89">
        <v>8693938775.5102005</v>
      </c>
      <c r="C178" s="89">
        <v>-72.704193000000004</v>
      </c>
      <c r="D178" s="89">
        <v>-64.477242000000004</v>
      </c>
      <c r="J178" s="89">
        <v>8693938775.5102005</v>
      </c>
      <c r="K178" s="89">
        <v>-74.555222000000001</v>
      </c>
      <c r="L178" s="89">
        <v>-63.955298999999997</v>
      </c>
    </row>
    <row r="179" spans="2:12" x14ac:dyDescent="0.25">
      <c r="B179" s="89">
        <v>8794122448.9796009</v>
      </c>
      <c r="C179" s="89">
        <v>-74.298584000000005</v>
      </c>
      <c r="D179" s="89">
        <v>-64.979134000000002</v>
      </c>
      <c r="J179" s="89">
        <v>8794122448.9796009</v>
      </c>
      <c r="K179" s="89">
        <v>-74.909369999999996</v>
      </c>
      <c r="L179" s="89">
        <v>-64.384636</v>
      </c>
    </row>
    <row r="180" spans="2:12" x14ac:dyDescent="0.25">
      <c r="B180" s="89">
        <v>8894306122.4489994</v>
      </c>
      <c r="C180" s="89">
        <v>-73.24633</v>
      </c>
      <c r="D180" s="89">
        <v>-65.182052999999996</v>
      </c>
      <c r="J180" s="89">
        <v>8894306122.4489994</v>
      </c>
      <c r="K180" s="89">
        <v>-74.950599999999994</v>
      </c>
      <c r="L180" s="89">
        <v>-64.144356000000002</v>
      </c>
    </row>
    <row r="181" spans="2:12" x14ac:dyDescent="0.25">
      <c r="B181" s="89">
        <v>8994489795.9183998</v>
      </c>
      <c r="C181" s="89">
        <v>-73.334343000000004</v>
      </c>
      <c r="D181" s="89">
        <v>-65.021682999999996</v>
      </c>
      <c r="J181" s="89">
        <v>8994489795.9183998</v>
      </c>
      <c r="K181" s="89">
        <v>-73.958388999999997</v>
      </c>
      <c r="L181" s="89">
        <v>-63.713459</v>
      </c>
    </row>
    <row r="182" spans="2:12" x14ac:dyDescent="0.25">
      <c r="B182" s="89">
        <v>9094673469.3878002</v>
      </c>
      <c r="C182" s="89">
        <v>-73.829757999999998</v>
      </c>
      <c r="D182" s="89">
        <v>-65.091460999999995</v>
      </c>
      <c r="J182" s="89">
        <v>9094673469.3878002</v>
      </c>
      <c r="K182" s="89">
        <v>-73.708122000000003</v>
      </c>
      <c r="L182" s="89">
        <v>-63.854979999999998</v>
      </c>
    </row>
    <row r="183" spans="2:12" x14ac:dyDescent="0.25">
      <c r="B183" s="89">
        <v>9194857142.8570995</v>
      </c>
      <c r="C183" s="89">
        <v>-73.449141999999995</v>
      </c>
      <c r="D183" s="89">
        <v>-65.135734999999997</v>
      </c>
      <c r="J183" s="89">
        <v>9194857142.8570995</v>
      </c>
      <c r="K183" s="89">
        <v>-75.471930999999998</v>
      </c>
      <c r="L183" s="89">
        <v>-64.208679000000004</v>
      </c>
    </row>
    <row r="184" spans="2:12" x14ac:dyDescent="0.25">
      <c r="B184" s="89">
        <v>9295040816.3264999</v>
      </c>
      <c r="C184" s="89">
        <v>-73.428711000000007</v>
      </c>
      <c r="D184" s="89">
        <v>-64.699241999999998</v>
      </c>
      <c r="J184" s="89">
        <v>9295040816.3264999</v>
      </c>
      <c r="K184" s="89">
        <v>-74.879486</v>
      </c>
      <c r="L184" s="89">
        <v>-64.874297999999996</v>
      </c>
    </row>
    <row r="185" spans="2:12" x14ac:dyDescent="0.25">
      <c r="B185" s="89">
        <v>9395224489.7959003</v>
      </c>
      <c r="C185" s="89">
        <v>-72.501296999999994</v>
      </c>
      <c r="D185" s="89">
        <v>-64.151611000000003</v>
      </c>
      <c r="J185" s="89">
        <v>9395224489.7959003</v>
      </c>
      <c r="K185" s="89">
        <v>-75.467155000000005</v>
      </c>
      <c r="L185" s="89">
        <v>-65.173584000000005</v>
      </c>
    </row>
    <row r="186" spans="2:12" x14ac:dyDescent="0.25">
      <c r="B186" s="89">
        <v>9495408163.2653008</v>
      </c>
      <c r="C186" s="89">
        <v>-71.806244000000007</v>
      </c>
      <c r="D186" s="89">
        <v>-63.193202999999997</v>
      </c>
      <c r="J186" s="89">
        <v>9495408163.2653008</v>
      </c>
      <c r="K186" s="89">
        <v>-76.183289000000002</v>
      </c>
      <c r="L186" s="89">
        <v>-66.365302999999997</v>
      </c>
    </row>
    <row r="187" spans="2:12" x14ac:dyDescent="0.25">
      <c r="B187" s="89">
        <v>9595591836.7346992</v>
      </c>
      <c r="C187" s="89">
        <v>-70.466316000000006</v>
      </c>
      <c r="D187" s="89">
        <v>-62.61739</v>
      </c>
      <c r="J187" s="89">
        <v>9595591836.7346992</v>
      </c>
      <c r="K187" s="89">
        <v>-78.329475000000002</v>
      </c>
      <c r="L187" s="89">
        <v>-67.708327999999995</v>
      </c>
    </row>
    <row r="188" spans="2:12" x14ac:dyDescent="0.25">
      <c r="B188" s="89">
        <v>9695775510.2040997</v>
      </c>
      <c r="C188" s="89">
        <v>-70.733031999999994</v>
      </c>
      <c r="D188" s="89">
        <v>-63.420470999999999</v>
      </c>
      <c r="J188" s="89">
        <v>9695775510.2040997</v>
      </c>
      <c r="K188" s="89">
        <v>-79.468436999999994</v>
      </c>
      <c r="L188" s="89">
        <v>-68.478767000000005</v>
      </c>
    </row>
    <row r="189" spans="2:12" x14ac:dyDescent="0.25">
      <c r="B189" s="89">
        <v>9795959183.6735001</v>
      </c>
      <c r="C189" s="89">
        <v>-74.150688000000002</v>
      </c>
      <c r="D189" s="89">
        <v>-64.541236999999995</v>
      </c>
      <c r="J189" s="89">
        <v>9795959183.6735001</v>
      </c>
      <c r="K189" s="89">
        <v>-78.511459000000002</v>
      </c>
      <c r="L189" s="89">
        <v>-68.472176000000005</v>
      </c>
    </row>
    <row r="190" spans="2:12" x14ac:dyDescent="0.25">
      <c r="B190" s="89">
        <v>9896142857.1429005</v>
      </c>
      <c r="C190" s="89">
        <v>-73.799248000000006</v>
      </c>
      <c r="D190" s="89">
        <v>-66.791411999999994</v>
      </c>
      <c r="J190" s="89">
        <v>9896142857.1429005</v>
      </c>
      <c r="K190" s="89">
        <v>-78.278008</v>
      </c>
      <c r="L190" s="89">
        <v>-67.103035000000006</v>
      </c>
    </row>
    <row r="191" spans="2:12" x14ac:dyDescent="0.25">
      <c r="B191" s="89">
        <v>9996326530.6121998</v>
      </c>
      <c r="C191" s="89">
        <v>-77.449355999999995</v>
      </c>
      <c r="D191" s="89">
        <v>-68.267455999999996</v>
      </c>
      <c r="J191" s="89">
        <v>9996326530.6121998</v>
      </c>
      <c r="K191" s="89">
        <v>-75.213676000000007</v>
      </c>
      <c r="L191" s="89">
        <v>-66.207183999999998</v>
      </c>
    </row>
    <row r="192" spans="2:12" x14ac:dyDescent="0.25">
      <c r="B192" s="89">
        <v>10096510204.082001</v>
      </c>
      <c r="C192" s="89">
        <v>-78.396614</v>
      </c>
      <c r="D192" s="89">
        <v>-69.383041000000006</v>
      </c>
      <c r="J192" s="89">
        <v>10096510204.082001</v>
      </c>
      <c r="K192" s="89">
        <v>-75.541359</v>
      </c>
      <c r="L192" s="89">
        <v>-66.134979000000001</v>
      </c>
    </row>
    <row r="193" spans="2:12" x14ac:dyDescent="0.25">
      <c r="B193" s="89">
        <v>10196693877.551001</v>
      </c>
      <c r="C193" s="89">
        <v>-77.092712000000006</v>
      </c>
      <c r="D193" s="89">
        <v>-68.737555999999998</v>
      </c>
      <c r="J193" s="89">
        <v>10196693877.551001</v>
      </c>
      <c r="K193" s="89">
        <v>-77.942284000000001</v>
      </c>
      <c r="L193" s="89">
        <v>-65.999763000000002</v>
      </c>
    </row>
    <row r="194" spans="2:12" x14ac:dyDescent="0.25">
      <c r="B194" s="89">
        <v>10296877551.02</v>
      </c>
      <c r="C194" s="89">
        <v>-75.459907999999999</v>
      </c>
      <c r="D194" s="89">
        <v>-68.070801000000003</v>
      </c>
      <c r="J194" s="89">
        <v>10296877551.02</v>
      </c>
      <c r="K194" s="89">
        <v>-74.664330000000007</v>
      </c>
      <c r="L194" s="89">
        <v>-65.985641000000001</v>
      </c>
    </row>
    <row r="195" spans="2:12" x14ac:dyDescent="0.25">
      <c r="B195" s="89">
        <v>10397061224.49</v>
      </c>
      <c r="C195" s="89">
        <v>-76.503967000000003</v>
      </c>
      <c r="D195" s="89">
        <v>-67.462790999999996</v>
      </c>
      <c r="J195" s="89">
        <v>10397061224.49</v>
      </c>
      <c r="K195" s="89">
        <v>-75.367103999999998</v>
      </c>
      <c r="L195" s="89">
        <v>-66.396872999999999</v>
      </c>
    </row>
    <row r="196" spans="2:12" x14ac:dyDescent="0.25">
      <c r="B196" s="89">
        <v>10497244897.959</v>
      </c>
      <c r="C196" s="89">
        <v>-75.337090000000003</v>
      </c>
      <c r="D196" s="89">
        <v>-67.834327999999999</v>
      </c>
      <c r="J196" s="89">
        <v>10497244897.959</v>
      </c>
      <c r="K196" s="89">
        <v>-78.982810999999998</v>
      </c>
      <c r="L196" s="89">
        <v>-67.409554</v>
      </c>
    </row>
    <row r="197" spans="2:12" x14ac:dyDescent="0.25">
      <c r="B197" s="89">
        <v>10597428571.429001</v>
      </c>
      <c r="C197" s="89">
        <v>-76.702133000000003</v>
      </c>
      <c r="D197" s="89">
        <v>-67.698822000000007</v>
      </c>
      <c r="J197" s="89">
        <v>10597428571.429001</v>
      </c>
      <c r="K197" s="89">
        <v>-77.703902999999997</v>
      </c>
      <c r="L197" s="89">
        <v>-68.159851000000003</v>
      </c>
    </row>
    <row r="198" spans="2:12" x14ac:dyDescent="0.25">
      <c r="B198" s="89">
        <v>10697612244.898001</v>
      </c>
      <c r="C198" s="89">
        <v>-76.238892000000007</v>
      </c>
      <c r="D198" s="89">
        <v>-68.857056</v>
      </c>
      <c r="J198" s="89">
        <v>10697612244.898001</v>
      </c>
      <c r="K198" s="89">
        <v>-77.358046999999999</v>
      </c>
      <c r="L198" s="89">
        <v>-67.327445999999995</v>
      </c>
    </row>
    <row r="199" spans="2:12" x14ac:dyDescent="0.25">
      <c r="B199" s="89">
        <v>10797795918.367001</v>
      </c>
      <c r="C199" s="89">
        <v>-78.984177000000003</v>
      </c>
      <c r="D199" s="89">
        <v>-69.760513000000003</v>
      </c>
      <c r="J199" s="89">
        <v>10797795918.367001</v>
      </c>
      <c r="K199" s="89">
        <v>-76.447868</v>
      </c>
      <c r="L199" s="89">
        <v>-67.790665000000004</v>
      </c>
    </row>
    <row r="200" spans="2:12" x14ac:dyDescent="0.25">
      <c r="B200" s="89">
        <v>10897979591.837</v>
      </c>
      <c r="C200" s="89">
        <v>-79.495063999999999</v>
      </c>
      <c r="D200" s="89">
        <v>-71.197059999999993</v>
      </c>
      <c r="J200" s="89">
        <v>10897979591.837</v>
      </c>
      <c r="K200" s="89">
        <v>-78.811447000000001</v>
      </c>
      <c r="L200" s="89">
        <v>-71.934653999999995</v>
      </c>
    </row>
    <row r="201" spans="2:12" x14ac:dyDescent="0.25">
      <c r="B201" s="89">
        <v>10998163265.306</v>
      </c>
      <c r="C201" s="89">
        <v>-80.631989000000004</v>
      </c>
      <c r="D201" s="89">
        <v>-71.292786000000007</v>
      </c>
      <c r="J201" s="89">
        <v>10998163265.306</v>
      </c>
      <c r="K201" s="89">
        <v>-89.755875000000003</v>
      </c>
      <c r="L201" s="89">
        <v>-74.938805000000002</v>
      </c>
    </row>
    <row r="202" spans="2:12" x14ac:dyDescent="0.25">
      <c r="B202" s="89">
        <v>11098346938.775999</v>
      </c>
      <c r="C202" s="89">
        <v>-79.263817000000003</v>
      </c>
      <c r="D202" s="89">
        <v>-70.489677</v>
      </c>
      <c r="J202" s="89">
        <v>11098346938.775999</v>
      </c>
      <c r="K202" s="89">
        <v>-84.992408999999995</v>
      </c>
      <c r="L202" s="89">
        <v>-76.067513000000005</v>
      </c>
    </row>
    <row r="203" spans="2:12" x14ac:dyDescent="0.25">
      <c r="B203" s="89">
        <v>11198530612.245001</v>
      </c>
      <c r="C203" s="89">
        <v>-77.164032000000006</v>
      </c>
      <c r="D203" s="89">
        <v>-68.661002999999994</v>
      </c>
      <c r="J203" s="89">
        <v>11198530612.245001</v>
      </c>
      <c r="K203" s="89">
        <v>-81.986984000000007</v>
      </c>
      <c r="L203" s="89">
        <v>-73.826767000000004</v>
      </c>
    </row>
    <row r="204" spans="2:12" x14ac:dyDescent="0.25">
      <c r="B204" s="89">
        <v>11298714285.714001</v>
      </c>
      <c r="C204" s="89">
        <v>-75.273582000000005</v>
      </c>
      <c r="D204" s="89">
        <v>-66.543694000000002</v>
      </c>
      <c r="J204" s="89">
        <v>11298714285.714001</v>
      </c>
      <c r="K204" s="89">
        <v>-82.705460000000002</v>
      </c>
      <c r="L204" s="89">
        <v>-72.31044</v>
      </c>
    </row>
    <row r="205" spans="2:12" x14ac:dyDescent="0.25">
      <c r="B205" s="89">
        <v>11398897959.184</v>
      </c>
      <c r="C205" s="89">
        <v>-73.146056999999999</v>
      </c>
      <c r="D205" s="89">
        <v>-65.313880999999995</v>
      </c>
      <c r="J205" s="89">
        <v>11398897959.184</v>
      </c>
      <c r="K205" s="89">
        <v>-80.330749999999995</v>
      </c>
      <c r="L205" s="89">
        <v>-71.787086000000002</v>
      </c>
    </row>
    <row r="206" spans="2:12" x14ac:dyDescent="0.25">
      <c r="B206" s="89">
        <v>11499081632.653</v>
      </c>
      <c r="C206" s="89">
        <v>-73.802161999999996</v>
      </c>
      <c r="D206" s="89">
        <v>-64.383347000000001</v>
      </c>
      <c r="J206" s="89">
        <v>11499081632.653</v>
      </c>
      <c r="K206" s="89">
        <v>-80.140213000000003</v>
      </c>
      <c r="L206" s="89">
        <v>-72.981437999999997</v>
      </c>
    </row>
    <row r="207" spans="2:12" x14ac:dyDescent="0.25">
      <c r="B207" s="89">
        <v>11599265306.122</v>
      </c>
      <c r="C207" s="89">
        <v>-72.901854999999998</v>
      </c>
      <c r="D207" s="89">
        <v>-64.099266</v>
      </c>
      <c r="J207" s="89">
        <v>11599265306.122</v>
      </c>
      <c r="K207" s="89">
        <v>-86.214584000000002</v>
      </c>
      <c r="L207" s="89">
        <v>-75.389824000000004</v>
      </c>
    </row>
    <row r="208" spans="2:12" x14ac:dyDescent="0.25">
      <c r="B208" s="89">
        <v>11699448979.591999</v>
      </c>
      <c r="C208" s="89">
        <v>-72.803268000000003</v>
      </c>
      <c r="D208" s="89">
        <v>-63.864254000000003</v>
      </c>
      <c r="J208" s="89">
        <v>11699448979.591999</v>
      </c>
      <c r="K208" s="89">
        <v>-87.423973000000004</v>
      </c>
      <c r="L208" s="89">
        <v>-77.898612999999997</v>
      </c>
    </row>
    <row r="209" spans="2:12" x14ac:dyDescent="0.25">
      <c r="B209" s="89">
        <v>11799632653.061001</v>
      </c>
      <c r="C209" s="89">
        <v>-73.703995000000006</v>
      </c>
      <c r="D209" s="89">
        <v>-64.141022000000007</v>
      </c>
      <c r="J209" s="89">
        <v>11799632653.061001</v>
      </c>
      <c r="K209" s="89">
        <v>-87.525925000000001</v>
      </c>
      <c r="L209" s="89">
        <v>-77.34845</v>
      </c>
    </row>
    <row r="210" spans="2:12" x14ac:dyDescent="0.25">
      <c r="B210" s="89">
        <v>11899816326.531</v>
      </c>
      <c r="C210" s="89">
        <v>-74.436569000000006</v>
      </c>
      <c r="D210" s="89">
        <v>-64.481514000000004</v>
      </c>
      <c r="J210" s="89">
        <v>11899816326.531</v>
      </c>
      <c r="K210" s="89">
        <v>-84.427070999999998</v>
      </c>
      <c r="L210" s="89">
        <v>-75.247085999999996</v>
      </c>
    </row>
    <row r="211" spans="2:12" x14ac:dyDescent="0.25">
      <c r="B211" s="89">
        <v>12000000000</v>
      </c>
      <c r="C211" s="89">
        <v>-74.667259000000001</v>
      </c>
      <c r="D211" s="89">
        <v>-64.610764000000003</v>
      </c>
      <c r="J211" s="89">
        <v>12000000000</v>
      </c>
      <c r="K211" s="89">
        <v>-81.187247999999997</v>
      </c>
      <c r="L211" s="89">
        <v>-73.093529000000004</v>
      </c>
    </row>
    <row r="212" spans="2:12" x14ac:dyDescent="0.25">
      <c r="B212" s="89" t="s">
        <v>21</v>
      </c>
      <c r="J212" s="89" t="s">
        <v>21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48"/>
  <sheetViews>
    <sheetView workbookViewId="0">
      <selection activeCell="J1" sqref="J1:L148"/>
    </sheetView>
  </sheetViews>
  <sheetFormatPr defaultRowHeight="15" x14ac:dyDescent="0.25"/>
  <cols>
    <col min="1" max="1" width="13.7109375" style="40" customWidth="1"/>
    <col min="2" max="4" width="9.140625" style="89"/>
    <col min="5" max="5" width="2" style="7" customWidth="1"/>
    <col min="6" max="6" width="16.28515625" style="6" bestFit="1" customWidth="1"/>
    <col min="7" max="7" width="25.28515625" style="6" bestFit="1" customWidth="1"/>
    <col min="8" max="8" width="9.28515625" bestFit="1" customWidth="1"/>
    <col min="9" max="9" width="13.7109375" style="40" customWidth="1"/>
    <col min="10" max="12" width="9.140625" style="89"/>
    <col min="13" max="13" width="2" style="7" customWidth="1"/>
    <col min="14" max="14" width="16.28515625" style="6" bestFit="1" customWidth="1"/>
    <col min="15" max="15" width="25.28515625" style="6" bestFit="1" customWidth="1"/>
    <col min="16" max="16" width="9.28515625" style="87" bestFit="1" customWidth="1"/>
    <col min="17" max="17" width="2" style="7" customWidth="1"/>
  </cols>
  <sheetData>
    <row r="1" spans="1:17" x14ac:dyDescent="0.25">
      <c r="B1" s="89" t="s">
        <v>95</v>
      </c>
      <c r="E1" s="10"/>
      <c r="G1" s="41" t="s">
        <v>16</v>
      </c>
      <c r="J1" s="89" t="s">
        <v>95</v>
      </c>
      <c r="M1" s="10"/>
      <c r="O1" s="41" t="s">
        <v>17</v>
      </c>
      <c r="Q1" s="10"/>
    </row>
    <row r="2" spans="1:17" x14ac:dyDescent="0.25">
      <c r="A2" s="50" t="s">
        <v>111</v>
      </c>
      <c r="B2" s="89" t="s">
        <v>257</v>
      </c>
      <c r="C2" s="89" t="s">
        <v>273</v>
      </c>
      <c r="D2" s="89" t="s">
        <v>274</v>
      </c>
      <c r="E2" s="10"/>
      <c r="G2" s="82" t="s">
        <v>283</v>
      </c>
      <c r="I2" s="50" t="s">
        <v>108</v>
      </c>
      <c r="J2" s="89" t="s">
        <v>257</v>
      </c>
      <c r="K2" s="89" t="s">
        <v>273</v>
      </c>
      <c r="L2" s="89" t="s">
        <v>274</v>
      </c>
      <c r="M2" s="10"/>
      <c r="O2" s="82" t="s">
        <v>283</v>
      </c>
      <c r="Q2" s="10"/>
    </row>
    <row r="3" spans="1:17" x14ac:dyDescent="0.25">
      <c r="B3" s="89" t="s">
        <v>276</v>
      </c>
      <c r="C3" s="89" t="s">
        <v>294</v>
      </c>
      <c r="D3" s="89" t="s">
        <v>301</v>
      </c>
      <c r="E3" s="10"/>
      <c r="G3" s="13"/>
      <c r="J3" s="89" t="s">
        <v>276</v>
      </c>
      <c r="K3" s="89" t="s">
        <v>294</v>
      </c>
      <c r="L3" s="89" t="s">
        <v>302</v>
      </c>
      <c r="M3" s="10"/>
      <c r="O3" s="13"/>
      <c r="Q3" s="10"/>
    </row>
    <row r="4" spans="1:17" x14ac:dyDescent="0.25">
      <c r="B4" s="89" t="s">
        <v>98</v>
      </c>
      <c r="E4" s="10"/>
      <c r="G4" s="41" t="s">
        <v>20</v>
      </c>
      <c r="J4" s="89" t="s">
        <v>98</v>
      </c>
      <c r="M4" s="10"/>
      <c r="O4" s="41" t="s">
        <v>20</v>
      </c>
      <c r="Q4" s="10"/>
    </row>
    <row r="5" spans="1:17" x14ac:dyDescent="0.25">
      <c r="E5" s="10"/>
      <c r="F5" s="6" t="s">
        <v>18</v>
      </c>
      <c r="H5" s="6"/>
      <c r="M5" s="10"/>
      <c r="N5" s="6" t="s">
        <v>18</v>
      </c>
      <c r="P5" s="86"/>
      <c r="Q5" s="10"/>
    </row>
    <row r="6" spans="1:17" ht="15.75" x14ac:dyDescent="0.25">
      <c r="E6" s="10"/>
      <c r="F6" s="6" t="s">
        <v>19</v>
      </c>
      <c r="G6" s="6" t="str">
        <f t="shared" ref="G6:G25" si="0">D32</f>
        <v>1Rx0L dBc Log Mag(dB)</v>
      </c>
      <c r="H6" s="35">
        <v>1</v>
      </c>
      <c r="M6" s="10"/>
      <c r="N6" s="6" t="s">
        <v>19</v>
      </c>
      <c r="O6" s="6" t="str">
        <f t="shared" ref="O6:O25" si="1">L32</f>
        <v>1Rx0L dBc Log Mag(dB)</v>
      </c>
      <c r="P6" s="35">
        <v>1</v>
      </c>
      <c r="Q6" s="10"/>
    </row>
    <row r="7" spans="1:17" ht="15.75" x14ac:dyDescent="0.25">
      <c r="B7" s="89" t="s">
        <v>99</v>
      </c>
      <c r="E7" s="10"/>
      <c r="F7" s="6">
        <f t="shared" ref="F7:F25" si="2">B33/1000000000</f>
        <v>2</v>
      </c>
      <c r="G7" s="6">
        <f t="shared" si="0"/>
        <v>-29.256882000000001</v>
      </c>
      <c r="H7" s="36">
        <f>ABS(AVERAGE(G7:G25)-(H6-1)*5)</f>
        <v>29.53948342105263</v>
      </c>
      <c r="J7" s="89" t="s">
        <v>99</v>
      </c>
      <c r="M7" s="10"/>
      <c r="N7" s="6">
        <f t="shared" ref="N7:N25" si="3">J33/1000000000</f>
        <v>2</v>
      </c>
      <c r="O7" s="6">
        <f t="shared" si="1"/>
        <v>-23.067795</v>
      </c>
      <c r="P7" s="36">
        <f>ABS(AVERAGE(O7:O25)-(P6-1)*5)</f>
        <v>16.624642000000005</v>
      </c>
      <c r="Q7" s="10"/>
    </row>
    <row r="8" spans="1:17" x14ac:dyDescent="0.25">
      <c r="B8" s="89" t="s">
        <v>19</v>
      </c>
      <c r="C8" s="89" t="s">
        <v>113</v>
      </c>
      <c r="E8" s="10"/>
      <c r="F8" s="6">
        <f t="shared" si="2"/>
        <v>2.5555555555556002</v>
      </c>
      <c r="G8" s="6">
        <f t="shared" si="0"/>
        <v>-31.048228999999999</v>
      </c>
      <c r="H8" s="6"/>
      <c r="J8" s="89" t="s">
        <v>19</v>
      </c>
      <c r="K8" s="89" t="s">
        <v>113</v>
      </c>
      <c r="M8" s="10"/>
      <c r="N8" s="6">
        <f t="shared" si="3"/>
        <v>2.5555555555556002</v>
      </c>
      <c r="O8" s="6">
        <f t="shared" si="1"/>
        <v>-19.986467000000001</v>
      </c>
      <c r="P8" s="86"/>
      <c r="Q8" s="10"/>
    </row>
    <row r="9" spans="1:17" x14ac:dyDescent="0.25">
      <c r="B9" s="89">
        <v>2000000000</v>
      </c>
      <c r="C9" s="89">
        <v>-9.2266636000000002</v>
      </c>
      <c r="E9" s="10"/>
      <c r="F9" s="6">
        <f t="shared" si="2"/>
        <v>3.1111111111111001</v>
      </c>
      <c r="G9" s="6">
        <f t="shared" si="0"/>
        <v>-27.311015999999999</v>
      </c>
      <c r="H9" s="6"/>
      <c r="J9" s="89">
        <v>2000000000</v>
      </c>
      <c r="K9" s="89">
        <v>-11.942959</v>
      </c>
      <c r="M9" s="10"/>
      <c r="N9" s="6">
        <f t="shared" si="3"/>
        <v>3.1111111111111001</v>
      </c>
      <c r="O9" s="6">
        <f t="shared" si="1"/>
        <v>-13.995609999999999</v>
      </c>
      <c r="P9" s="86"/>
      <c r="Q9" s="10"/>
    </row>
    <row r="10" spans="1:17" x14ac:dyDescent="0.25">
      <c r="B10" s="89">
        <v>2555555555.5556002</v>
      </c>
      <c r="C10" s="89">
        <v>-8.4965800999999992</v>
      </c>
      <c r="E10" s="10"/>
      <c r="F10" s="6">
        <f t="shared" si="2"/>
        <v>3.6666666666666998</v>
      </c>
      <c r="G10" s="6">
        <f t="shared" si="0"/>
        <v>-26.6343</v>
      </c>
      <c r="H10" s="6"/>
      <c r="J10" s="89">
        <v>2555555555.5556002</v>
      </c>
      <c r="K10" s="89">
        <v>-7.9961333000000003</v>
      </c>
      <c r="M10" s="10"/>
      <c r="N10" s="6">
        <f t="shared" si="3"/>
        <v>3.6666666666666998</v>
      </c>
      <c r="O10" s="6">
        <f t="shared" si="1"/>
        <v>-12.437251</v>
      </c>
      <c r="P10" s="86"/>
      <c r="Q10" s="10"/>
    </row>
    <row r="11" spans="1:17" x14ac:dyDescent="0.25">
      <c r="B11" s="89">
        <v>3111111111.1111002</v>
      </c>
      <c r="C11" s="89">
        <v>-8.4759922000000003</v>
      </c>
      <c r="E11" s="10"/>
      <c r="F11" s="6">
        <f t="shared" si="2"/>
        <v>4.2222222222222001</v>
      </c>
      <c r="G11" s="6">
        <f t="shared" si="0"/>
        <v>-28.672712000000001</v>
      </c>
      <c r="H11" s="6"/>
      <c r="J11" s="89">
        <v>3111111111.1111002</v>
      </c>
      <c r="K11" s="89">
        <v>-7.8415388999999998</v>
      </c>
      <c r="M11" s="10"/>
      <c r="N11" s="6">
        <f t="shared" si="3"/>
        <v>4.2222222222222001</v>
      </c>
      <c r="O11" s="6">
        <f t="shared" si="1"/>
        <v>-15.647994000000001</v>
      </c>
      <c r="P11" s="86"/>
      <c r="Q11" s="10"/>
    </row>
    <row r="12" spans="1:17" x14ac:dyDescent="0.25">
      <c r="B12" s="89">
        <v>3666666666.6666999</v>
      </c>
      <c r="C12" s="89">
        <v>-8.1238440999999995</v>
      </c>
      <c r="E12" s="10"/>
      <c r="F12" s="6">
        <f t="shared" si="2"/>
        <v>4.7777777777777999</v>
      </c>
      <c r="G12" s="6">
        <f t="shared" si="0"/>
        <v>-32.004764999999999</v>
      </c>
      <c r="H12" s="6"/>
      <c r="J12" s="89">
        <v>3666666666.6666999</v>
      </c>
      <c r="K12" s="89">
        <v>-8.2402163000000002</v>
      </c>
      <c r="M12" s="10"/>
      <c r="N12" s="6">
        <f t="shared" si="3"/>
        <v>4.7777777777777999</v>
      </c>
      <c r="O12" s="6">
        <f t="shared" si="1"/>
        <v>-18.741683999999999</v>
      </c>
      <c r="P12" s="86"/>
      <c r="Q12" s="10"/>
    </row>
    <row r="13" spans="1:17" x14ac:dyDescent="0.25">
      <c r="B13" s="89">
        <v>4222222222.2221999</v>
      </c>
      <c r="C13" s="89">
        <v>-7.6323042000000001</v>
      </c>
      <c r="E13" s="10"/>
      <c r="F13" s="6">
        <f t="shared" si="2"/>
        <v>5.3333333333332993</v>
      </c>
      <c r="G13" s="6">
        <f t="shared" si="0"/>
        <v>-34.482937</v>
      </c>
      <c r="H13" s="6"/>
      <c r="J13" s="89">
        <v>4222222222.2221999</v>
      </c>
      <c r="K13" s="89">
        <v>-8.6485070999999998</v>
      </c>
      <c r="M13" s="10"/>
      <c r="N13" s="6">
        <f t="shared" si="3"/>
        <v>5.3333333333332993</v>
      </c>
      <c r="O13" s="6">
        <f t="shared" si="1"/>
        <v>-17.989377999999999</v>
      </c>
      <c r="P13" s="86"/>
      <c r="Q13" s="10"/>
    </row>
    <row r="14" spans="1:17" x14ac:dyDescent="0.25">
      <c r="B14" s="89">
        <v>4777777777.7777996</v>
      </c>
      <c r="C14" s="89">
        <v>-7.4753609000000001</v>
      </c>
      <c r="E14" s="10"/>
      <c r="F14" s="6">
        <f t="shared" si="2"/>
        <v>5.8888888888888999</v>
      </c>
      <c r="G14" s="6">
        <f t="shared" si="0"/>
        <v>-33.545772999999997</v>
      </c>
      <c r="H14" s="6"/>
      <c r="J14" s="89">
        <v>4777777777.7777996</v>
      </c>
      <c r="K14" s="89">
        <v>-8.9462689999999991</v>
      </c>
      <c r="M14" s="10"/>
      <c r="N14" s="6">
        <f t="shared" si="3"/>
        <v>5.8888888888888999</v>
      </c>
      <c r="O14" s="6">
        <f t="shared" si="1"/>
        <v>-16.104368000000001</v>
      </c>
      <c r="P14" s="86"/>
      <c r="Q14" s="10"/>
    </row>
    <row r="15" spans="1:17" x14ac:dyDescent="0.25">
      <c r="B15" s="89">
        <v>5333333333.3332996</v>
      </c>
      <c r="C15" s="89">
        <v>-7.7327165999999998</v>
      </c>
      <c r="E15" s="10"/>
      <c r="F15" s="6">
        <f t="shared" si="2"/>
        <v>6.4444444444444002</v>
      </c>
      <c r="G15" s="6">
        <f t="shared" si="0"/>
        <v>-33.643562000000003</v>
      </c>
      <c r="H15" s="6"/>
      <c r="J15" s="89">
        <v>5333333333.3332996</v>
      </c>
      <c r="K15" s="89">
        <v>-9.2014016999999999</v>
      </c>
      <c r="M15" s="10"/>
      <c r="N15" s="6">
        <f t="shared" si="3"/>
        <v>6.4444444444444002</v>
      </c>
      <c r="O15" s="6">
        <f t="shared" si="1"/>
        <v>-13.797757000000001</v>
      </c>
      <c r="P15" s="86"/>
      <c r="Q15" s="10"/>
    </row>
    <row r="16" spans="1:17" x14ac:dyDescent="0.25">
      <c r="B16" s="89">
        <v>5888888888.8888998</v>
      </c>
      <c r="C16" s="89">
        <v>-8.4046983999999991</v>
      </c>
      <c r="E16" s="10"/>
      <c r="F16" s="6">
        <f t="shared" si="2"/>
        <v>7</v>
      </c>
      <c r="G16" s="6">
        <f t="shared" si="0"/>
        <v>-33.667800999999997</v>
      </c>
      <c r="H16" s="6"/>
      <c r="J16" s="89">
        <v>5888888888.8888998</v>
      </c>
      <c r="K16" s="89">
        <v>-9.3254003999999995</v>
      </c>
      <c r="M16" s="10"/>
      <c r="N16" s="6">
        <f t="shared" si="3"/>
        <v>7</v>
      </c>
      <c r="O16" s="6">
        <f t="shared" si="1"/>
        <v>-12.796654</v>
      </c>
      <c r="P16" s="86"/>
      <c r="Q16" s="10"/>
    </row>
    <row r="17" spans="2:17" x14ac:dyDescent="0.25">
      <c r="B17" s="89">
        <v>6444444444.4443998</v>
      </c>
      <c r="C17" s="89">
        <v>-8.8685942000000004</v>
      </c>
      <c r="E17" s="10"/>
      <c r="F17" s="6">
        <f t="shared" si="2"/>
        <v>7.5555555555555998</v>
      </c>
      <c r="G17" s="6">
        <f t="shared" si="0"/>
        <v>-33.448569999999997</v>
      </c>
      <c r="H17" s="6"/>
      <c r="J17" s="89">
        <v>6444444444.4443998</v>
      </c>
      <c r="K17" s="89">
        <v>-9.6024227</v>
      </c>
      <c r="M17" s="10"/>
      <c r="N17" s="6">
        <f t="shared" si="3"/>
        <v>7.5555555555555998</v>
      </c>
      <c r="O17" s="6">
        <f t="shared" si="1"/>
        <v>-12.935705</v>
      </c>
      <c r="P17" s="86"/>
      <c r="Q17" s="10"/>
    </row>
    <row r="18" spans="2:17" x14ac:dyDescent="0.25">
      <c r="B18" s="89">
        <v>7000000000</v>
      </c>
      <c r="C18" s="89">
        <v>-9.0199919000000008</v>
      </c>
      <c r="E18" s="10"/>
      <c r="F18" s="6">
        <f t="shared" si="2"/>
        <v>8.1111111111111001</v>
      </c>
      <c r="G18" s="6">
        <f t="shared" si="0"/>
        <v>-32.007815999999998</v>
      </c>
      <c r="H18" s="6"/>
      <c r="J18" s="89">
        <v>7000000000</v>
      </c>
      <c r="K18" s="89">
        <v>-10.003387999999999</v>
      </c>
      <c r="M18" s="10"/>
      <c r="N18" s="6">
        <f t="shared" si="3"/>
        <v>8.1111111111111001</v>
      </c>
      <c r="O18" s="6">
        <f t="shared" si="1"/>
        <v>-13.683437</v>
      </c>
      <c r="P18" s="86"/>
      <c r="Q18" s="10"/>
    </row>
    <row r="19" spans="2:17" x14ac:dyDescent="0.25">
      <c r="B19" s="89">
        <v>7555555555.5556002</v>
      </c>
      <c r="C19" s="89">
        <v>-9.1101723000000003</v>
      </c>
      <c r="E19" s="10"/>
      <c r="F19" s="6">
        <f t="shared" si="2"/>
        <v>8.6666666666666998</v>
      </c>
      <c r="G19" s="6">
        <f t="shared" si="0"/>
        <v>-34.501384999999999</v>
      </c>
      <c r="H19" s="6"/>
      <c r="J19" s="89">
        <v>7555555555.5556002</v>
      </c>
      <c r="K19" s="89">
        <v>-10.370595</v>
      </c>
      <c r="M19" s="10"/>
      <c r="N19" s="6">
        <f t="shared" si="3"/>
        <v>8.6666666666666998</v>
      </c>
      <c r="O19" s="6">
        <f t="shared" si="1"/>
        <v>-14.343556</v>
      </c>
      <c r="P19" s="86"/>
      <c r="Q19" s="10"/>
    </row>
    <row r="20" spans="2:17" x14ac:dyDescent="0.25">
      <c r="B20" s="89">
        <v>8111111111.1111002</v>
      </c>
      <c r="C20" s="89">
        <v>-8.8783092000000003</v>
      </c>
      <c r="E20" s="10"/>
      <c r="F20" s="6">
        <f t="shared" si="2"/>
        <v>9.2222222222222001</v>
      </c>
      <c r="G20" s="6">
        <f t="shared" si="0"/>
        <v>-33.231929999999998</v>
      </c>
      <c r="H20" s="6"/>
      <c r="J20" s="89">
        <v>8111111111.1111002</v>
      </c>
      <c r="K20" s="89">
        <v>-10.412329</v>
      </c>
      <c r="M20" s="10"/>
      <c r="N20" s="6">
        <f t="shared" si="3"/>
        <v>9.2222222222222001</v>
      </c>
      <c r="O20" s="6">
        <f t="shared" si="1"/>
        <v>-16.064530999999999</v>
      </c>
      <c r="P20" s="86"/>
      <c r="Q20" s="10"/>
    </row>
    <row r="21" spans="2:17" x14ac:dyDescent="0.25">
      <c r="B21" s="89">
        <v>8666666666.6667004</v>
      </c>
      <c r="C21" s="89">
        <v>-9.4981460999999996</v>
      </c>
      <c r="E21" s="10"/>
      <c r="F21" s="6">
        <f t="shared" si="2"/>
        <v>9.7777777777777999</v>
      </c>
      <c r="G21" s="6">
        <f t="shared" si="0"/>
        <v>-31.065919999999998</v>
      </c>
      <c r="H21" s="6"/>
      <c r="J21" s="89">
        <v>8666666666.6667004</v>
      </c>
      <c r="K21" s="89">
        <v>-11.163833</v>
      </c>
      <c r="M21" s="10"/>
      <c r="N21" s="6">
        <f t="shared" si="3"/>
        <v>9.7777777777777999</v>
      </c>
      <c r="O21" s="6">
        <f t="shared" si="1"/>
        <v>-16.648260000000001</v>
      </c>
      <c r="P21" s="86"/>
      <c r="Q21" s="10"/>
    </row>
    <row r="22" spans="2:17" x14ac:dyDescent="0.25">
      <c r="B22" s="89">
        <v>9222222222.2222004</v>
      </c>
      <c r="C22" s="89">
        <v>-9.5513916000000005</v>
      </c>
      <c r="E22" s="10"/>
      <c r="F22" s="6">
        <f t="shared" si="2"/>
        <v>10.333333333333</v>
      </c>
      <c r="G22" s="6">
        <f t="shared" si="0"/>
        <v>-26.957985000000001</v>
      </c>
      <c r="H22" s="6"/>
      <c r="J22" s="89">
        <v>9222222222.2222004</v>
      </c>
      <c r="K22" s="89">
        <v>-11.133531</v>
      </c>
      <c r="M22" s="10"/>
      <c r="N22" s="6">
        <f t="shared" si="3"/>
        <v>10.333333333333</v>
      </c>
      <c r="O22" s="6">
        <f t="shared" si="1"/>
        <v>-18.992304000000001</v>
      </c>
      <c r="P22" s="86"/>
      <c r="Q22" s="10"/>
    </row>
    <row r="23" spans="2:17" x14ac:dyDescent="0.25">
      <c r="B23" s="89">
        <v>9777777777.7777996</v>
      </c>
      <c r="C23" s="89">
        <v>-9.1253051999999997</v>
      </c>
      <c r="E23" s="10"/>
      <c r="F23" s="6">
        <f t="shared" si="2"/>
        <v>10.888888888888999</v>
      </c>
      <c r="G23" s="6">
        <f t="shared" si="0"/>
        <v>-23.661439999999999</v>
      </c>
      <c r="H23" s="6"/>
      <c r="J23" s="89">
        <v>9777777777.7777996</v>
      </c>
      <c r="K23" s="89">
        <v>-10.918680999999999</v>
      </c>
      <c r="M23" s="10"/>
      <c r="N23" s="6">
        <f t="shared" si="3"/>
        <v>10.888888888888999</v>
      </c>
      <c r="O23" s="6">
        <f t="shared" si="1"/>
        <v>-21.669658999999999</v>
      </c>
      <c r="P23" s="86"/>
      <c r="Q23" s="10"/>
    </row>
    <row r="24" spans="2:17" x14ac:dyDescent="0.25">
      <c r="B24" s="89">
        <v>10333333333.333</v>
      </c>
      <c r="C24" s="89">
        <v>-9.1458692999999993</v>
      </c>
      <c r="E24" s="10"/>
      <c r="F24" s="6">
        <f t="shared" si="2"/>
        <v>11.444444444444001</v>
      </c>
      <c r="G24" s="6">
        <f t="shared" si="0"/>
        <v>-19.668842000000001</v>
      </c>
      <c r="H24" s="6"/>
      <c r="J24" s="89">
        <v>10333333333.333</v>
      </c>
      <c r="K24" s="89">
        <v>-10.481522999999999</v>
      </c>
      <c r="M24" s="10"/>
      <c r="N24" s="6">
        <f t="shared" si="3"/>
        <v>11.444444444444001</v>
      </c>
      <c r="O24" s="6">
        <f t="shared" si="1"/>
        <v>-19.308439</v>
      </c>
      <c r="P24" s="86"/>
      <c r="Q24" s="10"/>
    </row>
    <row r="25" spans="2:17" x14ac:dyDescent="0.25">
      <c r="B25" s="89">
        <v>10888888888.889</v>
      </c>
      <c r="C25" s="89">
        <v>-9.3504906000000005</v>
      </c>
      <c r="E25" s="10"/>
      <c r="F25" s="6">
        <f t="shared" si="2"/>
        <v>12</v>
      </c>
      <c r="G25" s="6">
        <f t="shared" si="0"/>
        <v>-16.438320000000001</v>
      </c>
      <c r="H25" s="6"/>
      <c r="J25" s="89">
        <v>10888888888.889</v>
      </c>
      <c r="K25" s="89">
        <v>-10.429658</v>
      </c>
      <c r="M25" s="10"/>
      <c r="N25" s="6">
        <f t="shared" si="3"/>
        <v>12</v>
      </c>
      <c r="O25" s="6">
        <f t="shared" si="1"/>
        <v>-17.657349</v>
      </c>
      <c r="P25" s="86"/>
      <c r="Q25" s="10"/>
    </row>
    <row r="26" spans="2:17" x14ac:dyDescent="0.25">
      <c r="B26" s="89">
        <v>11444444444.444</v>
      </c>
      <c r="C26" s="89">
        <v>-9.7627001</v>
      </c>
      <c r="E26" s="10"/>
      <c r="F26" s="6" t="s">
        <v>21</v>
      </c>
      <c r="H26" s="6"/>
      <c r="J26" s="89">
        <v>11444444444.444</v>
      </c>
      <c r="K26" s="89">
        <v>-10.281425</v>
      </c>
      <c r="M26" s="10"/>
      <c r="N26" s="6" t="s">
        <v>21</v>
      </c>
      <c r="P26" s="86"/>
      <c r="Q26" s="10"/>
    </row>
    <row r="27" spans="2:17" x14ac:dyDescent="0.25">
      <c r="B27" s="89">
        <v>12000000000</v>
      </c>
      <c r="C27" s="89">
        <v>-10.924343</v>
      </c>
      <c r="E27" s="10"/>
      <c r="H27" s="6"/>
      <c r="J27" s="89">
        <v>12000000000</v>
      </c>
      <c r="K27" s="89">
        <v>-10.319288999999999</v>
      </c>
      <c r="M27" s="10"/>
      <c r="P27" s="86"/>
      <c r="Q27" s="10"/>
    </row>
    <row r="28" spans="2:17" x14ac:dyDescent="0.25">
      <c r="B28" s="89" t="s">
        <v>21</v>
      </c>
      <c r="E28" s="10"/>
      <c r="H28" s="6"/>
      <c r="J28" s="89" t="s">
        <v>21</v>
      </c>
      <c r="M28" s="10"/>
      <c r="P28" s="86"/>
      <c r="Q28" s="10"/>
    </row>
    <row r="29" spans="2:17" x14ac:dyDescent="0.25">
      <c r="E29" s="10"/>
      <c r="F29" s="6" t="s">
        <v>22</v>
      </c>
      <c r="H29" s="6"/>
      <c r="M29" s="10"/>
      <c r="N29" s="6" t="s">
        <v>22</v>
      </c>
      <c r="P29" s="86"/>
      <c r="Q29" s="10"/>
    </row>
    <row r="30" spans="2:17" ht="15.75" x14ac:dyDescent="0.25">
      <c r="E30" s="10"/>
      <c r="F30" s="6" t="s">
        <v>19</v>
      </c>
      <c r="G30" s="6" t="str">
        <f t="shared" ref="G30:G49" si="4">D56</f>
        <v>2Rx0L dBc Log Mag(dB)</v>
      </c>
      <c r="H30" s="35">
        <v>2</v>
      </c>
      <c r="M30" s="10"/>
      <c r="N30" s="6" t="s">
        <v>19</v>
      </c>
      <c r="O30" s="6" t="str">
        <f t="shared" ref="O30:O49" si="5">L56</f>
        <v>2Rx0L dBc Log Mag(dB)</v>
      </c>
      <c r="P30" s="35">
        <v>2</v>
      </c>
      <c r="Q30" s="10"/>
    </row>
    <row r="31" spans="2:17" ht="15.75" x14ac:dyDescent="0.25">
      <c r="B31" s="89" t="s">
        <v>18</v>
      </c>
      <c r="E31" s="10"/>
      <c r="F31" s="6">
        <f t="shared" ref="F31:F49" si="6">B57/1000000000</f>
        <v>4</v>
      </c>
      <c r="G31" s="6">
        <f t="shared" si="4"/>
        <v>-74.511725999999996</v>
      </c>
      <c r="H31" s="36">
        <f>ABS(AVERAGE(G31:G49)-(H30-1)*5)</f>
        <v>80.157149842105269</v>
      </c>
      <c r="J31" s="89" t="s">
        <v>18</v>
      </c>
      <c r="M31" s="10"/>
      <c r="N31" s="6">
        <f t="shared" ref="N31:N49" si="7">J57/1000000000</f>
        <v>4</v>
      </c>
      <c r="O31" s="6">
        <f t="shared" si="5"/>
        <v>-76.969489999999993</v>
      </c>
      <c r="P31" s="36">
        <f>ABS(AVERAGE(O31:O49)-(P30-1)*5)</f>
        <v>78.692614736842117</v>
      </c>
      <c r="Q31" s="10"/>
    </row>
    <row r="32" spans="2:17" x14ac:dyDescent="0.25">
      <c r="B32" s="89" t="s">
        <v>19</v>
      </c>
      <c r="C32" s="89" t="s">
        <v>238</v>
      </c>
      <c r="D32" s="89" t="s">
        <v>241</v>
      </c>
      <c r="E32" s="10"/>
      <c r="F32" s="6">
        <f t="shared" si="6"/>
        <v>4.4444444444444002</v>
      </c>
      <c r="G32" s="6">
        <f t="shared" si="4"/>
        <v>-75.813332000000003</v>
      </c>
      <c r="H32" s="6"/>
      <c r="J32" s="89" t="s">
        <v>19</v>
      </c>
      <c r="K32" s="89" t="s">
        <v>238</v>
      </c>
      <c r="L32" s="89" t="s">
        <v>241</v>
      </c>
      <c r="M32" s="10"/>
      <c r="N32" s="6">
        <f t="shared" si="7"/>
        <v>4.4444444444444002</v>
      </c>
      <c r="O32" s="6">
        <f t="shared" si="5"/>
        <v>-82.464813000000007</v>
      </c>
      <c r="P32" s="86"/>
      <c r="Q32" s="10"/>
    </row>
    <row r="33" spans="2:17" x14ac:dyDescent="0.25">
      <c r="B33" s="89">
        <v>2000000000</v>
      </c>
      <c r="C33" s="89">
        <v>-38.483547000000002</v>
      </c>
      <c r="D33" s="89">
        <v>-29.256882000000001</v>
      </c>
      <c r="E33" s="10"/>
      <c r="F33" s="6">
        <f t="shared" si="6"/>
        <v>4.8888888888888999</v>
      </c>
      <c r="G33" s="6">
        <f t="shared" si="4"/>
        <v>-80.823989999999995</v>
      </c>
      <c r="H33" s="6"/>
      <c r="J33" s="89">
        <v>2000000000</v>
      </c>
      <c r="K33" s="89">
        <v>-35.010753999999999</v>
      </c>
      <c r="L33" s="89">
        <v>-23.067795</v>
      </c>
      <c r="M33" s="10"/>
      <c r="N33" s="6">
        <f t="shared" si="7"/>
        <v>4.8888888888888999</v>
      </c>
      <c r="O33" s="6">
        <f t="shared" si="5"/>
        <v>-83.851746000000006</v>
      </c>
      <c r="P33" s="86"/>
      <c r="Q33" s="10"/>
    </row>
    <row r="34" spans="2:17" x14ac:dyDescent="0.25">
      <c r="B34" s="89">
        <v>2555555555.5556002</v>
      </c>
      <c r="C34" s="89">
        <v>-39.544811000000003</v>
      </c>
      <c r="D34" s="89">
        <v>-31.048228999999999</v>
      </c>
      <c r="E34" s="10"/>
      <c r="F34" s="6">
        <f t="shared" si="6"/>
        <v>5.3333333333332993</v>
      </c>
      <c r="G34" s="6">
        <f t="shared" si="4"/>
        <v>-84.483711</v>
      </c>
      <c r="H34" s="6"/>
      <c r="J34" s="89">
        <v>2555555555.5556002</v>
      </c>
      <c r="K34" s="89">
        <v>-27.982600999999999</v>
      </c>
      <c r="L34" s="89">
        <v>-19.986467000000001</v>
      </c>
      <c r="M34" s="10"/>
      <c r="N34" s="6">
        <f t="shared" si="7"/>
        <v>5.3333333333332993</v>
      </c>
      <c r="O34" s="6">
        <f t="shared" si="5"/>
        <v>-83.301795999999996</v>
      </c>
      <c r="P34" s="86"/>
      <c r="Q34" s="10"/>
    </row>
    <row r="35" spans="2:17" x14ac:dyDescent="0.25">
      <c r="B35" s="89">
        <v>3111111111.1111002</v>
      </c>
      <c r="C35" s="89">
        <v>-35.787005999999998</v>
      </c>
      <c r="D35" s="89">
        <v>-27.311015999999999</v>
      </c>
      <c r="E35" s="10"/>
      <c r="F35" s="6">
        <f t="shared" si="6"/>
        <v>5.7777777777777999</v>
      </c>
      <c r="G35" s="6">
        <f t="shared" si="4"/>
        <v>-81.686920000000001</v>
      </c>
      <c r="H35" s="6"/>
      <c r="J35" s="89">
        <v>3111111111.1111002</v>
      </c>
      <c r="K35" s="89">
        <v>-21.837149</v>
      </c>
      <c r="L35" s="89">
        <v>-13.995609999999999</v>
      </c>
      <c r="M35" s="10"/>
      <c r="N35" s="6">
        <f t="shared" si="7"/>
        <v>5.7777777777777999</v>
      </c>
      <c r="O35" s="6">
        <f t="shared" si="5"/>
        <v>-80.212958999999998</v>
      </c>
      <c r="P35" s="86"/>
      <c r="Q35" s="10"/>
    </row>
    <row r="36" spans="2:17" x14ac:dyDescent="0.25">
      <c r="B36" s="89">
        <v>3666666666.6666999</v>
      </c>
      <c r="C36" s="89">
        <v>-34.758144000000001</v>
      </c>
      <c r="D36" s="89">
        <v>-26.6343</v>
      </c>
      <c r="E36" s="10"/>
      <c r="F36" s="6">
        <f t="shared" si="6"/>
        <v>6.2222222222222001</v>
      </c>
      <c r="G36" s="6">
        <f t="shared" si="4"/>
        <v>-80.700789999999998</v>
      </c>
      <c r="H36" s="6"/>
      <c r="J36" s="89">
        <v>3666666666.6666999</v>
      </c>
      <c r="K36" s="89">
        <v>-20.677467</v>
      </c>
      <c r="L36" s="89">
        <v>-12.437251</v>
      </c>
      <c r="M36" s="10"/>
      <c r="N36" s="6">
        <f t="shared" si="7"/>
        <v>6.2222222222222001</v>
      </c>
      <c r="O36" s="6">
        <f t="shared" si="5"/>
        <v>-84.368697999999995</v>
      </c>
      <c r="P36" s="86"/>
      <c r="Q36" s="10"/>
    </row>
    <row r="37" spans="2:17" x14ac:dyDescent="0.25">
      <c r="B37" s="89">
        <v>4222222222.2221999</v>
      </c>
      <c r="C37" s="89">
        <v>-36.305016000000002</v>
      </c>
      <c r="D37" s="89">
        <v>-28.672712000000001</v>
      </c>
      <c r="E37" s="10"/>
      <c r="F37" s="6">
        <f t="shared" si="6"/>
        <v>6.6666666666667007</v>
      </c>
      <c r="G37" s="6">
        <f t="shared" si="4"/>
        <v>-80.755699000000007</v>
      </c>
      <c r="H37" s="6"/>
      <c r="J37" s="89">
        <v>4222222222.2221999</v>
      </c>
      <c r="K37" s="89">
        <v>-24.296500999999999</v>
      </c>
      <c r="L37" s="89">
        <v>-15.647994000000001</v>
      </c>
      <c r="M37" s="10"/>
      <c r="N37" s="6">
        <f t="shared" si="7"/>
        <v>6.6666666666667007</v>
      </c>
      <c r="O37" s="6">
        <f t="shared" si="5"/>
        <v>-80.484581000000006</v>
      </c>
      <c r="P37" s="86"/>
      <c r="Q37" s="10"/>
    </row>
    <row r="38" spans="2:17" x14ac:dyDescent="0.25">
      <c r="B38" s="89">
        <v>4777777777.7777996</v>
      </c>
      <c r="C38" s="89">
        <v>-39.480125000000001</v>
      </c>
      <c r="D38" s="89">
        <v>-32.004764999999999</v>
      </c>
      <c r="E38" s="10"/>
      <c r="F38" s="6">
        <f t="shared" si="6"/>
        <v>7.1111111111111001</v>
      </c>
      <c r="G38" s="6">
        <f t="shared" si="4"/>
        <v>-80.918464999999998</v>
      </c>
      <c r="H38" s="6"/>
      <c r="J38" s="89">
        <v>4777777777.7777996</v>
      </c>
      <c r="K38" s="89">
        <v>-27.687951999999999</v>
      </c>
      <c r="L38" s="89">
        <v>-18.741683999999999</v>
      </c>
      <c r="M38" s="10"/>
      <c r="N38" s="6">
        <f t="shared" si="7"/>
        <v>7.1111111111111001</v>
      </c>
      <c r="O38" s="6">
        <f t="shared" si="5"/>
        <v>-78.120452999999998</v>
      </c>
      <c r="P38" s="86"/>
      <c r="Q38" s="10"/>
    </row>
    <row r="39" spans="2:17" x14ac:dyDescent="0.25">
      <c r="B39" s="89">
        <v>5333333333.3332996</v>
      </c>
      <c r="C39" s="89">
        <v>-42.215651999999999</v>
      </c>
      <c r="D39" s="89">
        <v>-34.482937</v>
      </c>
      <c r="E39" s="10"/>
      <c r="F39" s="6">
        <f t="shared" si="6"/>
        <v>7.5555555555555998</v>
      </c>
      <c r="G39" s="6">
        <f t="shared" si="4"/>
        <v>-81.264724999999999</v>
      </c>
      <c r="H39" s="6"/>
      <c r="J39" s="89">
        <v>5333333333.3332996</v>
      </c>
      <c r="K39" s="89">
        <v>-27.190778999999999</v>
      </c>
      <c r="L39" s="89">
        <v>-17.989377999999999</v>
      </c>
      <c r="M39" s="10"/>
      <c r="N39" s="6">
        <f t="shared" si="7"/>
        <v>7.5555555555555998</v>
      </c>
      <c r="O39" s="6">
        <f t="shared" si="5"/>
        <v>-77.581947</v>
      </c>
      <c r="P39" s="86"/>
      <c r="Q39" s="10"/>
    </row>
    <row r="40" spans="2:17" x14ac:dyDescent="0.25">
      <c r="B40" s="89">
        <v>5888888888.8888998</v>
      </c>
      <c r="C40" s="89">
        <v>-41.950474</v>
      </c>
      <c r="D40" s="89">
        <v>-33.545772999999997</v>
      </c>
      <c r="E40" s="10"/>
      <c r="F40" s="6">
        <f t="shared" si="6"/>
        <v>8</v>
      </c>
      <c r="G40" s="6">
        <f t="shared" si="4"/>
        <v>-86.819884999999999</v>
      </c>
      <c r="H40" s="6"/>
      <c r="J40" s="89">
        <v>5888888888.8888998</v>
      </c>
      <c r="K40" s="89">
        <v>-25.429767999999999</v>
      </c>
      <c r="L40" s="89">
        <v>-16.104368000000001</v>
      </c>
      <c r="M40" s="10"/>
      <c r="N40" s="6">
        <f t="shared" si="7"/>
        <v>8</v>
      </c>
      <c r="O40" s="6">
        <f t="shared" si="5"/>
        <v>-72.983825999999993</v>
      </c>
      <c r="P40" s="86"/>
      <c r="Q40" s="10"/>
    </row>
    <row r="41" spans="2:17" x14ac:dyDescent="0.25">
      <c r="B41" s="89">
        <v>6444444444.4443998</v>
      </c>
      <c r="C41" s="89">
        <v>-42.512154000000002</v>
      </c>
      <c r="D41" s="89">
        <v>-33.643562000000003</v>
      </c>
      <c r="E41" s="10"/>
      <c r="F41" s="6">
        <f t="shared" si="6"/>
        <v>8.4444444444444002</v>
      </c>
      <c r="G41" s="6">
        <f t="shared" si="4"/>
        <v>-76.704727000000005</v>
      </c>
      <c r="H41" s="6"/>
      <c r="J41" s="89">
        <v>6444444444.4443998</v>
      </c>
      <c r="K41" s="89">
        <v>-23.400181</v>
      </c>
      <c r="L41" s="89">
        <v>-13.797757000000001</v>
      </c>
      <c r="M41" s="10"/>
      <c r="N41" s="6">
        <f t="shared" si="7"/>
        <v>8.4444444444444002</v>
      </c>
      <c r="O41" s="6">
        <f t="shared" si="5"/>
        <v>-68.155974999999998</v>
      </c>
      <c r="P41" s="86"/>
      <c r="Q41" s="10"/>
    </row>
    <row r="42" spans="2:17" x14ac:dyDescent="0.25">
      <c r="B42" s="89">
        <v>7000000000</v>
      </c>
      <c r="C42" s="89">
        <v>-42.687793999999997</v>
      </c>
      <c r="D42" s="89">
        <v>-33.667800999999997</v>
      </c>
      <c r="E42" s="10"/>
      <c r="F42" s="6">
        <f t="shared" si="6"/>
        <v>8.8888888888888999</v>
      </c>
      <c r="G42" s="6">
        <f t="shared" si="4"/>
        <v>-79.288818000000006</v>
      </c>
      <c r="H42" s="6"/>
      <c r="J42" s="89">
        <v>7000000000</v>
      </c>
      <c r="K42" s="89">
        <v>-22.800041</v>
      </c>
      <c r="L42" s="89">
        <v>-12.796654</v>
      </c>
      <c r="M42" s="10"/>
      <c r="N42" s="6">
        <f t="shared" si="7"/>
        <v>8.8888888888888999</v>
      </c>
      <c r="O42" s="6">
        <f t="shared" si="5"/>
        <v>-72.050583000000003</v>
      </c>
      <c r="P42" s="86"/>
      <c r="Q42" s="10"/>
    </row>
    <row r="43" spans="2:17" x14ac:dyDescent="0.25">
      <c r="B43" s="89">
        <v>7555555555.5556002</v>
      </c>
      <c r="C43" s="89">
        <v>-42.558739000000003</v>
      </c>
      <c r="D43" s="89">
        <v>-33.448569999999997</v>
      </c>
      <c r="E43" s="10"/>
      <c r="F43" s="6">
        <f t="shared" si="6"/>
        <v>9.3333333333333002</v>
      </c>
      <c r="G43" s="6">
        <f t="shared" si="4"/>
        <v>-69.890877000000003</v>
      </c>
      <c r="H43" s="6"/>
      <c r="J43" s="89">
        <v>7555555555.5556002</v>
      </c>
      <c r="K43" s="89">
        <v>-23.306298999999999</v>
      </c>
      <c r="L43" s="89">
        <v>-12.935705</v>
      </c>
      <c r="M43" s="10"/>
      <c r="N43" s="6">
        <f t="shared" si="7"/>
        <v>9.3333333333333002</v>
      </c>
      <c r="O43" s="6">
        <f t="shared" si="5"/>
        <v>-66.431702000000001</v>
      </c>
      <c r="P43" s="86"/>
      <c r="Q43" s="10"/>
    </row>
    <row r="44" spans="2:17" x14ac:dyDescent="0.25">
      <c r="B44" s="89">
        <v>8111111111.1111002</v>
      </c>
      <c r="C44" s="89">
        <v>-40.886124000000002</v>
      </c>
      <c r="D44" s="89">
        <v>-32.007815999999998</v>
      </c>
      <c r="E44" s="10"/>
      <c r="F44" s="6">
        <f t="shared" si="6"/>
        <v>9.7777777777777999</v>
      </c>
      <c r="G44" s="6">
        <f t="shared" si="4"/>
        <v>-66.316779999999994</v>
      </c>
      <c r="H44" s="6"/>
      <c r="J44" s="89">
        <v>8111111111.1111002</v>
      </c>
      <c r="K44" s="89">
        <v>-24.095766000000001</v>
      </c>
      <c r="L44" s="89">
        <v>-13.683437</v>
      </c>
      <c r="M44" s="10"/>
      <c r="N44" s="6">
        <f t="shared" si="7"/>
        <v>9.7777777777777999</v>
      </c>
      <c r="O44" s="6">
        <f t="shared" si="5"/>
        <v>-65.345421000000002</v>
      </c>
      <c r="P44" s="86"/>
      <c r="Q44" s="10"/>
    </row>
    <row r="45" spans="2:17" x14ac:dyDescent="0.25">
      <c r="B45" s="89">
        <v>8666666666.6667004</v>
      </c>
      <c r="C45" s="89">
        <v>-43.999530999999998</v>
      </c>
      <c r="D45" s="89">
        <v>-34.501384999999999</v>
      </c>
      <c r="E45" s="10"/>
      <c r="F45" s="6">
        <f t="shared" si="6"/>
        <v>10.222222222221999</v>
      </c>
      <c r="G45" s="6">
        <f t="shared" si="4"/>
        <v>-65.539756999999994</v>
      </c>
      <c r="H45" s="6"/>
      <c r="J45" s="89">
        <v>8666666666.6667004</v>
      </c>
      <c r="K45" s="89">
        <v>-25.507389</v>
      </c>
      <c r="L45" s="89">
        <v>-14.343556</v>
      </c>
      <c r="M45" s="10"/>
      <c r="N45" s="6">
        <f t="shared" si="7"/>
        <v>10.222222222221999</v>
      </c>
      <c r="O45" s="6">
        <f t="shared" si="5"/>
        <v>-65.029426999999998</v>
      </c>
      <c r="P45" s="86"/>
      <c r="Q45" s="10"/>
    </row>
    <row r="46" spans="2:17" x14ac:dyDescent="0.25">
      <c r="B46" s="89">
        <v>9222222222.2222004</v>
      </c>
      <c r="C46" s="89">
        <v>-42.783321000000001</v>
      </c>
      <c r="D46" s="89">
        <v>-33.231929999999998</v>
      </c>
      <c r="E46" s="10"/>
      <c r="F46" s="6">
        <f t="shared" si="6"/>
        <v>10.666666666667</v>
      </c>
      <c r="G46" s="6">
        <f t="shared" si="4"/>
        <v>-66.572243</v>
      </c>
      <c r="H46" s="6"/>
      <c r="J46" s="89">
        <v>9222222222.2222004</v>
      </c>
      <c r="K46" s="89">
        <v>-27.198063000000001</v>
      </c>
      <c r="L46" s="89">
        <v>-16.064530999999999</v>
      </c>
      <c r="M46" s="10"/>
      <c r="N46" s="6">
        <f t="shared" si="7"/>
        <v>10.666666666667</v>
      </c>
      <c r="O46" s="6">
        <f t="shared" si="5"/>
        <v>-66.607108999999994</v>
      </c>
      <c r="P46" s="86"/>
      <c r="Q46" s="10"/>
    </row>
    <row r="47" spans="2:17" x14ac:dyDescent="0.25">
      <c r="B47" s="89">
        <v>9777777777.7777996</v>
      </c>
      <c r="C47" s="89">
        <v>-40.191223000000001</v>
      </c>
      <c r="D47" s="89">
        <v>-31.065919999999998</v>
      </c>
      <c r="E47" s="10"/>
      <c r="F47" s="6">
        <f t="shared" si="6"/>
        <v>11.111111111111001</v>
      </c>
      <c r="G47" s="6">
        <f t="shared" si="4"/>
        <v>-67.296852000000001</v>
      </c>
      <c r="H47" s="6"/>
      <c r="J47" s="89">
        <v>9777777777.7777996</v>
      </c>
      <c r="K47" s="89">
        <v>-27.566939999999999</v>
      </c>
      <c r="L47" s="89">
        <v>-16.648260000000001</v>
      </c>
      <c r="M47" s="10"/>
      <c r="N47" s="6">
        <f t="shared" si="7"/>
        <v>11.111111111111001</v>
      </c>
      <c r="O47" s="6">
        <f t="shared" si="5"/>
        <v>-66.556304999999995</v>
      </c>
      <c r="P47" s="86"/>
      <c r="Q47" s="10"/>
    </row>
    <row r="48" spans="2:17" x14ac:dyDescent="0.25">
      <c r="B48" s="89">
        <v>10333333333.333</v>
      </c>
      <c r="C48" s="89">
        <v>-36.103855000000003</v>
      </c>
      <c r="D48" s="89">
        <v>-26.957985000000001</v>
      </c>
      <c r="E48" s="10"/>
      <c r="F48" s="6">
        <f t="shared" si="6"/>
        <v>11.555555555555999</v>
      </c>
      <c r="G48" s="6">
        <f t="shared" si="4"/>
        <v>-65.310280000000006</v>
      </c>
      <c r="H48" s="6"/>
      <c r="J48" s="89">
        <v>10333333333.333</v>
      </c>
      <c r="K48" s="89">
        <v>-29.473825000000001</v>
      </c>
      <c r="L48" s="89">
        <v>-18.992304000000001</v>
      </c>
      <c r="M48" s="10"/>
      <c r="N48" s="6">
        <f t="shared" si="7"/>
        <v>11.555555555555999</v>
      </c>
      <c r="O48" s="6">
        <f t="shared" si="5"/>
        <v>-65.666274999999999</v>
      </c>
      <c r="P48" s="86"/>
      <c r="Q48" s="10"/>
    </row>
    <row r="49" spans="2:17" x14ac:dyDescent="0.25">
      <c r="B49" s="89">
        <v>10888888888.889</v>
      </c>
      <c r="C49" s="89">
        <v>-33.011932000000002</v>
      </c>
      <c r="D49" s="89">
        <v>-23.661439999999999</v>
      </c>
      <c r="E49" s="10"/>
      <c r="F49" s="6">
        <f t="shared" si="6"/>
        <v>12</v>
      </c>
      <c r="G49" s="6">
        <f t="shared" si="4"/>
        <v>-63.286270000000002</v>
      </c>
      <c r="H49" s="6"/>
      <c r="J49" s="89">
        <v>10888888888.889</v>
      </c>
      <c r="K49" s="89">
        <v>-32.099316000000002</v>
      </c>
      <c r="L49" s="89">
        <v>-21.669658999999999</v>
      </c>
      <c r="M49" s="10"/>
      <c r="N49" s="6">
        <f t="shared" si="7"/>
        <v>12</v>
      </c>
      <c r="O49" s="6">
        <f t="shared" si="5"/>
        <v>-63.976573999999999</v>
      </c>
      <c r="P49" s="86"/>
      <c r="Q49" s="10"/>
    </row>
    <row r="50" spans="2:17" x14ac:dyDescent="0.25">
      <c r="B50" s="89">
        <v>11444444444.444</v>
      </c>
      <c r="C50" s="89">
        <v>-29.431540999999999</v>
      </c>
      <c r="D50" s="89">
        <v>-19.668842000000001</v>
      </c>
      <c r="E50" s="10"/>
      <c r="F50" s="6" t="s">
        <v>21</v>
      </c>
      <c r="H50" s="6"/>
      <c r="J50" s="89">
        <v>11444444444.444</v>
      </c>
      <c r="K50" s="89">
        <v>-29.589865</v>
      </c>
      <c r="L50" s="89">
        <v>-19.308439</v>
      </c>
      <c r="M50" s="10"/>
      <c r="N50" s="6" t="s">
        <v>21</v>
      </c>
      <c r="P50" s="86"/>
      <c r="Q50" s="10"/>
    </row>
    <row r="51" spans="2:17" x14ac:dyDescent="0.25">
      <c r="B51" s="89">
        <v>12000000000</v>
      </c>
      <c r="C51" s="89">
        <v>-27.362663000000001</v>
      </c>
      <c r="D51" s="89">
        <v>-16.438320000000001</v>
      </c>
      <c r="E51" s="10"/>
      <c r="H51" s="6"/>
      <c r="J51" s="89">
        <v>12000000000</v>
      </c>
      <c r="K51" s="89">
        <v>-27.976638999999999</v>
      </c>
      <c r="L51" s="89">
        <v>-17.657349</v>
      </c>
      <c r="M51" s="10"/>
      <c r="P51" s="86"/>
      <c r="Q51" s="10"/>
    </row>
    <row r="52" spans="2:17" x14ac:dyDescent="0.25">
      <c r="B52" s="89" t="s">
        <v>21</v>
      </c>
      <c r="E52" s="8"/>
      <c r="H52" s="6"/>
      <c r="J52" s="89" t="s">
        <v>21</v>
      </c>
      <c r="M52" s="8"/>
      <c r="P52" s="86"/>
      <c r="Q52" s="8"/>
    </row>
    <row r="53" spans="2:17" x14ac:dyDescent="0.25">
      <c r="E53" s="8"/>
      <c r="F53" s="6" t="s">
        <v>23</v>
      </c>
      <c r="H53" s="6"/>
      <c r="M53" s="8"/>
      <c r="N53" s="6" t="s">
        <v>23</v>
      </c>
      <c r="P53" s="86"/>
      <c r="Q53" s="8"/>
    </row>
    <row r="54" spans="2:17" ht="15.75" x14ac:dyDescent="0.25">
      <c r="E54" s="8"/>
      <c r="F54" s="6" t="s">
        <v>19</v>
      </c>
      <c r="G54" s="6" t="str">
        <f>D80</f>
        <v>3Rx0L dBc Log Mag(dB)</v>
      </c>
      <c r="H54" s="35">
        <v>3</v>
      </c>
      <c r="M54" s="8"/>
      <c r="N54" s="6" t="s">
        <v>19</v>
      </c>
      <c r="O54" s="6" t="str">
        <f>L80</f>
        <v>3Rx0L dBc Log Mag(dB)</v>
      </c>
      <c r="P54" s="35">
        <v>3</v>
      </c>
      <c r="Q54" s="8"/>
    </row>
    <row r="55" spans="2:17" ht="15.75" x14ac:dyDescent="0.25">
      <c r="B55" s="89" t="s">
        <v>22</v>
      </c>
      <c r="E55" s="8"/>
      <c r="F55" s="6">
        <f>B81/1000000000</f>
        <v>6</v>
      </c>
      <c r="G55" s="6">
        <f>D81</f>
        <v>-97.564109999999999</v>
      </c>
      <c r="H55" s="36">
        <f>ABS(AVERAGE(G55:G73)-(H54-1)*15)</f>
        <v>120.07119384210525</v>
      </c>
      <c r="J55" s="89" t="s">
        <v>22</v>
      </c>
      <c r="M55" s="8"/>
      <c r="N55" s="6">
        <f>J81/1000000000</f>
        <v>6</v>
      </c>
      <c r="O55" s="6">
        <f>L81</f>
        <v>-87.428909000000004</v>
      </c>
      <c r="P55" s="36">
        <f>ABS(AVERAGE(O55:O73)-(P54-1)*15)</f>
        <v>119.32507699999998</v>
      </c>
      <c r="Q55" s="8"/>
    </row>
    <row r="56" spans="2:17" x14ac:dyDescent="0.25">
      <c r="B56" s="89" t="s">
        <v>19</v>
      </c>
      <c r="C56" s="89" t="s">
        <v>239</v>
      </c>
      <c r="D56" s="89" t="s">
        <v>242</v>
      </c>
      <c r="E56" s="8"/>
      <c r="F56" s="6">
        <v>19805555555.556</v>
      </c>
      <c r="G56" s="84">
        <f t="shared" ref="G56:G73" si="8">D82</f>
        <v>-99.499527</v>
      </c>
      <c r="H56" s="6"/>
      <c r="J56" s="89" t="s">
        <v>19</v>
      </c>
      <c r="K56" s="89" t="s">
        <v>239</v>
      </c>
      <c r="L56" s="89" t="s">
        <v>242</v>
      </c>
      <c r="M56" s="8"/>
      <c r="N56" s="6">
        <v>19805555555.556</v>
      </c>
      <c r="O56" s="84">
        <f t="shared" ref="O56:O73" si="9">L82</f>
        <v>-104.89958</v>
      </c>
      <c r="P56" s="86"/>
      <c r="Q56" s="8"/>
    </row>
    <row r="57" spans="2:17" x14ac:dyDescent="0.25">
      <c r="B57" s="89">
        <v>4000000000</v>
      </c>
      <c r="C57" s="89">
        <v>-83.738388</v>
      </c>
      <c r="D57" s="89">
        <v>-74.511725999999996</v>
      </c>
      <c r="E57" s="8"/>
      <c r="F57" s="6">
        <v>20111111111.111</v>
      </c>
      <c r="G57" s="84">
        <f t="shared" si="8"/>
        <v>-98.135788000000005</v>
      </c>
      <c r="H57" s="6"/>
      <c r="J57" s="89">
        <v>4000000000</v>
      </c>
      <c r="K57" s="89">
        <v>-88.912445000000005</v>
      </c>
      <c r="L57" s="89">
        <v>-76.969489999999993</v>
      </c>
      <c r="M57" s="8"/>
      <c r="N57" s="6">
        <v>20111111111.111</v>
      </c>
      <c r="O57" s="84">
        <f t="shared" si="9"/>
        <v>-91.807075999999995</v>
      </c>
      <c r="P57" s="86"/>
      <c r="Q57" s="8"/>
    </row>
    <row r="58" spans="2:17" x14ac:dyDescent="0.25">
      <c r="B58" s="89">
        <v>4444444444.4443998</v>
      </c>
      <c r="C58" s="89">
        <v>-84.309914000000006</v>
      </c>
      <c r="D58" s="89">
        <v>-75.813332000000003</v>
      </c>
      <c r="E58" s="8"/>
      <c r="F58" s="6">
        <v>20416666666.667</v>
      </c>
      <c r="G58" s="84">
        <f t="shared" si="8"/>
        <v>-98.758483999999996</v>
      </c>
      <c r="H58" s="6"/>
      <c r="J58" s="89">
        <v>4444444444.4443998</v>
      </c>
      <c r="K58" s="89">
        <v>-90.460944999999995</v>
      </c>
      <c r="L58" s="89">
        <v>-82.464813000000007</v>
      </c>
      <c r="M58" s="8"/>
      <c r="N58" s="6">
        <v>20416666666.667</v>
      </c>
      <c r="O58" s="84">
        <f t="shared" si="9"/>
        <v>-95.563820000000007</v>
      </c>
      <c r="P58" s="86"/>
      <c r="Q58" s="8"/>
    </row>
    <row r="59" spans="2:17" x14ac:dyDescent="0.25">
      <c r="B59" s="89">
        <v>4888888888.8888998</v>
      </c>
      <c r="C59" s="89">
        <v>-89.299980000000005</v>
      </c>
      <c r="D59" s="89">
        <v>-80.823989999999995</v>
      </c>
      <c r="E59" s="8"/>
      <c r="F59" s="6">
        <v>20722222222.222</v>
      </c>
      <c r="G59" s="84">
        <f t="shared" si="8"/>
        <v>-100.01645000000001</v>
      </c>
      <c r="H59" s="6"/>
      <c r="J59" s="89">
        <v>4888888888.8888998</v>
      </c>
      <c r="K59" s="89">
        <v>-91.693282999999994</v>
      </c>
      <c r="L59" s="89">
        <v>-83.851746000000006</v>
      </c>
      <c r="M59" s="8"/>
      <c r="N59" s="6">
        <v>20722222222.222</v>
      </c>
      <c r="O59" s="84">
        <f t="shared" si="9"/>
        <v>-94.200728999999995</v>
      </c>
      <c r="P59" s="86"/>
      <c r="Q59" s="8"/>
    </row>
    <row r="60" spans="2:17" x14ac:dyDescent="0.25">
      <c r="B60" s="89">
        <v>5333333333.3332996</v>
      </c>
      <c r="C60" s="89">
        <v>-92.607558999999995</v>
      </c>
      <c r="D60" s="89">
        <v>-84.483711</v>
      </c>
      <c r="E60" s="8"/>
      <c r="F60" s="6">
        <v>21027777777.778</v>
      </c>
      <c r="G60" s="84">
        <f t="shared" si="8"/>
        <v>-94.797218000000001</v>
      </c>
      <c r="H60" s="6"/>
      <c r="J60" s="89">
        <v>5333333333.3332996</v>
      </c>
      <c r="K60" s="89">
        <v>-91.542015000000006</v>
      </c>
      <c r="L60" s="89">
        <v>-83.301795999999996</v>
      </c>
      <c r="M60" s="8"/>
      <c r="N60" s="6">
        <v>21027777777.778</v>
      </c>
      <c r="O60" s="84">
        <f t="shared" si="9"/>
        <v>-93.439757999999998</v>
      </c>
      <c r="P60" s="86"/>
      <c r="Q60" s="8"/>
    </row>
    <row r="61" spans="2:17" x14ac:dyDescent="0.25">
      <c r="B61" s="89">
        <v>5777777777.7777996</v>
      </c>
      <c r="C61" s="89">
        <v>-89.319220999999999</v>
      </c>
      <c r="D61" s="89">
        <v>-81.686920000000001</v>
      </c>
      <c r="E61" s="8"/>
      <c r="F61" s="6">
        <v>21333333333.333</v>
      </c>
      <c r="G61" s="84">
        <f t="shared" si="8"/>
        <v>-91.052925000000002</v>
      </c>
      <c r="H61" s="6"/>
      <c r="J61" s="89">
        <v>5777777777.7777996</v>
      </c>
      <c r="K61" s="89">
        <v>-88.861464999999995</v>
      </c>
      <c r="L61" s="89">
        <v>-80.212958999999998</v>
      </c>
      <c r="M61" s="8"/>
      <c r="N61" s="6">
        <v>21333333333.333</v>
      </c>
      <c r="O61" s="84">
        <f t="shared" si="9"/>
        <v>-89.833472999999998</v>
      </c>
      <c r="P61" s="86"/>
      <c r="Q61" s="8"/>
    </row>
    <row r="62" spans="2:17" x14ac:dyDescent="0.25">
      <c r="B62" s="89">
        <v>6222222222.2222004</v>
      </c>
      <c r="C62" s="89">
        <v>-88.176154999999994</v>
      </c>
      <c r="D62" s="89">
        <v>-80.700789999999998</v>
      </c>
      <c r="E62" s="8"/>
      <c r="F62" s="6">
        <v>21638888888.889</v>
      </c>
      <c r="G62" s="84">
        <f t="shared" si="8"/>
        <v>-89.802338000000006</v>
      </c>
      <c r="H62" s="6"/>
      <c r="J62" s="89">
        <v>6222222222.2222004</v>
      </c>
      <c r="K62" s="89">
        <v>-93.314971999999997</v>
      </c>
      <c r="L62" s="89">
        <v>-84.368697999999995</v>
      </c>
      <c r="M62" s="8"/>
      <c r="N62" s="6">
        <v>21638888888.889</v>
      </c>
      <c r="O62" s="84">
        <f t="shared" si="9"/>
        <v>-88.706688</v>
      </c>
      <c r="P62" s="86"/>
      <c r="Q62" s="8"/>
    </row>
    <row r="63" spans="2:17" x14ac:dyDescent="0.25">
      <c r="B63" s="89">
        <v>6666666666.6667004</v>
      </c>
      <c r="C63" s="89">
        <v>-88.488418999999993</v>
      </c>
      <c r="D63" s="89">
        <v>-80.755699000000007</v>
      </c>
      <c r="E63" s="8"/>
      <c r="F63" s="6">
        <v>21944444444.444</v>
      </c>
      <c r="G63" s="84">
        <f t="shared" si="8"/>
        <v>-88.836105000000003</v>
      </c>
      <c r="H63" s="6"/>
      <c r="J63" s="89">
        <v>6666666666.6667004</v>
      </c>
      <c r="K63" s="89">
        <v>-89.685989000000006</v>
      </c>
      <c r="L63" s="89">
        <v>-80.484581000000006</v>
      </c>
      <c r="M63" s="8"/>
      <c r="N63" s="6">
        <v>21944444444.444</v>
      </c>
      <c r="O63" s="84">
        <f t="shared" si="9"/>
        <v>-86.094093000000001</v>
      </c>
      <c r="P63" s="86"/>
      <c r="Q63" s="8"/>
    </row>
    <row r="64" spans="2:17" x14ac:dyDescent="0.25">
      <c r="B64" s="89">
        <v>7111111111.1111002</v>
      </c>
      <c r="C64" s="89">
        <v>-89.323158000000006</v>
      </c>
      <c r="D64" s="89">
        <v>-80.918464999999998</v>
      </c>
      <c r="E64" s="8"/>
      <c r="F64" s="6">
        <v>22250000000</v>
      </c>
      <c r="G64" s="84">
        <f t="shared" si="8"/>
        <v>-89.474677999999997</v>
      </c>
      <c r="H64" s="6"/>
      <c r="J64" s="89">
        <v>7111111111.1111002</v>
      </c>
      <c r="K64" s="89">
        <v>-87.445853999999997</v>
      </c>
      <c r="L64" s="89">
        <v>-78.120452999999998</v>
      </c>
      <c r="M64" s="8"/>
      <c r="N64" s="6">
        <v>22250000000</v>
      </c>
      <c r="O64" s="84">
        <f t="shared" si="9"/>
        <v>-86.002669999999995</v>
      </c>
      <c r="P64" s="86"/>
      <c r="Q64" s="8"/>
    </row>
    <row r="65" spans="2:17" x14ac:dyDescent="0.25">
      <c r="B65" s="89">
        <v>7555555555.5556002</v>
      </c>
      <c r="C65" s="89">
        <v>-90.133315999999994</v>
      </c>
      <c r="D65" s="89">
        <v>-81.264724999999999</v>
      </c>
      <c r="E65" s="8"/>
      <c r="F65" s="6">
        <v>22555555555.556</v>
      </c>
      <c r="G65" s="84">
        <f t="shared" si="8"/>
        <v>-88.169594000000004</v>
      </c>
      <c r="H65" s="6"/>
      <c r="J65" s="89">
        <v>7555555555.5556002</v>
      </c>
      <c r="K65" s="89">
        <v>-87.184364000000002</v>
      </c>
      <c r="L65" s="89">
        <v>-77.581947</v>
      </c>
      <c r="M65" s="8"/>
      <c r="N65" s="6">
        <v>22555555555.556</v>
      </c>
      <c r="O65" s="84">
        <f t="shared" si="9"/>
        <v>-83.47287</v>
      </c>
      <c r="P65" s="86"/>
      <c r="Q65" s="8"/>
    </row>
    <row r="66" spans="2:17" x14ac:dyDescent="0.25">
      <c r="B66" s="89">
        <v>8000000000</v>
      </c>
      <c r="C66" s="89">
        <v>-95.839873999999995</v>
      </c>
      <c r="D66" s="89">
        <v>-86.819884999999999</v>
      </c>
      <c r="E66" s="8"/>
      <c r="F66" s="6">
        <v>22861111111.111</v>
      </c>
      <c r="G66" s="84">
        <f t="shared" si="8"/>
        <v>-83.760345000000001</v>
      </c>
      <c r="H66" s="6"/>
      <c r="J66" s="89">
        <v>8000000000</v>
      </c>
      <c r="K66" s="89">
        <v>-82.987212999999997</v>
      </c>
      <c r="L66" s="89">
        <v>-72.983825999999993</v>
      </c>
      <c r="M66" s="8"/>
      <c r="N66" s="6">
        <v>22861111111.111</v>
      </c>
      <c r="O66" s="84">
        <f t="shared" si="9"/>
        <v>-85.271232999999995</v>
      </c>
      <c r="P66" s="86"/>
      <c r="Q66" s="8"/>
    </row>
    <row r="67" spans="2:17" x14ac:dyDescent="0.25">
      <c r="B67" s="89">
        <v>8444444444.4443998</v>
      </c>
      <c r="C67" s="89">
        <v>-85.814903000000001</v>
      </c>
      <c r="D67" s="89">
        <v>-76.704727000000005</v>
      </c>
      <c r="E67" s="8"/>
      <c r="F67" s="6">
        <v>23166666666.667</v>
      </c>
      <c r="G67" s="84">
        <f t="shared" si="8"/>
        <v>-83.921370999999994</v>
      </c>
      <c r="H67" s="6"/>
      <c r="J67" s="89">
        <v>8444444444.4443998</v>
      </c>
      <c r="K67" s="89">
        <v>-78.526566000000003</v>
      </c>
      <c r="L67" s="89">
        <v>-68.155974999999998</v>
      </c>
      <c r="M67" s="8"/>
      <c r="N67" s="6">
        <v>23166666666.667</v>
      </c>
      <c r="O67" s="84">
        <f t="shared" si="9"/>
        <v>-82.787529000000006</v>
      </c>
      <c r="P67" s="86"/>
      <c r="Q67" s="8"/>
    </row>
    <row r="68" spans="2:17" x14ac:dyDescent="0.25">
      <c r="B68" s="89">
        <v>8888888888.8889008</v>
      </c>
      <c r="C68" s="89">
        <v>-88.16713</v>
      </c>
      <c r="D68" s="89">
        <v>-79.288818000000006</v>
      </c>
      <c r="E68" s="8"/>
      <c r="F68" s="6">
        <v>23472222222.222</v>
      </c>
      <c r="G68" s="84">
        <f t="shared" si="8"/>
        <v>-83.840118000000004</v>
      </c>
      <c r="H68" s="6"/>
      <c r="J68" s="89">
        <v>8888888888.8889008</v>
      </c>
      <c r="K68" s="89">
        <v>-82.462913999999998</v>
      </c>
      <c r="L68" s="89">
        <v>-72.050583000000003</v>
      </c>
      <c r="M68" s="8"/>
      <c r="N68" s="6">
        <v>23472222222.222</v>
      </c>
      <c r="O68" s="84">
        <f t="shared" si="9"/>
        <v>-89.164794999999998</v>
      </c>
      <c r="P68" s="86"/>
      <c r="Q68" s="8"/>
    </row>
    <row r="69" spans="2:17" x14ac:dyDescent="0.25">
      <c r="B69" s="89">
        <v>9333333333.3332996</v>
      </c>
      <c r="C69" s="89">
        <v>-79.389022999999995</v>
      </c>
      <c r="D69" s="89">
        <v>-69.890877000000003</v>
      </c>
      <c r="E69" s="8"/>
      <c r="F69" s="6">
        <v>23777777777.778</v>
      </c>
      <c r="G69" s="84">
        <f t="shared" si="8"/>
        <v>-83.608917000000005</v>
      </c>
      <c r="H69" s="6"/>
      <c r="J69" s="89">
        <v>9333333333.3332996</v>
      </c>
      <c r="K69" s="89">
        <v>-77.595534999999998</v>
      </c>
      <c r="L69" s="89">
        <v>-66.431702000000001</v>
      </c>
      <c r="M69" s="8"/>
      <c r="N69" s="6">
        <v>23777777777.778</v>
      </c>
      <c r="O69" s="84">
        <f t="shared" si="9"/>
        <v>-102.40376000000001</v>
      </c>
      <c r="P69" s="86"/>
      <c r="Q69" s="8"/>
    </row>
    <row r="70" spans="2:17" x14ac:dyDescent="0.25">
      <c r="B70" s="89">
        <v>9777777777.7777996</v>
      </c>
      <c r="C70" s="89">
        <v>-75.868178999999998</v>
      </c>
      <c r="D70" s="89">
        <v>-66.316779999999994</v>
      </c>
      <c r="E70" s="8"/>
      <c r="F70" s="6">
        <v>24083333333.333</v>
      </c>
      <c r="G70" s="84">
        <f t="shared" si="8"/>
        <v>-83.845984999999999</v>
      </c>
      <c r="H70" s="6"/>
      <c r="J70" s="89">
        <v>9777777777.7777996</v>
      </c>
      <c r="K70" s="89">
        <v>-76.478958000000006</v>
      </c>
      <c r="L70" s="89">
        <v>-65.345421000000002</v>
      </c>
      <c r="M70" s="8"/>
      <c r="N70" s="6">
        <v>24083333333.333</v>
      </c>
      <c r="O70" s="84">
        <f t="shared" si="9"/>
        <v>-88.010620000000003</v>
      </c>
      <c r="P70" s="86"/>
      <c r="Q70" s="8"/>
    </row>
    <row r="71" spans="2:17" x14ac:dyDescent="0.25">
      <c r="B71" s="89">
        <v>10222222222.222</v>
      </c>
      <c r="C71" s="89">
        <v>-74.665062000000006</v>
      </c>
      <c r="D71" s="89">
        <v>-65.539756999999994</v>
      </c>
      <c r="E71" s="8"/>
      <c r="F71" s="6">
        <v>24388888888.889</v>
      </c>
      <c r="G71" s="84">
        <f t="shared" si="8"/>
        <v>-84.695671000000004</v>
      </c>
      <c r="H71" s="6"/>
      <c r="J71" s="89">
        <v>10222222222.222</v>
      </c>
      <c r="K71" s="89">
        <v>-75.948104999999998</v>
      </c>
      <c r="L71" s="89">
        <v>-65.029426999999998</v>
      </c>
      <c r="M71" s="8"/>
      <c r="N71" s="6">
        <v>24388888888.889</v>
      </c>
      <c r="O71" s="84">
        <f t="shared" si="9"/>
        <v>-82.817276000000007</v>
      </c>
      <c r="P71" s="86"/>
      <c r="Q71" s="8"/>
    </row>
    <row r="72" spans="2:17" x14ac:dyDescent="0.25">
      <c r="B72" s="89">
        <v>10666666666.667</v>
      </c>
      <c r="C72" s="89">
        <v>-75.718108999999998</v>
      </c>
      <c r="D72" s="89">
        <v>-66.572243</v>
      </c>
      <c r="E72" s="8"/>
      <c r="F72" s="6">
        <v>24694444444.444</v>
      </c>
      <c r="G72" s="84">
        <f t="shared" si="8"/>
        <v>-84.200194999999994</v>
      </c>
      <c r="H72" s="6"/>
      <c r="J72" s="89">
        <v>10666666666.667</v>
      </c>
      <c r="K72" s="89">
        <v>-77.088631000000007</v>
      </c>
      <c r="L72" s="89">
        <v>-66.607108999999994</v>
      </c>
      <c r="M72" s="8"/>
      <c r="N72" s="6">
        <v>24694444444.444</v>
      </c>
      <c r="O72" s="84">
        <f t="shared" si="9"/>
        <v>-81.906829999999999</v>
      </c>
      <c r="P72" s="86"/>
      <c r="Q72" s="8"/>
    </row>
    <row r="73" spans="2:17" x14ac:dyDescent="0.25">
      <c r="B73" s="89">
        <v>11111111111.111</v>
      </c>
      <c r="C73" s="89">
        <v>-76.647345999999999</v>
      </c>
      <c r="D73" s="89">
        <v>-67.296852000000001</v>
      </c>
      <c r="E73" s="8"/>
      <c r="F73" s="6">
        <v>25000000000</v>
      </c>
      <c r="G73" s="84">
        <f t="shared" si="8"/>
        <v>-87.372864000000007</v>
      </c>
      <c r="H73" s="6"/>
      <c r="J73" s="89">
        <v>11111111111.111</v>
      </c>
      <c r="K73" s="89">
        <v>-76.985962000000001</v>
      </c>
      <c r="L73" s="89">
        <v>-66.556304999999995</v>
      </c>
      <c r="M73" s="8"/>
      <c r="N73" s="6">
        <v>25000000000</v>
      </c>
      <c r="O73" s="84">
        <f t="shared" si="9"/>
        <v>-83.364754000000005</v>
      </c>
      <c r="P73" s="86"/>
      <c r="Q73" s="8"/>
    </row>
    <row r="74" spans="2:17" x14ac:dyDescent="0.25">
      <c r="B74" s="89">
        <v>11555555555.556</v>
      </c>
      <c r="C74" s="89">
        <v>-75.072982999999994</v>
      </c>
      <c r="D74" s="89">
        <v>-65.310280000000006</v>
      </c>
      <c r="E74" s="8"/>
      <c r="F74" s="6" t="s">
        <v>21</v>
      </c>
      <c r="H74" s="6"/>
      <c r="J74" s="89">
        <v>11555555555.556</v>
      </c>
      <c r="K74" s="89">
        <v>-75.947700999999995</v>
      </c>
      <c r="L74" s="89">
        <v>-65.666274999999999</v>
      </c>
      <c r="M74" s="8"/>
      <c r="N74" s="6" t="s">
        <v>21</v>
      </c>
      <c r="P74" s="86"/>
      <c r="Q74" s="8"/>
    </row>
    <row r="75" spans="2:17" x14ac:dyDescent="0.25">
      <c r="B75" s="89">
        <v>12000000000</v>
      </c>
      <c r="C75" s="89">
        <v>-74.210616999999999</v>
      </c>
      <c r="D75" s="89">
        <v>-63.286270000000002</v>
      </c>
      <c r="H75" s="6"/>
      <c r="J75" s="89">
        <v>12000000000</v>
      </c>
      <c r="K75" s="89">
        <v>-74.295860000000005</v>
      </c>
      <c r="L75" s="89">
        <v>-63.976573999999999</v>
      </c>
      <c r="P75" s="86"/>
    </row>
    <row r="76" spans="2:17" x14ac:dyDescent="0.25">
      <c r="B76" s="89" t="s">
        <v>21</v>
      </c>
      <c r="H76" s="6"/>
      <c r="J76" s="89" t="s">
        <v>21</v>
      </c>
      <c r="P76" s="86"/>
    </row>
    <row r="77" spans="2:17" x14ac:dyDescent="0.25">
      <c r="F77" s="6" t="s">
        <v>24</v>
      </c>
      <c r="H77" s="6"/>
      <c r="N77" s="6" t="s">
        <v>24</v>
      </c>
      <c r="P77" s="86"/>
    </row>
    <row r="78" spans="2:17" ht="15.75" x14ac:dyDescent="0.25">
      <c r="F78" s="6" t="s">
        <v>19</v>
      </c>
      <c r="G78" s="6" t="str">
        <f t="shared" ref="G78:G97" si="10">D104</f>
        <v>4Rx0L dBc Log Mag(dB)</v>
      </c>
      <c r="H78" s="35">
        <v>4</v>
      </c>
      <c r="N78" s="6" t="s">
        <v>19</v>
      </c>
      <c r="O78" s="6" t="str">
        <f t="shared" ref="O78:O97" si="11">L104</f>
        <v>4Rx0L dBc Log Mag(dB)</v>
      </c>
      <c r="P78" s="35">
        <v>4</v>
      </c>
    </row>
    <row r="79" spans="2:17" ht="15.75" x14ac:dyDescent="0.25">
      <c r="B79" s="89" t="s">
        <v>23</v>
      </c>
      <c r="F79" s="6">
        <f t="shared" ref="F79:F97" si="12">B105/1000000000</f>
        <v>8</v>
      </c>
      <c r="G79" s="6">
        <f t="shared" si="10"/>
        <v>-98.475403</v>
      </c>
      <c r="H79" s="36">
        <f>ABS(AVERAGE(G79:G97)-(H78-1)*15)</f>
        <v>148.47426131578948</v>
      </c>
      <c r="J79" s="89" t="s">
        <v>23</v>
      </c>
      <c r="N79" s="6">
        <f t="shared" ref="N79:N97" si="13">J105/1000000000</f>
        <v>8</v>
      </c>
      <c r="O79" s="6">
        <f t="shared" si="11"/>
        <v>-99.449852000000007</v>
      </c>
      <c r="P79" s="36">
        <f>ABS(AVERAGE(O79:O97)-(P78-1)*15)</f>
        <v>145.39154705263158</v>
      </c>
    </row>
    <row r="80" spans="2:17" x14ac:dyDescent="0.25">
      <c r="B80" s="89" t="s">
        <v>19</v>
      </c>
      <c r="C80" s="89" t="s">
        <v>240</v>
      </c>
      <c r="D80" s="89" t="s">
        <v>243</v>
      </c>
      <c r="F80" s="6">
        <f t="shared" si="12"/>
        <v>8.2222222222222001</v>
      </c>
      <c r="G80" s="6">
        <f t="shared" si="10"/>
        <v>-107.21899999999999</v>
      </c>
      <c r="H80" s="6"/>
      <c r="J80" s="89" t="s">
        <v>19</v>
      </c>
      <c r="K80" s="89" t="s">
        <v>240</v>
      </c>
      <c r="L80" s="89" t="s">
        <v>243</v>
      </c>
      <c r="N80" s="6">
        <f t="shared" si="13"/>
        <v>8.2222222222222001</v>
      </c>
      <c r="O80" s="6">
        <f t="shared" si="11"/>
        <v>-100.90501999999999</v>
      </c>
      <c r="P80" s="86"/>
    </row>
    <row r="81" spans="2:16" x14ac:dyDescent="0.25">
      <c r="B81" s="89">
        <v>6000000000</v>
      </c>
      <c r="C81" s="89">
        <v>-106.79076999999999</v>
      </c>
      <c r="D81" s="89">
        <v>-97.564109999999999</v>
      </c>
      <c r="F81" s="6">
        <f t="shared" si="12"/>
        <v>8.4444444444444002</v>
      </c>
      <c r="G81" s="6">
        <f t="shared" si="10"/>
        <v>-104.45802</v>
      </c>
      <c r="H81" s="6"/>
      <c r="J81" s="89">
        <v>6000000000</v>
      </c>
      <c r="K81" s="89">
        <v>-99.371864000000002</v>
      </c>
      <c r="L81" s="89">
        <v>-87.428909000000004</v>
      </c>
      <c r="N81" s="6">
        <f t="shared" si="13"/>
        <v>8.4444444444444002</v>
      </c>
      <c r="O81" s="6">
        <f t="shared" si="11"/>
        <v>-102.00306999999999</v>
      </c>
      <c r="P81" s="86"/>
    </row>
    <row r="82" spans="2:16" x14ac:dyDescent="0.25">
      <c r="B82" s="89">
        <v>6333333333.3332996</v>
      </c>
      <c r="C82" s="89">
        <v>-107.99611</v>
      </c>
      <c r="D82" s="89">
        <v>-99.499527</v>
      </c>
      <c r="F82" s="6">
        <f t="shared" si="12"/>
        <v>8.6666666666666998</v>
      </c>
      <c r="G82" s="6">
        <f t="shared" si="10"/>
        <v>-102.8498</v>
      </c>
      <c r="H82" s="6"/>
      <c r="J82" s="89">
        <v>6333333333.3332996</v>
      </c>
      <c r="K82" s="89">
        <v>-112.89570999999999</v>
      </c>
      <c r="L82" s="89">
        <v>-104.89958</v>
      </c>
      <c r="N82" s="6">
        <f t="shared" si="13"/>
        <v>8.6666666666666998</v>
      </c>
      <c r="O82" s="6">
        <f t="shared" si="11"/>
        <v>-101.57615</v>
      </c>
      <c r="P82" s="86"/>
    </row>
    <row r="83" spans="2:16" x14ac:dyDescent="0.25">
      <c r="B83" s="89">
        <v>6666666666.6667004</v>
      </c>
      <c r="C83" s="89">
        <v>-106.61178</v>
      </c>
      <c r="D83" s="89">
        <v>-98.135788000000005</v>
      </c>
      <c r="F83" s="6">
        <f t="shared" si="12"/>
        <v>8.8888888888888999</v>
      </c>
      <c r="G83" s="6">
        <f t="shared" si="10"/>
        <v>-111.17516999999999</v>
      </c>
      <c r="H83" s="6"/>
      <c r="J83" s="89">
        <v>6666666666.6667004</v>
      </c>
      <c r="K83" s="89">
        <v>-99.648621000000006</v>
      </c>
      <c r="L83" s="89">
        <v>-91.807075999999995</v>
      </c>
      <c r="N83" s="6">
        <f t="shared" si="13"/>
        <v>8.8888888888888999</v>
      </c>
      <c r="O83" s="6">
        <f t="shared" si="11"/>
        <v>-102.59806</v>
      </c>
      <c r="P83" s="86"/>
    </row>
    <row r="84" spans="2:16" x14ac:dyDescent="0.25">
      <c r="B84" s="89">
        <v>7000000000</v>
      </c>
      <c r="C84" s="89">
        <v>-106.88233</v>
      </c>
      <c r="D84" s="89">
        <v>-98.758483999999996</v>
      </c>
      <c r="F84" s="6">
        <f t="shared" si="12"/>
        <v>9.1111111111111001</v>
      </c>
      <c r="G84" s="6">
        <f t="shared" si="10"/>
        <v>-104.58425</v>
      </c>
      <c r="H84" s="6"/>
      <c r="J84" s="89">
        <v>7000000000</v>
      </c>
      <c r="K84" s="89">
        <v>-103.80404</v>
      </c>
      <c r="L84" s="89">
        <v>-95.563820000000007</v>
      </c>
      <c r="N84" s="6">
        <f t="shared" si="13"/>
        <v>9.1111111111111001</v>
      </c>
      <c r="O84" s="6">
        <f t="shared" si="11"/>
        <v>-99.274139000000005</v>
      </c>
      <c r="P84" s="86"/>
    </row>
    <row r="85" spans="2:16" x14ac:dyDescent="0.25">
      <c r="B85" s="89">
        <v>7333333333.3332996</v>
      </c>
      <c r="C85" s="89">
        <v>-107.64876</v>
      </c>
      <c r="D85" s="89">
        <v>-100.01645000000001</v>
      </c>
      <c r="F85" s="6">
        <f t="shared" si="12"/>
        <v>9.3333333333333002</v>
      </c>
      <c r="G85" s="6">
        <f t="shared" si="10"/>
        <v>-106.02755999999999</v>
      </c>
      <c r="H85" s="6"/>
      <c r="J85" s="89">
        <v>7333333333.3332996</v>
      </c>
      <c r="K85" s="89">
        <v>-102.84923999999999</v>
      </c>
      <c r="L85" s="89">
        <v>-94.200728999999995</v>
      </c>
      <c r="N85" s="6">
        <f t="shared" si="13"/>
        <v>9.3333333333333002</v>
      </c>
      <c r="O85" s="6">
        <f t="shared" si="11"/>
        <v>-101.7636</v>
      </c>
      <c r="P85" s="86"/>
    </row>
    <row r="86" spans="2:16" x14ac:dyDescent="0.25">
      <c r="B86" s="89">
        <v>7666666666.6667004</v>
      </c>
      <c r="C86" s="89">
        <v>-102.27258</v>
      </c>
      <c r="D86" s="89">
        <v>-94.797218000000001</v>
      </c>
      <c r="F86" s="6">
        <f t="shared" si="12"/>
        <v>9.5555555555555998</v>
      </c>
      <c r="G86" s="6">
        <f t="shared" si="10"/>
        <v>-93.748008999999996</v>
      </c>
      <c r="H86" s="6"/>
      <c r="J86" s="89">
        <v>7666666666.6667004</v>
      </c>
      <c r="K86" s="89">
        <v>-102.38602</v>
      </c>
      <c r="L86" s="89">
        <v>-93.439757999999998</v>
      </c>
      <c r="N86" s="6">
        <f t="shared" si="13"/>
        <v>9.5555555555555998</v>
      </c>
      <c r="O86" s="6">
        <f t="shared" si="11"/>
        <v>-104.17587</v>
      </c>
      <c r="P86" s="86"/>
    </row>
    <row r="87" spans="2:16" x14ac:dyDescent="0.25">
      <c r="B87" s="89">
        <v>8000000000</v>
      </c>
      <c r="C87" s="89">
        <v>-98.785636999999994</v>
      </c>
      <c r="D87" s="89">
        <v>-91.052925000000002</v>
      </c>
      <c r="F87" s="6">
        <f t="shared" si="12"/>
        <v>9.7777777777777999</v>
      </c>
      <c r="G87" s="6">
        <f t="shared" si="10"/>
        <v>-107.29939</v>
      </c>
      <c r="H87" s="6"/>
      <c r="J87" s="89">
        <v>8000000000</v>
      </c>
      <c r="K87" s="89">
        <v>-99.034874000000002</v>
      </c>
      <c r="L87" s="89">
        <v>-89.833472999999998</v>
      </c>
      <c r="N87" s="6">
        <f t="shared" si="13"/>
        <v>9.7777777777777999</v>
      </c>
      <c r="O87" s="6">
        <f t="shared" si="11"/>
        <v>-103.76667</v>
      </c>
      <c r="P87" s="86"/>
    </row>
    <row r="88" spans="2:16" x14ac:dyDescent="0.25">
      <c r="B88" s="89">
        <v>8333333333.3332996</v>
      </c>
      <c r="C88" s="89">
        <v>-98.207038999999995</v>
      </c>
      <c r="D88" s="89">
        <v>-89.802338000000006</v>
      </c>
      <c r="F88" s="6">
        <f t="shared" si="12"/>
        <v>10</v>
      </c>
      <c r="G88" s="6">
        <f t="shared" si="10"/>
        <v>-102.55663</v>
      </c>
      <c r="H88" s="6"/>
      <c r="J88" s="89">
        <v>8333333333.3332996</v>
      </c>
      <c r="K88" s="89">
        <v>-98.032082000000003</v>
      </c>
      <c r="L88" s="89">
        <v>-88.706688</v>
      </c>
      <c r="N88" s="6">
        <f t="shared" si="13"/>
        <v>10</v>
      </c>
      <c r="O88" s="6">
        <f t="shared" si="11"/>
        <v>-104.55891</v>
      </c>
      <c r="P88" s="86"/>
    </row>
    <row r="89" spans="2:16" x14ac:dyDescent="0.25">
      <c r="B89" s="89">
        <v>8666666666.6667004</v>
      </c>
      <c r="C89" s="89">
        <v>-97.704696999999996</v>
      </c>
      <c r="D89" s="89">
        <v>-88.836105000000003</v>
      </c>
      <c r="F89" s="6">
        <f t="shared" si="12"/>
        <v>10.222222222221999</v>
      </c>
      <c r="G89" s="6">
        <f t="shared" si="10"/>
        <v>-92.803573999999998</v>
      </c>
      <c r="H89" s="6"/>
      <c r="J89" s="89">
        <v>8666666666.6667004</v>
      </c>
      <c r="K89" s="89">
        <v>-95.696517999999998</v>
      </c>
      <c r="L89" s="89">
        <v>-86.094093000000001</v>
      </c>
      <c r="N89" s="6">
        <f t="shared" si="13"/>
        <v>10.222222222221999</v>
      </c>
      <c r="O89" s="6">
        <f t="shared" si="11"/>
        <v>-96.611671000000001</v>
      </c>
      <c r="P89" s="86"/>
    </row>
    <row r="90" spans="2:16" x14ac:dyDescent="0.25">
      <c r="B90" s="89">
        <v>9000000000</v>
      </c>
      <c r="C90" s="89">
        <v>-98.494675000000001</v>
      </c>
      <c r="D90" s="89">
        <v>-89.474677999999997</v>
      </c>
      <c r="F90" s="6">
        <f t="shared" si="12"/>
        <v>10.444444444444001</v>
      </c>
      <c r="G90" s="6">
        <f t="shared" si="10"/>
        <v>-105.61835000000001</v>
      </c>
      <c r="H90" s="6"/>
      <c r="J90" s="89">
        <v>9000000000</v>
      </c>
      <c r="K90" s="89">
        <v>-96.006057999999996</v>
      </c>
      <c r="L90" s="89">
        <v>-86.002669999999995</v>
      </c>
      <c r="N90" s="6">
        <f t="shared" si="13"/>
        <v>10.444444444444001</v>
      </c>
      <c r="O90" s="6">
        <f t="shared" si="11"/>
        <v>-98.292580000000001</v>
      </c>
      <c r="P90" s="86"/>
    </row>
    <row r="91" spans="2:16" x14ac:dyDescent="0.25">
      <c r="B91" s="89">
        <v>9333333333.3332996</v>
      </c>
      <c r="C91" s="89">
        <v>-97.279762000000005</v>
      </c>
      <c r="D91" s="89">
        <v>-88.169594000000004</v>
      </c>
      <c r="F91" s="6">
        <f t="shared" si="12"/>
        <v>10.666666666667</v>
      </c>
      <c r="G91" s="6">
        <f t="shared" si="10"/>
        <v>-98.981872999999993</v>
      </c>
      <c r="H91" s="6"/>
      <c r="J91" s="89">
        <v>9333333333.3332996</v>
      </c>
      <c r="K91" s="89">
        <v>-93.843468000000001</v>
      </c>
      <c r="L91" s="89">
        <v>-83.47287</v>
      </c>
      <c r="N91" s="6">
        <f t="shared" si="13"/>
        <v>10.666666666667</v>
      </c>
      <c r="O91" s="6">
        <f t="shared" si="11"/>
        <v>-95.709541000000002</v>
      </c>
      <c r="P91" s="86"/>
    </row>
    <row r="92" spans="2:16" x14ac:dyDescent="0.25">
      <c r="B92" s="89">
        <v>9666666666.6667004</v>
      </c>
      <c r="C92" s="89">
        <v>-92.638656999999995</v>
      </c>
      <c r="D92" s="89">
        <v>-83.760345000000001</v>
      </c>
      <c r="F92" s="6">
        <f t="shared" si="12"/>
        <v>10.888888888888999</v>
      </c>
      <c r="G92" s="6">
        <f t="shared" si="10"/>
        <v>-102.66481</v>
      </c>
      <c r="H92" s="6"/>
      <c r="J92" s="89">
        <v>9666666666.6667004</v>
      </c>
      <c r="K92" s="89">
        <v>-95.683563000000007</v>
      </c>
      <c r="L92" s="89">
        <v>-85.271232999999995</v>
      </c>
      <c r="N92" s="6">
        <f t="shared" si="13"/>
        <v>10.888888888888999</v>
      </c>
      <c r="O92" s="6">
        <f t="shared" si="11"/>
        <v>-101.13741</v>
      </c>
      <c r="P92" s="86"/>
    </row>
    <row r="93" spans="2:16" x14ac:dyDescent="0.25">
      <c r="B93" s="89">
        <v>10000000000</v>
      </c>
      <c r="C93" s="89">
        <v>-93.419517999999997</v>
      </c>
      <c r="D93" s="89">
        <v>-83.921370999999994</v>
      </c>
      <c r="F93" s="6">
        <f t="shared" si="12"/>
        <v>11.111111111111001</v>
      </c>
      <c r="G93" s="6">
        <f t="shared" si="10"/>
        <v>-106.62557</v>
      </c>
      <c r="H93" s="6"/>
      <c r="J93" s="89">
        <v>10000000000</v>
      </c>
      <c r="K93" s="89">
        <v>-93.951363000000001</v>
      </c>
      <c r="L93" s="89">
        <v>-82.787529000000006</v>
      </c>
      <c r="N93" s="6">
        <f t="shared" si="13"/>
        <v>11.111111111111001</v>
      </c>
      <c r="O93" s="6">
        <f t="shared" si="11"/>
        <v>-100.48721999999999</v>
      </c>
      <c r="P93" s="86"/>
    </row>
    <row r="94" spans="2:16" x14ac:dyDescent="0.25">
      <c r="B94" s="89">
        <v>10333333333.333</v>
      </c>
      <c r="C94" s="89">
        <v>-93.391509999999997</v>
      </c>
      <c r="D94" s="89">
        <v>-83.840118000000004</v>
      </c>
      <c r="F94" s="6">
        <f t="shared" si="12"/>
        <v>11.333333333333</v>
      </c>
      <c r="G94" s="6">
        <f t="shared" si="10"/>
        <v>-94.585846000000004</v>
      </c>
      <c r="H94" s="6"/>
      <c r="J94" s="89">
        <v>10333333333.333</v>
      </c>
      <c r="K94" s="89">
        <v>-100.29832</v>
      </c>
      <c r="L94" s="89">
        <v>-89.164794999999998</v>
      </c>
      <c r="N94" s="6">
        <f t="shared" si="13"/>
        <v>11.333333333333</v>
      </c>
      <c r="O94" s="6">
        <f t="shared" si="11"/>
        <v>-102.53695</v>
      </c>
      <c r="P94" s="86"/>
    </row>
    <row r="95" spans="2:16" x14ac:dyDescent="0.25">
      <c r="B95" s="89">
        <v>10666666666.667</v>
      </c>
      <c r="C95" s="89">
        <v>-92.734222000000003</v>
      </c>
      <c r="D95" s="89">
        <v>-83.608917000000005</v>
      </c>
      <c r="F95" s="6">
        <f t="shared" si="12"/>
        <v>11.555555555555999</v>
      </c>
      <c r="G95" s="6">
        <f t="shared" si="10"/>
        <v>-117.91428999999999</v>
      </c>
      <c r="H95" s="6"/>
      <c r="J95" s="89">
        <v>10666666666.667</v>
      </c>
      <c r="K95" s="89">
        <v>-113.32243</v>
      </c>
      <c r="L95" s="89">
        <v>-102.40376000000001</v>
      </c>
      <c r="N95" s="6">
        <f t="shared" si="13"/>
        <v>11.555555555555999</v>
      </c>
      <c r="O95" s="6">
        <f t="shared" si="11"/>
        <v>-97.443168999999997</v>
      </c>
      <c r="P95" s="86"/>
    </row>
    <row r="96" spans="2:16" x14ac:dyDescent="0.25">
      <c r="B96" s="89">
        <v>11000000000</v>
      </c>
      <c r="C96" s="89">
        <v>-92.991851999999994</v>
      </c>
      <c r="D96" s="89">
        <v>-83.845984999999999</v>
      </c>
      <c r="F96" s="6">
        <f t="shared" si="12"/>
        <v>11.777777777778001</v>
      </c>
      <c r="G96" s="6">
        <f t="shared" si="10"/>
        <v>-103.16416</v>
      </c>
      <c r="H96" s="6"/>
      <c r="J96" s="89">
        <v>11000000000</v>
      </c>
      <c r="K96" s="89">
        <v>-98.492142000000001</v>
      </c>
      <c r="L96" s="89">
        <v>-88.010620000000003</v>
      </c>
      <c r="N96" s="6">
        <f t="shared" si="13"/>
        <v>11.777777777778001</v>
      </c>
      <c r="O96" s="6">
        <f t="shared" si="11"/>
        <v>-100.40441</v>
      </c>
      <c r="P96" s="86"/>
    </row>
    <row r="97" spans="2:16" x14ac:dyDescent="0.25">
      <c r="B97" s="89">
        <v>11333333333.333</v>
      </c>
      <c r="C97" s="89">
        <v>-94.046165000000002</v>
      </c>
      <c r="D97" s="89">
        <v>-84.695671000000004</v>
      </c>
      <c r="F97" s="6">
        <f t="shared" si="12"/>
        <v>12</v>
      </c>
      <c r="G97" s="6">
        <f t="shared" si="10"/>
        <v>-105.25926</v>
      </c>
      <c r="H97" s="6"/>
      <c r="J97" s="89">
        <v>11333333333.333</v>
      </c>
      <c r="K97" s="89">
        <v>-93.246932999999999</v>
      </c>
      <c r="L97" s="89">
        <v>-82.817276000000007</v>
      </c>
      <c r="N97" s="6">
        <f t="shared" si="13"/>
        <v>12</v>
      </c>
      <c r="O97" s="6">
        <f t="shared" si="11"/>
        <v>-94.745102000000003</v>
      </c>
      <c r="P97" s="86"/>
    </row>
    <row r="98" spans="2:16" x14ac:dyDescent="0.25">
      <c r="B98" s="89">
        <v>11666666666.667</v>
      </c>
      <c r="C98" s="89">
        <v>-93.962890999999999</v>
      </c>
      <c r="D98" s="89">
        <v>-84.200194999999994</v>
      </c>
      <c r="F98" s="6" t="s">
        <v>21</v>
      </c>
      <c r="H98" s="6"/>
      <c r="J98" s="89">
        <v>11666666666.667</v>
      </c>
      <c r="K98" s="89">
        <v>-92.188254999999998</v>
      </c>
      <c r="L98" s="89">
        <v>-81.906829999999999</v>
      </c>
      <c r="N98" s="6" t="s">
        <v>21</v>
      </c>
      <c r="P98" s="86"/>
    </row>
    <row r="99" spans="2:16" x14ac:dyDescent="0.25">
      <c r="B99" s="89">
        <v>12000000000</v>
      </c>
      <c r="C99" s="89">
        <v>-98.297202999999996</v>
      </c>
      <c r="D99" s="89">
        <v>-87.372864000000007</v>
      </c>
      <c r="H99" s="6"/>
      <c r="J99" s="89">
        <v>12000000000</v>
      </c>
      <c r="K99" s="89">
        <v>-93.684044</v>
      </c>
      <c r="L99" s="89">
        <v>-83.364754000000005</v>
      </c>
      <c r="P99" s="86"/>
    </row>
    <row r="100" spans="2:16" x14ac:dyDescent="0.25">
      <c r="B100" s="89" t="s">
        <v>21</v>
      </c>
      <c r="H100" s="6"/>
      <c r="J100" s="89" t="s">
        <v>21</v>
      </c>
      <c r="P100" s="86"/>
    </row>
    <row r="101" spans="2:16" x14ac:dyDescent="0.25">
      <c r="F101" s="6" t="s">
        <v>25</v>
      </c>
      <c r="H101" s="6"/>
      <c r="N101" s="6" t="s">
        <v>25</v>
      </c>
      <c r="P101" s="86"/>
    </row>
    <row r="102" spans="2:16" ht="15.75" x14ac:dyDescent="0.25">
      <c r="F102" s="6" t="s">
        <v>19</v>
      </c>
      <c r="G102" s="6" t="str">
        <f t="shared" ref="G102:G121" si="14">D128</f>
        <v>5Rx0L dBc Log Mag(dB)</v>
      </c>
      <c r="H102" s="35">
        <v>5</v>
      </c>
      <c r="N102" s="6" t="s">
        <v>19</v>
      </c>
      <c r="O102" s="6" t="str">
        <f t="shared" ref="O102:O121" si="15">L128</f>
        <v>5Rx0L dBc Log Mag(dB)</v>
      </c>
      <c r="P102" s="35">
        <v>5</v>
      </c>
    </row>
    <row r="103" spans="2:16" ht="15.75" x14ac:dyDescent="0.25">
      <c r="B103" s="89" t="s">
        <v>24</v>
      </c>
      <c r="F103" s="6">
        <f t="shared" ref="F103:F121" si="16">B129/1000000000</f>
        <v>10</v>
      </c>
      <c r="G103" s="6">
        <f t="shared" si="14"/>
        <v>-97.230666999999997</v>
      </c>
      <c r="H103" s="36">
        <f>ABS(AVERAGE(G103:G121)-(H102-1)*15)</f>
        <v>156.88905505263159</v>
      </c>
      <c r="J103" s="89" t="s">
        <v>24</v>
      </c>
      <c r="N103" s="6">
        <f t="shared" ref="N103:N121" si="17">J129/1000000000</f>
        <v>10</v>
      </c>
      <c r="O103" s="6">
        <f t="shared" si="15"/>
        <v>-101.92278</v>
      </c>
      <c r="P103" s="36">
        <f>ABS(AVERAGE(O103:O121)-(P102-1)*15)</f>
        <v>160.51005852631576</v>
      </c>
    </row>
    <row r="104" spans="2:16" x14ac:dyDescent="0.25">
      <c r="B104" s="89" t="s">
        <v>19</v>
      </c>
      <c r="C104" s="89" t="s">
        <v>269</v>
      </c>
      <c r="D104" s="89" t="s">
        <v>270</v>
      </c>
      <c r="F104" s="6">
        <f t="shared" si="16"/>
        <v>10.111111111111001</v>
      </c>
      <c r="G104" s="6">
        <f t="shared" si="14"/>
        <v>-87.918555999999995</v>
      </c>
      <c r="J104" s="89" t="s">
        <v>19</v>
      </c>
      <c r="K104" s="89" t="s">
        <v>269</v>
      </c>
      <c r="L104" s="89" t="s">
        <v>270</v>
      </c>
      <c r="N104" s="6">
        <f t="shared" si="17"/>
        <v>10.111111111111001</v>
      </c>
      <c r="O104" s="6">
        <f t="shared" si="15"/>
        <v>-100.24433000000001</v>
      </c>
    </row>
    <row r="105" spans="2:16" x14ac:dyDescent="0.25">
      <c r="B105" s="89">
        <v>8000000000</v>
      </c>
      <c r="C105" s="89">
        <v>-107.70206</v>
      </c>
      <c r="D105" s="89">
        <v>-98.475403</v>
      </c>
      <c r="F105" s="6">
        <f t="shared" si="16"/>
        <v>10.222222222221999</v>
      </c>
      <c r="G105" s="6">
        <f t="shared" si="14"/>
        <v>-95.577858000000006</v>
      </c>
      <c r="J105" s="89">
        <v>8000000000</v>
      </c>
      <c r="K105" s="89">
        <v>-111.39281</v>
      </c>
      <c r="L105" s="89">
        <v>-99.449852000000007</v>
      </c>
      <c r="N105" s="6">
        <f t="shared" si="17"/>
        <v>10.222222222221999</v>
      </c>
      <c r="O105" s="6">
        <f t="shared" si="15"/>
        <v>-87.416686999999996</v>
      </c>
    </row>
    <row r="106" spans="2:16" x14ac:dyDescent="0.25">
      <c r="B106" s="89">
        <v>8222222222.2222004</v>
      </c>
      <c r="C106" s="89">
        <v>-115.71558</v>
      </c>
      <c r="D106" s="89">
        <v>-107.21899999999999</v>
      </c>
      <c r="F106" s="6">
        <f t="shared" si="16"/>
        <v>10.333333333333</v>
      </c>
      <c r="G106" s="6">
        <f t="shared" si="14"/>
        <v>-94.572556000000006</v>
      </c>
      <c r="J106" s="89">
        <v>8222222222.2222004</v>
      </c>
      <c r="K106" s="89">
        <v>-108.90115</v>
      </c>
      <c r="L106" s="89">
        <v>-100.90501999999999</v>
      </c>
      <c r="N106" s="6">
        <f t="shared" si="17"/>
        <v>10.333333333333</v>
      </c>
      <c r="O106" s="6">
        <f t="shared" si="15"/>
        <v>-114.2715</v>
      </c>
    </row>
    <row r="107" spans="2:16" x14ac:dyDescent="0.25">
      <c r="B107" s="89">
        <v>8444444444.4443998</v>
      </c>
      <c r="C107" s="89">
        <v>-112.93402</v>
      </c>
      <c r="D107" s="89">
        <v>-104.45802</v>
      </c>
      <c r="F107" s="6">
        <f t="shared" si="16"/>
        <v>10.444444444444001</v>
      </c>
      <c r="G107" s="6">
        <f t="shared" si="14"/>
        <v>-106.71547</v>
      </c>
      <c r="J107" s="89">
        <v>8444444444.4443998</v>
      </c>
      <c r="K107" s="89">
        <v>-109.8446</v>
      </c>
      <c r="L107" s="89">
        <v>-102.00306999999999</v>
      </c>
      <c r="N107" s="6">
        <f t="shared" si="17"/>
        <v>10.444444444444001</v>
      </c>
      <c r="O107" s="6">
        <f t="shared" si="15"/>
        <v>-93.865166000000002</v>
      </c>
    </row>
    <row r="108" spans="2:16" x14ac:dyDescent="0.25">
      <c r="B108" s="89">
        <v>8666666666.6667004</v>
      </c>
      <c r="C108" s="89">
        <v>-110.97364</v>
      </c>
      <c r="D108" s="89">
        <v>-102.8498</v>
      </c>
      <c r="F108" s="6">
        <f t="shared" si="16"/>
        <v>10.555555555555999</v>
      </c>
      <c r="G108" s="6">
        <f t="shared" si="14"/>
        <v>-94.927520999999999</v>
      </c>
      <c r="J108" s="89">
        <v>8666666666.6667004</v>
      </c>
      <c r="K108" s="89">
        <v>-109.81637000000001</v>
      </c>
      <c r="L108" s="89">
        <v>-101.57615</v>
      </c>
      <c r="N108" s="6">
        <f t="shared" si="17"/>
        <v>10.555555555555999</v>
      </c>
      <c r="O108" s="6">
        <f t="shared" si="15"/>
        <v>-102.01752999999999</v>
      </c>
    </row>
    <row r="109" spans="2:16" x14ac:dyDescent="0.25">
      <c r="B109" s="89">
        <v>8888888888.8889008</v>
      </c>
      <c r="C109" s="89">
        <v>-118.80747</v>
      </c>
      <c r="D109" s="89">
        <v>-111.17516999999999</v>
      </c>
      <c r="F109" s="6">
        <f t="shared" si="16"/>
        <v>10.666666666667</v>
      </c>
      <c r="G109" s="6">
        <f t="shared" si="14"/>
        <v>-96.686058000000003</v>
      </c>
      <c r="J109" s="89">
        <v>8888888888.8889008</v>
      </c>
      <c r="K109" s="89">
        <v>-111.24657000000001</v>
      </c>
      <c r="L109" s="89">
        <v>-102.59806</v>
      </c>
      <c r="N109" s="6">
        <f t="shared" si="17"/>
        <v>10.666666666667</v>
      </c>
      <c r="O109" s="6">
        <f t="shared" si="15"/>
        <v>-107.46093</v>
      </c>
    </row>
    <row r="110" spans="2:16" x14ac:dyDescent="0.25">
      <c r="B110" s="89">
        <v>9111111111.1110992</v>
      </c>
      <c r="C110" s="89">
        <v>-112.05962</v>
      </c>
      <c r="D110" s="89">
        <v>-104.58425</v>
      </c>
      <c r="F110" s="6">
        <f t="shared" si="16"/>
        <v>10.777777777778001</v>
      </c>
      <c r="G110" s="6">
        <f t="shared" si="14"/>
        <v>-93.096947</v>
      </c>
      <c r="J110" s="89">
        <v>9111111111.1110992</v>
      </c>
      <c r="K110" s="89">
        <v>-108.22041</v>
      </c>
      <c r="L110" s="89">
        <v>-99.274139000000005</v>
      </c>
      <c r="N110" s="6">
        <f t="shared" si="17"/>
        <v>10.777777777778001</v>
      </c>
      <c r="O110" s="6">
        <f t="shared" si="15"/>
        <v>-97.015991</v>
      </c>
    </row>
    <row r="111" spans="2:16" x14ac:dyDescent="0.25">
      <c r="B111" s="89">
        <v>9333333333.3332996</v>
      </c>
      <c r="C111" s="89">
        <v>-113.76027999999999</v>
      </c>
      <c r="D111" s="89">
        <v>-106.02755999999999</v>
      </c>
      <c r="F111" s="6">
        <f t="shared" si="16"/>
        <v>10.888888888888999</v>
      </c>
      <c r="G111" s="6">
        <f t="shared" si="14"/>
        <v>-97.794524999999993</v>
      </c>
      <c r="J111" s="89">
        <v>9333333333.3332996</v>
      </c>
      <c r="K111" s="89">
        <v>-110.965</v>
      </c>
      <c r="L111" s="89">
        <v>-101.7636</v>
      </c>
      <c r="N111" s="6">
        <f t="shared" si="17"/>
        <v>10.888888888888999</v>
      </c>
      <c r="O111" s="6">
        <f t="shared" si="15"/>
        <v>-94.788039999999995</v>
      </c>
    </row>
    <row r="112" spans="2:16" x14ac:dyDescent="0.25">
      <c r="B112" s="89">
        <v>9555555555.5555992</v>
      </c>
      <c r="C112" s="89">
        <v>-102.1527</v>
      </c>
      <c r="D112" s="89">
        <v>-93.748008999999996</v>
      </c>
      <c r="F112" s="6">
        <f t="shared" si="16"/>
        <v>11</v>
      </c>
      <c r="G112" s="6">
        <f t="shared" si="14"/>
        <v>-99.821922000000001</v>
      </c>
      <c r="J112" s="89">
        <v>9555555555.5555992</v>
      </c>
      <c r="K112" s="89">
        <v>-113.50127000000001</v>
      </c>
      <c r="L112" s="89">
        <v>-104.17587</v>
      </c>
      <c r="N112" s="6">
        <f t="shared" si="17"/>
        <v>11</v>
      </c>
      <c r="O112" s="6">
        <f t="shared" si="15"/>
        <v>-100.01004</v>
      </c>
    </row>
    <row r="113" spans="2:15" x14ac:dyDescent="0.25">
      <c r="B113" s="89">
        <v>9777777777.7777996</v>
      </c>
      <c r="C113" s="89">
        <v>-116.16798</v>
      </c>
      <c r="D113" s="89">
        <v>-107.29939</v>
      </c>
      <c r="F113" s="6">
        <f t="shared" si="16"/>
        <v>11.111111111111001</v>
      </c>
      <c r="G113" s="6">
        <f t="shared" si="14"/>
        <v>-95.325515999999993</v>
      </c>
      <c r="J113" s="89">
        <v>9777777777.7777996</v>
      </c>
      <c r="K113" s="89">
        <v>-113.36909</v>
      </c>
      <c r="L113" s="89">
        <v>-103.76667</v>
      </c>
      <c r="N113" s="6">
        <f t="shared" si="17"/>
        <v>11.111111111111001</v>
      </c>
      <c r="O113" s="6">
        <f t="shared" si="15"/>
        <v>-93.589691000000002</v>
      </c>
    </row>
    <row r="114" spans="2:15" x14ac:dyDescent="0.25">
      <c r="B114" s="89">
        <v>10000000000</v>
      </c>
      <c r="C114" s="89">
        <v>-111.57662999999999</v>
      </c>
      <c r="D114" s="89">
        <v>-102.55663</v>
      </c>
      <c r="F114" s="6">
        <f t="shared" si="16"/>
        <v>11.222222222221999</v>
      </c>
      <c r="G114" s="6">
        <f t="shared" si="14"/>
        <v>-104.67434</v>
      </c>
      <c r="J114" s="89">
        <v>10000000000</v>
      </c>
      <c r="K114" s="89">
        <v>-114.56229999999999</v>
      </c>
      <c r="L114" s="89">
        <v>-104.55891</v>
      </c>
      <c r="N114" s="6">
        <f t="shared" si="17"/>
        <v>11.222222222221999</v>
      </c>
      <c r="O114" s="6">
        <f t="shared" si="15"/>
        <v>-105.19401999999999</v>
      </c>
    </row>
    <row r="115" spans="2:15" x14ac:dyDescent="0.25">
      <c r="B115" s="89">
        <v>10222222222.222</v>
      </c>
      <c r="C115" s="89">
        <v>-101.91374</v>
      </c>
      <c r="D115" s="89">
        <v>-92.803573999999998</v>
      </c>
      <c r="F115" s="6">
        <f t="shared" si="16"/>
        <v>11.333333333333</v>
      </c>
      <c r="G115" s="6">
        <f t="shared" si="14"/>
        <v>-100.90073</v>
      </c>
      <c r="J115" s="89">
        <v>10222222222.222</v>
      </c>
      <c r="K115" s="89">
        <v>-106.98226</v>
      </c>
      <c r="L115" s="89">
        <v>-96.611671000000001</v>
      </c>
      <c r="N115" s="6">
        <f t="shared" si="17"/>
        <v>11.333333333333</v>
      </c>
      <c r="O115" s="6">
        <f t="shared" si="15"/>
        <v>-101.7067</v>
      </c>
    </row>
    <row r="116" spans="2:15" x14ac:dyDescent="0.25">
      <c r="B116" s="89">
        <v>10444444444.444</v>
      </c>
      <c r="C116" s="89">
        <v>-114.49666000000001</v>
      </c>
      <c r="D116" s="89">
        <v>-105.61835000000001</v>
      </c>
      <c r="F116" s="6">
        <f t="shared" si="16"/>
        <v>11.444444444444001</v>
      </c>
      <c r="G116" s="6">
        <f t="shared" si="14"/>
        <v>-90.706940000000003</v>
      </c>
      <c r="J116" s="89">
        <v>10444444444.444</v>
      </c>
      <c r="K116" s="89">
        <v>-108.70491</v>
      </c>
      <c r="L116" s="89">
        <v>-98.292580000000001</v>
      </c>
      <c r="N116" s="6">
        <f t="shared" si="17"/>
        <v>11.444444444444001</v>
      </c>
      <c r="O116" s="6">
        <f t="shared" si="15"/>
        <v>-99.874138000000002</v>
      </c>
    </row>
    <row r="117" spans="2:15" x14ac:dyDescent="0.25">
      <c r="B117" s="89">
        <v>10666666666.667</v>
      </c>
      <c r="C117" s="89">
        <v>-108.48002</v>
      </c>
      <c r="D117" s="89">
        <v>-98.981872999999993</v>
      </c>
      <c r="F117" s="6">
        <f t="shared" si="16"/>
        <v>11.555555555555999</v>
      </c>
      <c r="G117" s="6">
        <f t="shared" si="14"/>
        <v>-109.76806999999999</v>
      </c>
      <c r="J117" s="89">
        <v>10666666666.667</v>
      </c>
      <c r="K117" s="89">
        <v>-106.87336999999999</v>
      </c>
      <c r="L117" s="89">
        <v>-95.709541000000002</v>
      </c>
      <c r="N117" s="6">
        <f t="shared" si="17"/>
        <v>11.555555555555999</v>
      </c>
      <c r="O117" s="6">
        <f t="shared" si="15"/>
        <v>-109.7543</v>
      </c>
    </row>
    <row r="118" spans="2:15" x14ac:dyDescent="0.25">
      <c r="B118" s="89">
        <v>10888888888.889</v>
      </c>
      <c r="C118" s="89">
        <v>-112.2162</v>
      </c>
      <c r="D118" s="89">
        <v>-102.66481</v>
      </c>
      <c r="F118" s="6">
        <f t="shared" si="16"/>
        <v>11.666666666667</v>
      </c>
      <c r="G118" s="6">
        <f t="shared" si="14"/>
        <v>-96.947533000000007</v>
      </c>
      <c r="J118" s="89">
        <v>10888888888.889</v>
      </c>
      <c r="K118" s="89">
        <v>-112.27094</v>
      </c>
      <c r="L118" s="89">
        <v>-101.13741</v>
      </c>
      <c r="N118" s="6">
        <f t="shared" si="17"/>
        <v>11.666666666667</v>
      </c>
      <c r="O118" s="6">
        <f t="shared" si="15"/>
        <v>-100.17641999999999</v>
      </c>
    </row>
    <row r="119" spans="2:15" x14ac:dyDescent="0.25">
      <c r="B119" s="89">
        <v>11111111111.111</v>
      </c>
      <c r="C119" s="89">
        <v>-115.75088</v>
      </c>
      <c r="D119" s="89">
        <v>-106.62557</v>
      </c>
      <c r="F119" s="6">
        <f t="shared" si="16"/>
        <v>11.777777777778001</v>
      </c>
      <c r="G119" s="6">
        <f t="shared" si="14"/>
        <v>-91.357849000000002</v>
      </c>
      <c r="J119" s="89">
        <v>11111111111.111</v>
      </c>
      <c r="K119" s="89">
        <v>-111.4059</v>
      </c>
      <c r="L119" s="89">
        <v>-100.48721999999999</v>
      </c>
      <c r="N119" s="6">
        <f t="shared" si="17"/>
        <v>11.777777777778001</v>
      </c>
      <c r="O119" s="6">
        <f t="shared" si="15"/>
        <v>-97.425415000000001</v>
      </c>
    </row>
    <row r="120" spans="2:15" x14ac:dyDescent="0.25">
      <c r="B120" s="89">
        <v>11333333333.333</v>
      </c>
      <c r="C120" s="89">
        <v>-103.73171000000001</v>
      </c>
      <c r="D120" s="89">
        <v>-94.585846000000004</v>
      </c>
      <c r="F120" s="6">
        <f t="shared" si="16"/>
        <v>11.888888888888999</v>
      </c>
      <c r="G120" s="6">
        <f t="shared" si="14"/>
        <v>-95.369629000000003</v>
      </c>
      <c r="J120" s="89">
        <v>11333333333.333</v>
      </c>
      <c r="K120" s="89">
        <v>-113.01846999999999</v>
      </c>
      <c r="L120" s="89">
        <v>-102.53695</v>
      </c>
      <c r="N120" s="6">
        <f t="shared" si="17"/>
        <v>11.888888888888999</v>
      </c>
      <c r="O120" s="6">
        <f t="shared" si="15"/>
        <v>-103.11328</v>
      </c>
    </row>
    <row r="121" spans="2:15" x14ac:dyDescent="0.25">
      <c r="B121" s="89">
        <v>11555555555.556</v>
      </c>
      <c r="C121" s="89">
        <v>-127.26479</v>
      </c>
      <c r="D121" s="89">
        <v>-117.91428999999999</v>
      </c>
      <c r="F121" s="6">
        <f t="shared" si="16"/>
        <v>12</v>
      </c>
      <c r="G121" s="6">
        <f t="shared" si="14"/>
        <v>-91.499358999999998</v>
      </c>
      <c r="J121" s="89">
        <v>11555555555.556</v>
      </c>
      <c r="K121" s="89">
        <v>-107.87282999999999</v>
      </c>
      <c r="L121" s="89">
        <v>-97.443168999999997</v>
      </c>
      <c r="N121" s="6">
        <f t="shared" si="17"/>
        <v>12</v>
      </c>
      <c r="O121" s="6">
        <f t="shared" si="15"/>
        <v>-99.844154000000003</v>
      </c>
    </row>
    <row r="122" spans="2:15" x14ac:dyDescent="0.25">
      <c r="B122" s="89">
        <v>11777777777.778</v>
      </c>
      <c r="C122" s="89">
        <v>-112.92686</v>
      </c>
      <c r="D122" s="89">
        <v>-103.16416</v>
      </c>
      <c r="F122" s="6" t="s">
        <v>21</v>
      </c>
      <c r="J122" s="89">
        <v>11777777777.778</v>
      </c>
      <c r="K122" s="89">
        <v>-110.68584</v>
      </c>
      <c r="L122" s="89">
        <v>-100.40441</v>
      </c>
      <c r="N122" s="6" t="s">
        <v>21</v>
      </c>
    </row>
    <row r="123" spans="2:15" x14ac:dyDescent="0.25">
      <c r="B123" s="89">
        <v>12000000000</v>
      </c>
      <c r="C123" s="89">
        <v>-116.18361</v>
      </c>
      <c r="D123" s="89">
        <v>-105.25926</v>
      </c>
      <c r="J123" s="89">
        <v>12000000000</v>
      </c>
      <c r="K123" s="89">
        <v>-105.06439</v>
      </c>
      <c r="L123" s="89">
        <v>-94.745102000000003</v>
      </c>
    </row>
    <row r="124" spans="2:15" x14ac:dyDescent="0.25">
      <c r="B124" s="89" t="s">
        <v>21</v>
      </c>
      <c r="J124" s="89" t="s">
        <v>21</v>
      </c>
    </row>
    <row r="127" spans="2:15" x14ac:dyDescent="0.25">
      <c r="B127" s="89" t="s">
        <v>25</v>
      </c>
      <c r="J127" s="89" t="s">
        <v>25</v>
      </c>
    </row>
    <row r="128" spans="2:15" x14ac:dyDescent="0.25">
      <c r="B128" s="89" t="s">
        <v>19</v>
      </c>
      <c r="C128" s="89" t="s">
        <v>279</v>
      </c>
      <c r="D128" s="89" t="s">
        <v>280</v>
      </c>
      <c r="J128" s="89" t="s">
        <v>19</v>
      </c>
      <c r="K128" s="89" t="s">
        <v>279</v>
      </c>
      <c r="L128" s="89" t="s">
        <v>280</v>
      </c>
    </row>
    <row r="129" spans="2:12" x14ac:dyDescent="0.25">
      <c r="B129" s="89">
        <v>10000000000</v>
      </c>
      <c r="C129" s="89">
        <v>-106.45734</v>
      </c>
      <c r="D129" s="89">
        <v>-97.230666999999997</v>
      </c>
      <c r="J129" s="89">
        <v>10000000000</v>
      </c>
      <c r="K129" s="89">
        <v>-113.86574</v>
      </c>
      <c r="L129" s="89">
        <v>-101.92278</v>
      </c>
    </row>
    <row r="130" spans="2:12" x14ac:dyDescent="0.25">
      <c r="B130" s="89">
        <v>10111111111.111</v>
      </c>
      <c r="C130" s="89">
        <v>-96.415131000000002</v>
      </c>
      <c r="D130" s="89">
        <v>-87.918555999999995</v>
      </c>
      <c r="J130" s="89">
        <v>10111111111.111</v>
      </c>
      <c r="K130" s="89">
        <v>-108.24046</v>
      </c>
      <c r="L130" s="89">
        <v>-100.24433000000001</v>
      </c>
    </row>
    <row r="131" spans="2:12" x14ac:dyDescent="0.25">
      <c r="B131" s="89">
        <v>10222222222.222</v>
      </c>
      <c r="C131" s="89">
        <v>-104.05386</v>
      </c>
      <c r="D131" s="89">
        <v>-95.577858000000006</v>
      </c>
      <c r="J131" s="89">
        <v>10222222222.222</v>
      </c>
      <c r="K131" s="89">
        <v>-95.258223999999998</v>
      </c>
      <c r="L131" s="89">
        <v>-87.416686999999996</v>
      </c>
    </row>
    <row r="132" spans="2:12" x14ac:dyDescent="0.25">
      <c r="B132" s="89">
        <v>10333333333.333</v>
      </c>
      <c r="C132" s="89">
        <v>-102.6964</v>
      </c>
      <c r="D132" s="89">
        <v>-94.572556000000006</v>
      </c>
      <c r="J132" s="89">
        <v>10333333333.333</v>
      </c>
      <c r="K132" s="89">
        <v>-122.51172</v>
      </c>
      <c r="L132" s="89">
        <v>-114.2715</v>
      </c>
    </row>
    <row r="133" spans="2:12" x14ac:dyDescent="0.25">
      <c r="B133" s="89">
        <v>10444444444.444</v>
      </c>
      <c r="C133" s="89">
        <v>-114.34778</v>
      </c>
      <c r="D133" s="89">
        <v>-106.71547</v>
      </c>
      <c r="J133" s="89">
        <v>10444444444.444</v>
      </c>
      <c r="K133" s="89">
        <v>-102.51367</v>
      </c>
      <c r="L133" s="89">
        <v>-93.865166000000002</v>
      </c>
    </row>
    <row r="134" spans="2:12" x14ac:dyDescent="0.25">
      <c r="B134" s="89">
        <v>10555555555.556</v>
      </c>
      <c r="C134" s="89">
        <v>-102.40289</v>
      </c>
      <c r="D134" s="89">
        <v>-94.927520999999999</v>
      </c>
      <c r="J134" s="89">
        <v>10555555555.556</v>
      </c>
      <c r="K134" s="89">
        <v>-110.96380000000001</v>
      </c>
      <c r="L134" s="89">
        <v>-102.01752999999999</v>
      </c>
    </row>
    <row r="135" spans="2:12" x14ac:dyDescent="0.25">
      <c r="B135" s="89">
        <v>10666666666.667</v>
      </c>
      <c r="C135" s="89">
        <v>-104.41878</v>
      </c>
      <c r="D135" s="89">
        <v>-96.686058000000003</v>
      </c>
      <c r="J135" s="89">
        <v>10666666666.667</v>
      </c>
      <c r="K135" s="89">
        <v>-116.66234</v>
      </c>
      <c r="L135" s="89">
        <v>-107.46093</v>
      </c>
    </row>
    <row r="136" spans="2:12" x14ac:dyDescent="0.25">
      <c r="B136" s="89">
        <v>10777777777.778</v>
      </c>
      <c r="C136" s="89">
        <v>-101.50165</v>
      </c>
      <c r="D136" s="89">
        <v>-93.096947</v>
      </c>
      <c r="J136" s="89">
        <v>10777777777.778</v>
      </c>
      <c r="K136" s="89">
        <v>-106.34139</v>
      </c>
      <c r="L136" s="89">
        <v>-97.015991</v>
      </c>
    </row>
    <row r="137" spans="2:12" x14ac:dyDescent="0.25">
      <c r="B137" s="89">
        <v>10888888888.889</v>
      </c>
      <c r="C137" s="89">
        <v>-106.66312000000001</v>
      </c>
      <c r="D137" s="89">
        <v>-97.794524999999993</v>
      </c>
      <c r="J137" s="89">
        <v>10888888888.889</v>
      </c>
      <c r="K137" s="89">
        <v>-104.39046</v>
      </c>
      <c r="L137" s="89">
        <v>-94.788039999999995</v>
      </c>
    </row>
    <row r="138" spans="2:12" x14ac:dyDescent="0.25">
      <c r="B138" s="89">
        <v>11000000000</v>
      </c>
      <c r="C138" s="89">
        <v>-108.84191</v>
      </c>
      <c r="D138" s="89">
        <v>-99.821922000000001</v>
      </c>
      <c r="J138" s="89">
        <v>11000000000</v>
      </c>
      <c r="K138" s="89">
        <v>-110.01343</v>
      </c>
      <c r="L138" s="89">
        <v>-100.01004</v>
      </c>
    </row>
    <row r="139" spans="2:12" x14ac:dyDescent="0.25">
      <c r="B139" s="89">
        <v>11111111111.111</v>
      </c>
      <c r="C139" s="89">
        <v>-104.43568999999999</v>
      </c>
      <c r="D139" s="89">
        <v>-95.325515999999993</v>
      </c>
      <c r="J139" s="89">
        <v>11111111111.111</v>
      </c>
      <c r="K139" s="89">
        <v>-103.96028</v>
      </c>
      <c r="L139" s="89">
        <v>-93.589691000000002</v>
      </c>
    </row>
    <row r="140" spans="2:12" x14ac:dyDescent="0.25">
      <c r="B140" s="89">
        <v>11222222222.222</v>
      </c>
      <c r="C140" s="89">
        <v>-113.55265</v>
      </c>
      <c r="D140" s="89">
        <v>-104.67434</v>
      </c>
      <c r="J140" s="89">
        <v>11222222222.222</v>
      </c>
      <c r="K140" s="89">
        <v>-115.60635000000001</v>
      </c>
      <c r="L140" s="89">
        <v>-105.19401999999999</v>
      </c>
    </row>
    <row r="141" spans="2:12" x14ac:dyDescent="0.25">
      <c r="B141" s="89">
        <v>11333333333.333</v>
      </c>
      <c r="C141" s="89">
        <v>-110.39887</v>
      </c>
      <c r="D141" s="89">
        <v>-100.90073</v>
      </c>
      <c r="J141" s="89">
        <v>11333333333.333</v>
      </c>
      <c r="K141" s="89">
        <v>-112.87054000000001</v>
      </c>
      <c r="L141" s="89">
        <v>-101.7067</v>
      </c>
    </row>
    <row r="142" spans="2:12" x14ac:dyDescent="0.25">
      <c r="B142" s="89">
        <v>11444444444.444</v>
      </c>
      <c r="C142" s="89">
        <v>-100.25833</v>
      </c>
      <c r="D142" s="89">
        <v>-90.706940000000003</v>
      </c>
      <c r="J142" s="89">
        <v>11444444444.444</v>
      </c>
      <c r="K142" s="89">
        <v>-111.00767</v>
      </c>
      <c r="L142" s="89">
        <v>-99.874138000000002</v>
      </c>
    </row>
    <row r="143" spans="2:12" x14ac:dyDescent="0.25">
      <c r="B143" s="89">
        <v>11555555555.556</v>
      </c>
      <c r="C143" s="89">
        <v>-118.89337</v>
      </c>
      <c r="D143" s="89">
        <v>-109.76806999999999</v>
      </c>
      <c r="J143" s="89">
        <v>11555555555.556</v>
      </c>
      <c r="K143" s="89">
        <v>-120.67297000000001</v>
      </c>
      <c r="L143" s="89">
        <v>-109.7543</v>
      </c>
    </row>
    <row r="144" spans="2:12" x14ac:dyDescent="0.25">
      <c r="B144" s="89">
        <v>11666666666.667</v>
      </c>
      <c r="C144" s="89">
        <v>-106.09341000000001</v>
      </c>
      <c r="D144" s="89">
        <v>-96.947533000000007</v>
      </c>
      <c r="J144" s="89">
        <v>11666666666.667</v>
      </c>
      <c r="K144" s="89">
        <v>-110.65794</v>
      </c>
      <c r="L144" s="89">
        <v>-100.17641999999999</v>
      </c>
    </row>
    <row r="145" spans="2:12" x14ac:dyDescent="0.25">
      <c r="B145" s="89">
        <v>11777777777.778</v>
      </c>
      <c r="C145" s="89">
        <v>-100.70834000000001</v>
      </c>
      <c r="D145" s="89">
        <v>-91.357849000000002</v>
      </c>
      <c r="J145" s="89">
        <v>11777777777.778</v>
      </c>
      <c r="K145" s="89">
        <v>-107.85507</v>
      </c>
      <c r="L145" s="89">
        <v>-97.425415000000001</v>
      </c>
    </row>
    <row r="146" spans="2:12" x14ac:dyDescent="0.25">
      <c r="B146" s="89">
        <v>11888888888.889</v>
      </c>
      <c r="C146" s="89">
        <v>-105.13233</v>
      </c>
      <c r="D146" s="89">
        <v>-95.369629000000003</v>
      </c>
      <c r="J146" s="89">
        <v>11888888888.889</v>
      </c>
      <c r="K146" s="89">
        <v>-113.39471</v>
      </c>
      <c r="L146" s="89">
        <v>-103.11328</v>
      </c>
    </row>
    <row r="147" spans="2:12" x14ac:dyDescent="0.25">
      <c r="B147" s="89">
        <v>12000000000</v>
      </c>
      <c r="C147" s="89">
        <v>-102.42371</v>
      </c>
      <c r="D147" s="89">
        <v>-91.499358999999998</v>
      </c>
      <c r="J147" s="89">
        <v>12000000000</v>
      </c>
      <c r="K147" s="89">
        <v>-110.16343999999999</v>
      </c>
      <c r="L147" s="89">
        <v>-99.844154000000003</v>
      </c>
    </row>
    <row r="148" spans="2:12" x14ac:dyDescent="0.25">
      <c r="B148" s="89" t="s">
        <v>21</v>
      </c>
      <c r="J148" s="89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604"/>
  <sheetViews>
    <sheetView workbookViewId="0">
      <selection activeCell="J1" sqref="J1:L604"/>
    </sheetView>
  </sheetViews>
  <sheetFormatPr defaultRowHeight="15" x14ac:dyDescent="0.25"/>
  <cols>
    <col min="1" max="1" width="13.7109375" style="40" customWidth="1"/>
    <col min="2" max="4" width="9.140625" style="89"/>
    <col min="5" max="5" width="2" style="7" customWidth="1"/>
    <col min="6" max="6" width="17.42578125" style="6" bestFit="1" customWidth="1"/>
    <col min="7" max="7" width="25.28515625" style="6" bestFit="1" customWidth="1"/>
    <col min="8" max="8" width="9.28515625" style="6" bestFit="1" customWidth="1"/>
    <col min="9" max="9" width="13.7109375" style="40" customWidth="1"/>
    <col min="10" max="12" width="9.140625" style="89"/>
    <col min="13" max="13" width="2" style="7" customWidth="1"/>
    <col min="14" max="14" width="17.42578125" style="6" bestFit="1" customWidth="1"/>
    <col min="15" max="15" width="25.28515625" style="6" bestFit="1" customWidth="1"/>
    <col min="16" max="16" width="9.28515625" style="88" bestFit="1" customWidth="1"/>
    <col min="17" max="17" width="2" style="7" customWidth="1"/>
  </cols>
  <sheetData>
    <row r="1" spans="1:17" x14ac:dyDescent="0.25">
      <c r="B1" s="89" t="s">
        <v>95</v>
      </c>
      <c r="E1" s="10"/>
      <c r="G1" s="6" t="s">
        <v>16</v>
      </c>
      <c r="J1" s="89" t="s">
        <v>95</v>
      </c>
      <c r="M1" s="10"/>
      <c r="O1" s="6" t="s">
        <v>17</v>
      </c>
      <c r="Q1" s="10"/>
    </row>
    <row r="2" spans="1:17" x14ac:dyDescent="0.25">
      <c r="A2" s="50" t="s">
        <v>111</v>
      </c>
      <c r="B2" s="89" t="s">
        <v>257</v>
      </c>
      <c r="C2" s="89" t="s">
        <v>273</v>
      </c>
      <c r="D2" s="89" t="s">
        <v>274</v>
      </c>
      <c r="E2" s="10"/>
      <c r="F2" s="15"/>
      <c r="G2" s="82" t="s">
        <v>283</v>
      </c>
      <c r="I2" s="50" t="s">
        <v>108</v>
      </c>
      <c r="J2" s="89" t="s">
        <v>257</v>
      </c>
      <c r="K2" s="89" t="s">
        <v>273</v>
      </c>
      <c r="L2" s="89" t="s">
        <v>274</v>
      </c>
      <c r="M2" s="10"/>
      <c r="N2" s="15"/>
      <c r="O2" s="82" t="s">
        <v>283</v>
      </c>
      <c r="Q2" s="10"/>
    </row>
    <row r="3" spans="1:17" x14ac:dyDescent="0.25">
      <c r="B3" s="89" t="s">
        <v>276</v>
      </c>
      <c r="C3" s="89" t="s">
        <v>294</v>
      </c>
      <c r="D3" s="89" t="s">
        <v>303</v>
      </c>
      <c r="E3" s="10"/>
      <c r="F3" s="15"/>
      <c r="G3" s="13"/>
      <c r="J3" s="89" t="s">
        <v>276</v>
      </c>
      <c r="K3" s="89" t="s">
        <v>294</v>
      </c>
      <c r="L3" s="89" t="s">
        <v>304</v>
      </c>
      <c r="M3" s="10"/>
      <c r="N3" s="15"/>
      <c r="O3" s="13"/>
      <c r="Q3" s="10"/>
    </row>
    <row r="4" spans="1:17" x14ac:dyDescent="0.25">
      <c r="B4" s="89" t="s">
        <v>98</v>
      </c>
      <c r="E4" s="10"/>
      <c r="G4" s="41" t="s">
        <v>20</v>
      </c>
      <c r="J4" s="89" t="s">
        <v>98</v>
      </c>
      <c r="M4" s="10"/>
      <c r="O4" s="41" t="s">
        <v>20</v>
      </c>
      <c r="Q4" s="10"/>
    </row>
    <row r="5" spans="1:17" x14ac:dyDescent="0.25">
      <c r="E5" s="10"/>
      <c r="F5" s="6" t="s">
        <v>18</v>
      </c>
      <c r="M5" s="10"/>
      <c r="N5" s="6" t="s">
        <v>18</v>
      </c>
      <c r="Q5" s="10"/>
    </row>
    <row r="6" spans="1:17" ht="15.75" x14ac:dyDescent="0.25">
      <c r="E6" s="10"/>
      <c r="F6" s="6" t="s">
        <v>19</v>
      </c>
      <c r="G6" s="6" t="str">
        <f t="shared" ref="G6:G25" si="0">D32</f>
        <v>1Rx2L dBc Log Mag(dB)</v>
      </c>
      <c r="H6" s="35">
        <v>1</v>
      </c>
      <c r="M6" s="10"/>
      <c r="N6" s="6" t="s">
        <v>19</v>
      </c>
      <c r="O6" s="6" t="str">
        <f t="shared" ref="O6:O25" si="1">L32</f>
        <v>1Rx2L dBc Log Mag(dB)</v>
      </c>
      <c r="P6" s="35">
        <v>1</v>
      </c>
      <c r="Q6" s="10"/>
    </row>
    <row r="7" spans="1:17" ht="15.75" x14ac:dyDescent="0.25">
      <c r="B7" s="89" t="s">
        <v>99</v>
      </c>
      <c r="E7" s="10"/>
      <c r="F7" s="6">
        <f t="shared" ref="F7:F25" si="2">B33/1000000000</f>
        <v>3.9089999999999998</v>
      </c>
      <c r="G7" s="6">
        <f t="shared" si="0"/>
        <v>-28.063202</v>
      </c>
      <c r="H7" s="36">
        <f>ABS(AVERAGE(G7:G25)-(H6-1)*5)</f>
        <v>33.07357563157894</v>
      </c>
      <c r="J7" s="89" t="s">
        <v>99</v>
      </c>
      <c r="M7" s="10"/>
      <c r="N7" s="6">
        <f t="shared" ref="N7:N25" si="3">J33/1000000000</f>
        <v>3.9089999999999998</v>
      </c>
      <c r="O7" s="6">
        <f t="shared" si="1"/>
        <v>-27.455006000000001</v>
      </c>
      <c r="P7" s="36">
        <f>ABS(AVERAGE(O7:O25)-(P6-1)*5)</f>
        <v>32.895570368421055</v>
      </c>
      <c r="Q7" s="10"/>
    </row>
    <row r="8" spans="1:17" x14ac:dyDescent="0.25">
      <c r="B8" s="89" t="s">
        <v>19</v>
      </c>
      <c r="C8" s="89" t="s">
        <v>113</v>
      </c>
      <c r="E8" s="10"/>
      <c r="F8" s="6">
        <f t="shared" si="2"/>
        <v>4.3585000000000003</v>
      </c>
      <c r="G8" s="6">
        <f t="shared" si="0"/>
        <v>-59.499214000000002</v>
      </c>
      <c r="J8" s="89" t="s">
        <v>19</v>
      </c>
      <c r="K8" s="89" t="s">
        <v>113</v>
      </c>
      <c r="M8" s="10"/>
      <c r="N8" s="6">
        <f t="shared" si="3"/>
        <v>4.3585000000000003</v>
      </c>
      <c r="O8" s="6">
        <f t="shared" si="1"/>
        <v>-31.643629000000001</v>
      </c>
      <c r="Q8" s="10"/>
    </row>
    <row r="9" spans="1:17" x14ac:dyDescent="0.25">
      <c r="B9" s="89">
        <v>2000000000</v>
      </c>
      <c r="C9" s="89">
        <v>-9.2079743999999994</v>
      </c>
      <c r="E9" s="10"/>
      <c r="F9" s="6">
        <f t="shared" si="2"/>
        <v>4.8079999999999998</v>
      </c>
      <c r="G9" s="6">
        <f t="shared" si="0"/>
        <v>-35.752079000000002</v>
      </c>
      <c r="J9" s="89">
        <v>2000000000</v>
      </c>
      <c r="K9" s="89">
        <v>-11.855295999999999</v>
      </c>
      <c r="M9" s="10"/>
      <c r="N9" s="6">
        <f t="shared" si="3"/>
        <v>4.8079999999999998</v>
      </c>
      <c r="O9" s="6">
        <f t="shared" si="1"/>
        <v>-30.428532000000001</v>
      </c>
      <c r="Q9" s="10"/>
    </row>
    <row r="10" spans="1:17" x14ac:dyDescent="0.25">
      <c r="B10" s="89">
        <v>2555555555.5556002</v>
      </c>
      <c r="C10" s="89">
        <v>-8.4611768999999999</v>
      </c>
      <c r="E10" s="10"/>
      <c r="F10" s="6">
        <f t="shared" si="2"/>
        <v>5.2575000000000003</v>
      </c>
      <c r="G10" s="6">
        <f t="shared" si="0"/>
        <v>-34.092711999999999</v>
      </c>
      <c r="J10" s="89">
        <v>2555555555.5556002</v>
      </c>
      <c r="K10" s="89">
        <v>-7.9352426999999999</v>
      </c>
      <c r="M10" s="10"/>
      <c r="N10" s="6">
        <f t="shared" si="3"/>
        <v>5.2575000000000003</v>
      </c>
      <c r="O10" s="6">
        <f t="shared" si="1"/>
        <v>-29.355217</v>
      </c>
      <c r="Q10" s="10"/>
    </row>
    <row r="11" spans="1:17" x14ac:dyDescent="0.25">
      <c r="B11" s="89">
        <v>3111111111.1111002</v>
      </c>
      <c r="C11" s="89">
        <v>-8.4664096999999998</v>
      </c>
      <c r="E11" s="10"/>
      <c r="F11" s="6">
        <f t="shared" si="2"/>
        <v>5.7069999999999999</v>
      </c>
      <c r="G11" s="6">
        <f t="shared" si="0"/>
        <v>-31.511023999999999</v>
      </c>
      <c r="J11" s="89">
        <v>3111111111.1111002</v>
      </c>
      <c r="K11" s="89">
        <v>-7.8046999000000001</v>
      </c>
      <c r="M11" s="10"/>
      <c r="N11" s="6">
        <f t="shared" si="3"/>
        <v>5.7069999999999999</v>
      </c>
      <c r="O11" s="6">
        <f t="shared" si="1"/>
        <v>-30.900269000000002</v>
      </c>
      <c r="Q11" s="10"/>
    </row>
    <row r="12" spans="1:17" x14ac:dyDescent="0.25">
      <c r="B12" s="89">
        <v>3666666666.6666999</v>
      </c>
      <c r="C12" s="89">
        <v>-8.0582303999999993</v>
      </c>
      <c r="E12" s="10"/>
      <c r="F12" s="6">
        <f t="shared" si="2"/>
        <v>6.1565000000000003</v>
      </c>
      <c r="G12" s="6">
        <f t="shared" si="0"/>
        <v>-30.196064</v>
      </c>
      <c r="J12" s="89">
        <v>3666666666.6666999</v>
      </c>
      <c r="K12" s="89">
        <v>-8.1650801000000008</v>
      </c>
      <c r="M12" s="10"/>
      <c r="N12" s="6">
        <f t="shared" si="3"/>
        <v>6.1565000000000003</v>
      </c>
      <c r="O12" s="6">
        <f t="shared" si="1"/>
        <v>-37.978943000000001</v>
      </c>
      <c r="Q12" s="10"/>
    </row>
    <row r="13" spans="1:17" x14ac:dyDescent="0.25">
      <c r="B13" s="89">
        <v>4222222222.2221999</v>
      </c>
      <c r="C13" s="89">
        <v>-7.5834279000000002</v>
      </c>
      <c r="E13" s="10"/>
      <c r="F13" s="6">
        <f t="shared" si="2"/>
        <v>6.6059999999999999</v>
      </c>
      <c r="G13" s="6">
        <f t="shared" si="0"/>
        <v>-30.900116000000001</v>
      </c>
      <c r="J13" s="89">
        <v>4222222222.2221999</v>
      </c>
      <c r="K13" s="89">
        <v>-8.5810299000000008</v>
      </c>
      <c r="M13" s="10"/>
      <c r="N13" s="6">
        <f t="shared" si="3"/>
        <v>6.6059999999999999</v>
      </c>
      <c r="O13" s="6">
        <f t="shared" si="1"/>
        <v>-38.335579000000003</v>
      </c>
      <c r="Q13" s="10"/>
    </row>
    <row r="14" spans="1:17" x14ac:dyDescent="0.25">
      <c r="B14" s="89">
        <v>4777777777.7777996</v>
      </c>
      <c r="C14" s="89">
        <v>-7.4076580999999999</v>
      </c>
      <c r="E14" s="10"/>
      <c r="F14" s="6">
        <f t="shared" si="2"/>
        <v>7.0555000000000003</v>
      </c>
      <c r="G14" s="6">
        <f t="shared" si="0"/>
        <v>-30.099606999999999</v>
      </c>
      <c r="J14" s="89">
        <v>4777777777.7777996</v>
      </c>
      <c r="K14" s="89">
        <v>-8.8451281000000002</v>
      </c>
      <c r="M14" s="10"/>
      <c r="N14" s="6">
        <f t="shared" si="3"/>
        <v>7.0555000000000003</v>
      </c>
      <c r="O14" s="6">
        <f t="shared" si="1"/>
        <v>-34.649569999999997</v>
      </c>
      <c r="Q14" s="10"/>
    </row>
    <row r="15" spans="1:17" x14ac:dyDescent="0.25">
      <c r="B15" s="89">
        <v>5333333333.3332996</v>
      </c>
      <c r="C15" s="89">
        <v>-7.7131653</v>
      </c>
      <c r="E15" s="10"/>
      <c r="F15" s="6">
        <f t="shared" si="2"/>
        <v>7.5049999999999999</v>
      </c>
      <c r="G15" s="6">
        <f t="shared" si="0"/>
        <v>-30.148273</v>
      </c>
      <c r="J15" s="89">
        <v>5333333333.3332996</v>
      </c>
      <c r="K15" s="89">
        <v>-9.1566276999999996</v>
      </c>
      <c r="M15" s="10"/>
      <c r="N15" s="6">
        <f t="shared" si="3"/>
        <v>7.5049999999999999</v>
      </c>
      <c r="O15" s="6">
        <f t="shared" si="1"/>
        <v>-34.052531999999999</v>
      </c>
      <c r="Q15" s="10"/>
    </row>
    <row r="16" spans="1:17" x14ac:dyDescent="0.25">
      <c r="B16" s="89">
        <v>5888888888.8888998</v>
      </c>
      <c r="C16" s="89">
        <v>-8.3606461999999997</v>
      </c>
      <c r="E16" s="10"/>
      <c r="F16" s="6">
        <f t="shared" si="2"/>
        <v>7.9545000000000003</v>
      </c>
      <c r="G16" s="6">
        <f t="shared" si="0"/>
        <v>-30.652601000000001</v>
      </c>
      <c r="J16" s="89">
        <v>5888888888.8888998</v>
      </c>
      <c r="K16" s="89">
        <v>-9.2565966</v>
      </c>
      <c r="M16" s="10"/>
      <c r="N16" s="6">
        <f t="shared" si="3"/>
        <v>7.9545000000000003</v>
      </c>
      <c r="O16" s="6">
        <f t="shared" si="1"/>
        <v>-35.971355000000003</v>
      </c>
      <c r="Q16" s="10"/>
    </row>
    <row r="17" spans="2:17" x14ac:dyDescent="0.25">
      <c r="B17" s="89">
        <v>6444444444.4443998</v>
      </c>
      <c r="C17" s="89">
        <v>-8.8255110000000005</v>
      </c>
      <c r="E17" s="10"/>
      <c r="F17" s="6">
        <f t="shared" si="2"/>
        <v>8.4039999999999999</v>
      </c>
      <c r="G17" s="6">
        <f t="shared" si="0"/>
        <v>-31.460450999999999</v>
      </c>
      <c r="J17" s="89">
        <v>6444444444.4443998</v>
      </c>
      <c r="K17" s="89">
        <v>-9.5326328</v>
      </c>
      <c r="M17" s="10"/>
      <c r="N17" s="6">
        <f t="shared" si="3"/>
        <v>8.4039999999999999</v>
      </c>
      <c r="O17" s="6">
        <f t="shared" si="1"/>
        <v>-36.222709999999999</v>
      </c>
      <c r="Q17" s="10"/>
    </row>
    <row r="18" spans="2:17" x14ac:dyDescent="0.25">
      <c r="B18" s="89">
        <v>7000000000</v>
      </c>
      <c r="C18" s="89">
        <v>-8.9941510999999998</v>
      </c>
      <c r="E18" s="10"/>
      <c r="F18" s="6">
        <f t="shared" si="2"/>
        <v>8.8535000000000004</v>
      </c>
      <c r="G18" s="6">
        <f t="shared" si="0"/>
        <v>-31.506633999999998</v>
      </c>
      <c r="J18" s="89">
        <v>7000000000</v>
      </c>
      <c r="K18" s="89">
        <v>-9.9560317999999999</v>
      </c>
      <c r="M18" s="10"/>
      <c r="N18" s="6">
        <f t="shared" si="3"/>
        <v>8.8535000000000004</v>
      </c>
      <c r="O18" s="6">
        <f t="shared" si="1"/>
        <v>-35.62162</v>
      </c>
      <c r="Q18" s="10"/>
    </row>
    <row r="19" spans="2:17" x14ac:dyDescent="0.25">
      <c r="B19" s="89">
        <v>7555555555.5556002</v>
      </c>
      <c r="C19" s="89">
        <v>-9.0245314000000008</v>
      </c>
      <c r="E19" s="10"/>
      <c r="F19" s="6">
        <f t="shared" si="2"/>
        <v>9.3030000000000008</v>
      </c>
      <c r="G19" s="6">
        <f t="shared" si="0"/>
        <v>-30.642503999999999</v>
      </c>
      <c r="J19" s="89">
        <v>7555555555.5556002</v>
      </c>
      <c r="K19" s="89">
        <v>-10.278093999999999</v>
      </c>
      <c r="M19" s="10"/>
      <c r="N19" s="6">
        <f t="shared" si="3"/>
        <v>9.3030000000000008</v>
      </c>
      <c r="O19" s="6">
        <f t="shared" si="1"/>
        <v>-33.734012999999997</v>
      </c>
      <c r="Q19" s="10"/>
    </row>
    <row r="20" spans="2:17" x14ac:dyDescent="0.25">
      <c r="B20" s="89">
        <v>8111111111.1111002</v>
      </c>
      <c r="C20" s="89">
        <v>-8.8262253000000008</v>
      </c>
      <c r="E20" s="10"/>
      <c r="F20" s="6">
        <f t="shared" si="2"/>
        <v>9.7524999999999995</v>
      </c>
      <c r="G20" s="6">
        <f t="shared" si="0"/>
        <v>-29.862635000000001</v>
      </c>
      <c r="J20" s="89">
        <v>8111111111.1111002</v>
      </c>
      <c r="K20" s="89">
        <v>-10.30832</v>
      </c>
      <c r="M20" s="10"/>
      <c r="N20" s="6">
        <f t="shared" si="3"/>
        <v>9.7524999999999995</v>
      </c>
      <c r="O20" s="6">
        <f t="shared" si="1"/>
        <v>-30.935462999999999</v>
      </c>
      <c r="Q20" s="10"/>
    </row>
    <row r="21" spans="2:17" x14ac:dyDescent="0.25">
      <c r="B21" s="89">
        <v>8666666666.6667004</v>
      </c>
      <c r="C21" s="89">
        <v>-9.4665203000000009</v>
      </c>
      <c r="E21" s="10"/>
      <c r="F21" s="6">
        <f t="shared" si="2"/>
        <v>10.202</v>
      </c>
      <c r="G21" s="6">
        <f t="shared" si="0"/>
        <v>-31.344004000000002</v>
      </c>
      <c r="J21" s="89">
        <v>8666666666.6667004</v>
      </c>
      <c r="K21" s="89">
        <v>-11.073786</v>
      </c>
      <c r="M21" s="10"/>
      <c r="N21" s="6">
        <f t="shared" si="3"/>
        <v>10.202</v>
      </c>
      <c r="O21" s="6">
        <f t="shared" si="1"/>
        <v>-31.197565000000001</v>
      </c>
      <c r="Q21" s="10"/>
    </row>
    <row r="22" spans="2:17" x14ac:dyDescent="0.25">
      <c r="B22" s="89">
        <v>9222222222.2222004</v>
      </c>
      <c r="C22" s="89">
        <v>-9.5188684000000006</v>
      </c>
      <c r="E22" s="10"/>
      <c r="F22" s="6">
        <f t="shared" si="2"/>
        <v>10.6515</v>
      </c>
      <c r="G22" s="6">
        <f t="shared" si="0"/>
        <v>-30.271858000000002</v>
      </c>
      <c r="J22" s="89">
        <v>9222222222.2222004</v>
      </c>
      <c r="K22" s="89">
        <v>-11.077855</v>
      </c>
      <c r="M22" s="10"/>
      <c r="N22" s="6">
        <f t="shared" si="3"/>
        <v>10.6515</v>
      </c>
      <c r="O22" s="6">
        <f t="shared" si="1"/>
        <v>-32.056072</v>
      </c>
      <c r="Q22" s="10"/>
    </row>
    <row r="23" spans="2:17" x14ac:dyDescent="0.25">
      <c r="B23" s="89">
        <v>9777777777.7777996</v>
      </c>
      <c r="C23" s="89">
        <v>-9.0846280999999998</v>
      </c>
      <c r="E23" s="10"/>
      <c r="F23" s="6">
        <f t="shared" si="2"/>
        <v>11.101000000000001</v>
      </c>
      <c r="G23" s="6">
        <f t="shared" si="0"/>
        <v>-31.002949000000001</v>
      </c>
      <c r="J23" s="89">
        <v>9777777777.7777996</v>
      </c>
      <c r="K23" s="89">
        <v>-10.860236</v>
      </c>
      <c r="M23" s="10"/>
      <c r="N23" s="6">
        <f t="shared" si="3"/>
        <v>11.101000000000001</v>
      </c>
      <c r="O23" s="6">
        <f t="shared" si="1"/>
        <v>-32.203304000000003</v>
      </c>
      <c r="Q23" s="10"/>
    </row>
    <row r="24" spans="2:17" x14ac:dyDescent="0.25">
      <c r="B24" s="89">
        <v>10333333333.333</v>
      </c>
      <c r="C24" s="89">
        <v>-9.0957068999999997</v>
      </c>
      <c r="E24" s="10"/>
      <c r="F24" s="6">
        <f t="shared" si="2"/>
        <v>11.5505</v>
      </c>
      <c r="G24" s="6">
        <f t="shared" si="0"/>
        <v>-36.289959000000003</v>
      </c>
      <c r="J24" s="89">
        <v>10333333333.333</v>
      </c>
      <c r="K24" s="89">
        <v>-10.372509000000001</v>
      </c>
      <c r="M24" s="10"/>
      <c r="N24" s="6">
        <f t="shared" si="3"/>
        <v>11.5505</v>
      </c>
      <c r="O24" s="6">
        <f t="shared" si="1"/>
        <v>-32.056305000000002</v>
      </c>
      <c r="Q24" s="10"/>
    </row>
    <row r="25" spans="2:17" x14ac:dyDescent="0.25">
      <c r="B25" s="89">
        <v>10888888888.889</v>
      </c>
      <c r="C25" s="89">
        <v>-9.3135004000000006</v>
      </c>
      <c r="E25" s="10"/>
      <c r="F25" s="6">
        <f t="shared" si="2"/>
        <v>12</v>
      </c>
      <c r="G25" s="6">
        <f t="shared" si="0"/>
        <v>-35.102051000000003</v>
      </c>
      <c r="J25" s="89">
        <v>10888888888.889</v>
      </c>
      <c r="K25" s="89">
        <v>-10.314728000000001</v>
      </c>
      <c r="M25" s="10"/>
      <c r="N25" s="6">
        <f t="shared" si="3"/>
        <v>12</v>
      </c>
      <c r="O25" s="6">
        <f t="shared" si="1"/>
        <v>-30.218153000000001</v>
      </c>
      <c r="Q25" s="10"/>
    </row>
    <row r="26" spans="2:17" x14ac:dyDescent="0.25">
      <c r="B26" s="89">
        <v>11444444444.444</v>
      </c>
      <c r="C26" s="89">
        <v>-9.7124834</v>
      </c>
      <c r="E26" s="10"/>
      <c r="F26" s="6" t="s">
        <v>21</v>
      </c>
      <c r="J26" s="89">
        <v>11444444444.444</v>
      </c>
      <c r="K26" s="89">
        <v>-10.181244</v>
      </c>
      <c r="M26" s="10"/>
      <c r="N26" s="6" t="s">
        <v>21</v>
      </c>
      <c r="Q26" s="10"/>
    </row>
    <row r="27" spans="2:17" x14ac:dyDescent="0.25">
      <c r="B27" s="89">
        <v>12000000000</v>
      </c>
      <c r="C27" s="89">
        <v>-10.873822000000001</v>
      </c>
      <c r="E27" s="10"/>
      <c r="J27" s="89">
        <v>12000000000</v>
      </c>
      <c r="K27" s="89">
        <v>-10.208444</v>
      </c>
      <c r="M27" s="10"/>
      <c r="Q27" s="10"/>
    </row>
    <row r="28" spans="2:17" x14ac:dyDescent="0.25">
      <c r="B28" s="89" t="s">
        <v>21</v>
      </c>
      <c r="E28" s="10"/>
      <c r="J28" s="89" t="s">
        <v>21</v>
      </c>
      <c r="M28" s="10"/>
      <c r="Q28" s="10"/>
    </row>
    <row r="29" spans="2:17" x14ac:dyDescent="0.25">
      <c r="E29" s="10"/>
      <c r="F29" s="6" t="s">
        <v>22</v>
      </c>
      <c r="M29" s="10"/>
      <c r="N29" s="6" t="s">
        <v>22</v>
      </c>
      <c r="Q29" s="10"/>
    </row>
    <row r="30" spans="2:17" ht="15.75" x14ac:dyDescent="0.25">
      <c r="E30" s="10"/>
      <c r="F30" s="6" t="s">
        <v>19</v>
      </c>
      <c r="G30" s="6" t="str">
        <f t="shared" ref="G30:G49" si="4">D56</f>
        <v>1Rx3L dBc Log Mag(dB)</v>
      </c>
      <c r="H30" s="35">
        <v>1</v>
      </c>
      <c r="M30" s="10"/>
      <c r="N30" s="6" t="s">
        <v>19</v>
      </c>
      <c r="O30" s="6" t="str">
        <f t="shared" ref="O30:O49" si="5">L56</f>
        <v>1Rx3L dBc Log Mag(dB)</v>
      </c>
      <c r="P30" s="35">
        <v>1</v>
      </c>
      <c r="Q30" s="10"/>
    </row>
    <row r="31" spans="2:17" ht="15.75" x14ac:dyDescent="0.25">
      <c r="B31" s="89" t="s">
        <v>18</v>
      </c>
      <c r="E31" s="10"/>
      <c r="F31" s="6">
        <f t="shared" ref="F31:F49" si="6">B57/1000000000</f>
        <v>5.9089999999999998</v>
      </c>
      <c r="G31" s="6">
        <f t="shared" si="4"/>
        <v>-7.5534654000000003</v>
      </c>
      <c r="H31" s="36">
        <f>ABS(AVERAGE(G31:G49)-(H30-1)*5)</f>
        <v>11.011563705263161</v>
      </c>
      <c r="J31" s="89" t="s">
        <v>18</v>
      </c>
      <c r="M31" s="10"/>
      <c r="N31" s="6">
        <f t="shared" ref="N31:N49" si="7">J57/1000000000</f>
        <v>5.9089999999999998</v>
      </c>
      <c r="O31" s="6">
        <f t="shared" si="5"/>
        <v>-4.8287000999999998</v>
      </c>
      <c r="P31" s="36">
        <f>ABS(AVERAGE(O31:O49)-(P30-1)*5)</f>
        <v>12.984560115789476</v>
      </c>
      <c r="Q31" s="10"/>
    </row>
    <row r="32" spans="2:17" x14ac:dyDescent="0.25">
      <c r="B32" s="89" t="s">
        <v>19</v>
      </c>
      <c r="C32" s="89" t="s">
        <v>123</v>
      </c>
      <c r="D32" s="89" t="s">
        <v>31</v>
      </c>
      <c r="E32" s="10"/>
      <c r="F32" s="6">
        <f t="shared" si="6"/>
        <v>6.2473888888889002</v>
      </c>
      <c r="G32" s="6">
        <f t="shared" si="4"/>
        <v>-12.432271</v>
      </c>
      <c r="J32" s="89" t="s">
        <v>19</v>
      </c>
      <c r="K32" s="89" t="s">
        <v>123</v>
      </c>
      <c r="L32" s="89" t="s">
        <v>31</v>
      </c>
      <c r="M32" s="10"/>
      <c r="N32" s="6">
        <f t="shared" si="7"/>
        <v>6.2473888888889002</v>
      </c>
      <c r="O32" s="6">
        <f t="shared" si="5"/>
        <v>-9.242794</v>
      </c>
      <c r="Q32" s="10"/>
    </row>
    <row r="33" spans="2:17" x14ac:dyDescent="0.25">
      <c r="B33" s="89">
        <v>3909000000</v>
      </c>
      <c r="C33" s="89">
        <v>-37.271174999999999</v>
      </c>
      <c r="D33" s="89">
        <v>-28.063202</v>
      </c>
      <c r="E33" s="10"/>
      <c r="F33" s="6">
        <f t="shared" si="6"/>
        <v>6.5857777777777997</v>
      </c>
      <c r="G33" s="6">
        <f t="shared" si="4"/>
        <v>-14.390587999999999</v>
      </c>
      <c r="J33" s="89">
        <v>3909000000</v>
      </c>
      <c r="K33" s="89">
        <v>-39.310302999999998</v>
      </c>
      <c r="L33" s="89">
        <v>-27.455006000000001</v>
      </c>
      <c r="M33" s="10"/>
      <c r="N33" s="6">
        <f t="shared" si="7"/>
        <v>6.5857777777777997</v>
      </c>
      <c r="O33" s="6">
        <f t="shared" si="5"/>
        <v>-10.261725</v>
      </c>
      <c r="Q33" s="10"/>
    </row>
    <row r="34" spans="2:17" x14ac:dyDescent="0.25">
      <c r="B34" s="89">
        <v>4358500000</v>
      </c>
      <c r="C34" s="89">
        <v>-67.960387999999995</v>
      </c>
      <c r="D34" s="89">
        <v>-59.499214000000002</v>
      </c>
      <c r="E34" s="10"/>
      <c r="F34" s="6">
        <f t="shared" si="6"/>
        <v>6.9241666666667001</v>
      </c>
      <c r="G34" s="6">
        <f t="shared" si="4"/>
        <v>-15.010963</v>
      </c>
      <c r="J34" s="89">
        <v>4358500000</v>
      </c>
      <c r="K34" s="89">
        <v>-39.578873000000002</v>
      </c>
      <c r="L34" s="89">
        <v>-31.643629000000001</v>
      </c>
      <c r="M34" s="10"/>
      <c r="N34" s="6">
        <f t="shared" si="7"/>
        <v>6.9241666666667001</v>
      </c>
      <c r="O34" s="6">
        <f t="shared" si="5"/>
        <v>-12.612691999999999</v>
      </c>
      <c r="Q34" s="10"/>
    </row>
    <row r="35" spans="2:17" x14ac:dyDescent="0.25">
      <c r="B35" s="89">
        <v>4808000000</v>
      </c>
      <c r="C35" s="89">
        <v>-44.218487000000003</v>
      </c>
      <c r="D35" s="89">
        <v>-35.752079000000002</v>
      </c>
      <c r="E35" s="10"/>
      <c r="F35" s="6">
        <f t="shared" si="6"/>
        <v>7.2625555555556005</v>
      </c>
      <c r="G35" s="6">
        <f t="shared" si="4"/>
        <v>-13.225212000000001</v>
      </c>
      <c r="J35" s="89">
        <v>4808000000</v>
      </c>
      <c r="K35" s="89">
        <v>-38.233231000000004</v>
      </c>
      <c r="L35" s="89">
        <v>-30.428532000000001</v>
      </c>
      <c r="M35" s="10"/>
      <c r="N35" s="6">
        <f t="shared" si="7"/>
        <v>7.2625555555556005</v>
      </c>
      <c r="O35" s="6">
        <f t="shared" si="5"/>
        <v>-15.207343</v>
      </c>
      <c r="Q35" s="10"/>
    </row>
    <row r="36" spans="2:17" x14ac:dyDescent="0.25">
      <c r="B36" s="89">
        <v>5257500000</v>
      </c>
      <c r="C36" s="89">
        <v>-42.150944000000003</v>
      </c>
      <c r="D36" s="89">
        <v>-34.092711999999999</v>
      </c>
      <c r="E36" s="10"/>
      <c r="F36" s="6">
        <f t="shared" si="6"/>
        <v>7.6009444444443997</v>
      </c>
      <c r="G36" s="6">
        <f t="shared" si="4"/>
        <v>-14.985916</v>
      </c>
      <c r="J36" s="89">
        <v>5257500000</v>
      </c>
      <c r="K36" s="89">
        <v>-37.520297999999997</v>
      </c>
      <c r="L36" s="89">
        <v>-29.355217</v>
      </c>
      <c r="M36" s="10"/>
      <c r="N36" s="6">
        <f t="shared" si="7"/>
        <v>7.6009444444443997</v>
      </c>
      <c r="O36" s="6">
        <f t="shared" si="5"/>
        <v>-15.669406</v>
      </c>
      <c r="Q36" s="10"/>
    </row>
    <row r="37" spans="2:17" x14ac:dyDescent="0.25">
      <c r="B37" s="89">
        <v>5707000000</v>
      </c>
      <c r="C37" s="89">
        <v>-39.094451999999997</v>
      </c>
      <c r="D37" s="89">
        <v>-31.511023999999999</v>
      </c>
      <c r="E37" s="10"/>
      <c r="F37" s="6">
        <f t="shared" si="6"/>
        <v>7.9393333333333</v>
      </c>
      <c r="G37" s="6">
        <f t="shared" si="4"/>
        <v>-12.905605</v>
      </c>
      <c r="J37" s="89">
        <v>5707000000</v>
      </c>
      <c r="K37" s="89">
        <v>-39.481299999999997</v>
      </c>
      <c r="L37" s="89">
        <v>-30.900269000000002</v>
      </c>
      <c r="M37" s="10"/>
      <c r="N37" s="6">
        <f t="shared" si="7"/>
        <v>7.9393333333333</v>
      </c>
      <c r="O37" s="6">
        <f t="shared" si="5"/>
        <v>-19.021602999999999</v>
      </c>
      <c r="Q37" s="10"/>
    </row>
    <row r="38" spans="2:17" x14ac:dyDescent="0.25">
      <c r="B38" s="89">
        <v>6156500000</v>
      </c>
      <c r="C38" s="89">
        <v>-37.603721999999998</v>
      </c>
      <c r="D38" s="89">
        <v>-30.196064</v>
      </c>
      <c r="E38" s="10"/>
      <c r="F38" s="6">
        <f t="shared" si="6"/>
        <v>8.2777222222222004</v>
      </c>
      <c r="G38" s="6">
        <f t="shared" si="4"/>
        <v>-10.549376000000001</v>
      </c>
      <c r="J38" s="89">
        <v>6156500000</v>
      </c>
      <c r="K38" s="89">
        <v>-46.824069999999999</v>
      </c>
      <c r="L38" s="89">
        <v>-37.978943000000001</v>
      </c>
      <c r="M38" s="10"/>
      <c r="N38" s="6">
        <f t="shared" si="7"/>
        <v>8.2777222222222004</v>
      </c>
      <c r="O38" s="6">
        <f t="shared" si="5"/>
        <v>-20.494893999999999</v>
      </c>
      <c r="Q38" s="10"/>
    </row>
    <row r="39" spans="2:17" x14ac:dyDescent="0.25">
      <c r="B39" s="89">
        <v>6606000000</v>
      </c>
      <c r="C39" s="89">
        <v>-38.613281000000001</v>
      </c>
      <c r="D39" s="89">
        <v>-30.900116000000001</v>
      </c>
      <c r="E39" s="10"/>
      <c r="F39" s="6">
        <f t="shared" si="6"/>
        <v>8.6161111111110991</v>
      </c>
      <c r="G39" s="6">
        <f t="shared" si="4"/>
        <v>-11.069869000000001</v>
      </c>
      <c r="J39" s="89">
        <v>6606000000</v>
      </c>
      <c r="K39" s="89">
        <v>-47.492207000000001</v>
      </c>
      <c r="L39" s="89">
        <v>-38.335579000000003</v>
      </c>
      <c r="M39" s="10"/>
      <c r="N39" s="6">
        <f t="shared" si="7"/>
        <v>8.6161111111110991</v>
      </c>
      <c r="O39" s="6">
        <f t="shared" si="5"/>
        <v>-18.265839</v>
      </c>
      <c r="Q39" s="10"/>
    </row>
    <row r="40" spans="2:17" x14ac:dyDescent="0.25">
      <c r="B40" s="89">
        <v>7055500000</v>
      </c>
      <c r="C40" s="89">
        <v>-38.460254999999997</v>
      </c>
      <c r="D40" s="89">
        <v>-30.099606999999999</v>
      </c>
      <c r="E40" s="10"/>
      <c r="F40" s="6">
        <f t="shared" si="6"/>
        <v>8.9544999999999995</v>
      </c>
      <c r="G40" s="6">
        <f t="shared" si="4"/>
        <v>-10.828408</v>
      </c>
      <c r="J40" s="89">
        <v>7055500000</v>
      </c>
      <c r="K40" s="89">
        <v>-43.906165999999999</v>
      </c>
      <c r="L40" s="89">
        <v>-34.649569999999997</v>
      </c>
      <c r="M40" s="10"/>
      <c r="N40" s="6">
        <f t="shared" si="7"/>
        <v>8.9544999999999995</v>
      </c>
      <c r="O40" s="6">
        <f t="shared" si="5"/>
        <v>-18.702397999999999</v>
      </c>
      <c r="Q40" s="10"/>
    </row>
    <row r="41" spans="2:17" x14ac:dyDescent="0.25">
      <c r="B41" s="89">
        <v>7505000000</v>
      </c>
      <c r="C41" s="89">
        <v>-38.973784999999999</v>
      </c>
      <c r="D41" s="89">
        <v>-30.148273</v>
      </c>
      <c r="E41" s="10"/>
      <c r="F41" s="6">
        <f t="shared" si="6"/>
        <v>9.2928888888889016</v>
      </c>
      <c r="G41" s="6">
        <f t="shared" si="4"/>
        <v>-10.018476</v>
      </c>
      <c r="J41" s="89">
        <v>7505000000</v>
      </c>
      <c r="K41" s="89">
        <v>-43.585166999999998</v>
      </c>
      <c r="L41" s="89">
        <v>-34.052531999999999</v>
      </c>
      <c r="M41" s="10"/>
      <c r="N41" s="6">
        <f t="shared" si="7"/>
        <v>9.2928888888889016</v>
      </c>
      <c r="O41" s="6">
        <f t="shared" si="5"/>
        <v>-17.538677</v>
      </c>
      <c r="Q41" s="10"/>
    </row>
    <row r="42" spans="2:17" x14ac:dyDescent="0.25">
      <c r="B42" s="89">
        <v>7954500000</v>
      </c>
      <c r="C42" s="89">
        <v>-39.646751000000002</v>
      </c>
      <c r="D42" s="89">
        <v>-30.652601000000001</v>
      </c>
      <c r="E42" s="10"/>
      <c r="F42" s="6">
        <f t="shared" si="6"/>
        <v>9.6312777777778003</v>
      </c>
      <c r="G42" s="6">
        <f t="shared" si="4"/>
        <v>-9.7361021000000001</v>
      </c>
      <c r="J42" s="89">
        <v>7954500000</v>
      </c>
      <c r="K42" s="89">
        <v>-45.927387000000003</v>
      </c>
      <c r="L42" s="89">
        <v>-35.971355000000003</v>
      </c>
      <c r="M42" s="10"/>
      <c r="N42" s="6">
        <f t="shared" si="7"/>
        <v>9.6312777777778003</v>
      </c>
      <c r="O42" s="6">
        <f t="shared" si="5"/>
        <v>-14.665974</v>
      </c>
      <c r="Q42" s="10"/>
    </row>
    <row r="43" spans="2:17" x14ac:dyDescent="0.25">
      <c r="B43" s="89">
        <v>8404000000</v>
      </c>
      <c r="C43" s="89">
        <v>-40.484982000000002</v>
      </c>
      <c r="D43" s="89">
        <v>-31.460450999999999</v>
      </c>
      <c r="E43" s="10"/>
      <c r="F43" s="6">
        <f t="shared" si="6"/>
        <v>9.9696666666667006</v>
      </c>
      <c r="G43" s="6">
        <f t="shared" si="4"/>
        <v>-9.7212104999999998</v>
      </c>
      <c r="J43" s="89">
        <v>8404000000</v>
      </c>
      <c r="K43" s="89">
        <v>-46.500801000000003</v>
      </c>
      <c r="L43" s="89">
        <v>-36.222709999999999</v>
      </c>
      <c r="M43" s="10"/>
      <c r="N43" s="6">
        <f t="shared" si="7"/>
        <v>9.9696666666667006</v>
      </c>
      <c r="O43" s="6">
        <f t="shared" si="5"/>
        <v>-11.410663</v>
      </c>
      <c r="Q43" s="10"/>
    </row>
    <row r="44" spans="2:17" x14ac:dyDescent="0.25">
      <c r="B44" s="89">
        <v>8853500000</v>
      </c>
      <c r="C44" s="89">
        <v>-40.332858999999999</v>
      </c>
      <c r="D44" s="89">
        <v>-31.506633999999998</v>
      </c>
      <c r="E44" s="10"/>
      <c r="F44" s="6">
        <f t="shared" si="6"/>
        <v>10.308055555555999</v>
      </c>
      <c r="G44" s="6">
        <f t="shared" si="4"/>
        <v>-8.6740846999999999</v>
      </c>
      <c r="J44" s="89">
        <v>8853500000</v>
      </c>
      <c r="K44" s="89">
        <v>-45.929938999999997</v>
      </c>
      <c r="L44" s="89">
        <v>-35.62162</v>
      </c>
      <c r="M44" s="10"/>
      <c r="N44" s="6">
        <f t="shared" si="7"/>
        <v>10.308055555555999</v>
      </c>
      <c r="O44" s="6">
        <f t="shared" si="5"/>
        <v>-11.314816</v>
      </c>
      <c r="Q44" s="10"/>
    </row>
    <row r="45" spans="2:17" x14ac:dyDescent="0.25">
      <c r="B45" s="89">
        <v>9303000000</v>
      </c>
      <c r="C45" s="89">
        <v>-40.109023999999998</v>
      </c>
      <c r="D45" s="89">
        <v>-30.642503999999999</v>
      </c>
      <c r="E45" s="10"/>
      <c r="F45" s="6">
        <f t="shared" si="6"/>
        <v>10.646444444444001</v>
      </c>
      <c r="G45" s="6">
        <f t="shared" si="4"/>
        <v>-9.1646976000000002</v>
      </c>
      <c r="J45" s="89">
        <v>9303000000</v>
      </c>
      <c r="K45" s="89">
        <v>-44.807796000000003</v>
      </c>
      <c r="L45" s="89">
        <v>-33.734012999999997</v>
      </c>
      <c r="M45" s="10"/>
      <c r="N45" s="6">
        <f t="shared" si="7"/>
        <v>10.646444444444001</v>
      </c>
      <c r="O45" s="6">
        <f t="shared" si="5"/>
        <v>-10.877314999999999</v>
      </c>
      <c r="Q45" s="10"/>
    </row>
    <row r="46" spans="2:17" x14ac:dyDescent="0.25">
      <c r="B46" s="89">
        <v>9752500000</v>
      </c>
      <c r="C46" s="89">
        <v>-39.381504</v>
      </c>
      <c r="D46" s="89">
        <v>-29.862635000000001</v>
      </c>
      <c r="E46" s="10"/>
      <c r="F46" s="6">
        <f t="shared" si="6"/>
        <v>10.984833333333</v>
      </c>
      <c r="G46" s="6">
        <f t="shared" si="4"/>
        <v>-10.667771999999999</v>
      </c>
      <c r="J46" s="89">
        <v>9752500000</v>
      </c>
      <c r="K46" s="89">
        <v>-42.013320999999998</v>
      </c>
      <c r="L46" s="89">
        <v>-30.935462999999999</v>
      </c>
      <c r="M46" s="10"/>
      <c r="N46" s="6">
        <f t="shared" si="7"/>
        <v>10.984833333333</v>
      </c>
      <c r="O46" s="6">
        <f t="shared" si="5"/>
        <v>-8.9586419999999993</v>
      </c>
      <c r="Q46" s="10"/>
    </row>
    <row r="47" spans="2:17" x14ac:dyDescent="0.25">
      <c r="B47" s="89">
        <v>10202000000</v>
      </c>
      <c r="C47" s="89">
        <v>-40.428631000000003</v>
      </c>
      <c r="D47" s="89">
        <v>-31.344004000000002</v>
      </c>
      <c r="E47" s="10"/>
      <c r="F47" s="6">
        <f t="shared" si="6"/>
        <v>11.323222222222</v>
      </c>
      <c r="G47" s="6">
        <f t="shared" si="4"/>
        <v>-8.5907221000000007</v>
      </c>
      <c r="J47" s="89">
        <v>10202000000</v>
      </c>
      <c r="K47" s="89">
        <v>-42.0578</v>
      </c>
      <c r="L47" s="89">
        <v>-31.197565000000001</v>
      </c>
      <c r="M47" s="10"/>
      <c r="N47" s="6">
        <f t="shared" si="7"/>
        <v>11.323222222222</v>
      </c>
      <c r="O47" s="6">
        <f t="shared" si="5"/>
        <v>-10.276278</v>
      </c>
      <c r="Q47" s="10"/>
    </row>
    <row r="48" spans="2:17" x14ac:dyDescent="0.25">
      <c r="B48" s="89">
        <v>10651500000</v>
      </c>
      <c r="C48" s="89">
        <v>-39.367564999999999</v>
      </c>
      <c r="D48" s="89">
        <v>-30.271858000000002</v>
      </c>
      <c r="E48" s="10"/>
      <c r="F48" s="6">
        <f t="shared" si="6"/>
        <v>11.661611111111</v>
      </c>
      <c r="G48" s="6">
        <f t="shared" si="4"/>
        <v>-9.7877244999999995</v>
      </c>
      <c r="J48" s="89">
        <v>10651500000</v>
      </c>
      <c r="K48" s="89">
        <v>-42.428581000000001</v>
      </c>
      <c r="L48" s="89">
        <v>-32.056072</v>
      </c>
      <c r="M48" s="10"/>
      <c r="N48" s="6">
        <f t="shared" si="7"/>
        <v>11.661611111111</v>
      </c>
      <c r="O48" s="6">
        <f t="shared" si="5"/>
        <v>-9.2288856999999993</v>
      </c>
      <c r="Q48" s="10"/>
    </row>
    <row r="49" spans="2:17" x14ac:dyDescent="0.25">
      <c r="B49" s="89">
        <v>11101000000</v>
      </c>
      <c r="C49" s="89">
        <v>-40.316448000000001</v>
      </c>
      <c r="D49" s="89">
        <v>-31.002949000000001</v>
      </c>
      <c r="E49" s="10"/>
      <c r="F49" s="6">
        <f t="shared" si="6"/>
        <v>12</v>
      </c>
      <c r="G49" s="6">
        <f t="shared" si="4"/>
        <v>-9.9072475000000004</v>
      </c>
      <c r="J49" s="89">
        <v>11101000000</v>
      </c>
      <c r="K49" s="89">
        <v>-42.518031999999998</v>
      </c>
      <c r="L49" s="89">
        <v>-32.203304000000003</v>
      </c>
      <c r="M49" s="10"/>
      <c r="N49" s="6">
        <f t="shared" si="7"/>
        <v>12</v>
      </c>
      <c r="O49" s="6">
        <f t="shared" si="5"/>
        <v>-8.1279973999999999</v>
      </c>
      <c r="Q49" s="10"/>
    </row>
    <row r="50" spans="2:17" x14ac:dyDescent="0.25">
      <c r="B50" s="89">
        <v>11550500000</v>
      </c>
      <c r="C50" s="89">
        <v>-46.002440999999997</v>
      </c>
      <c r="D50" s="89">
        <v>-36.289959000000003</v>
      </c>
      <c r="E50" s="10"/>
      <c r="F50" s="6" t="s">
        <v>21</v>
      </c>
      <c r="J50" s="89">
        <v>11550500000</v>
      </c>
      <c r="K50" s="89">
        <v>-42.237549000000001</v>
      </c>
      <c r="L50" s="89">
        <v>-32.056305000000002</v>
      </c>
      <c r="M50" s="10"/>
      <c r="N50" s="6" t="s">
        <v>21</v>
      </c>
      <c r="Q50" s="10"/>
    </row>
    <row r="51" spans="2:17" x14ac:dyDescent="0.25">
      <c r="B51" s="89">
        <v>12000000000</v>
      </c>
      <c r="C51" s="89">
        <v>-45.975872000000003</v>
      </c>
      <c r="D51" s="89">
        <v>-35.102051000000003</v>
      </c>
      <c r="E51" s="10"/>
      <c r="J51" s="89">
        <v>12000000000</v>
      </c>
      <c r="K51" s="89">
        <v>-40.426597999999998</v>
      </c>
      <c r="L51" s="89">
        <v>-30.218153000000001</v>
      </c>
      <c r="M51" s="10"/>
      <c r="Q51" s="10"/>
    </row>
    <row r="52" spans="2:17" x14ac:dyDescent="0.25">
      <c r="B52" s="89" t="s">
        <v>21</v>
      </c>
      <c r="E52" s="8"/>
      <c r="J52" s="89" t="s">
        <v>21</v>
      </c>
      <c r="M52" s="8"/>
      <c r="Q52" s="8"/>
    </row>
    <row r="53" spans="2:17" x14ac:dyDescent="0.25">
      <c r="E53" s="8"/>
      <c r="F53" s="6" t="s">
        <v>23</v>
      </c>
      <c r="M53" s="8"/>
      <c r="N53" s="6" t="s">
        <v>23</v>
      </c>
      <c r="Q53" s="8"/>
    </row>
    <row r="54" spans="2:17" ht="15.75" x14ac:dyDescent="0.25">
      <c r="E54" s="8"/>
      <c r="F54" s="6" t="s">
        <v>19</v>
      </c>
      <c r="G54" s="6" t="str">
        <f t="shared" ref="G54:G73" si="8">D80</f>
        <v>1Rx4L dBc Log Mag(dB)</v>
      </c>
      <c r="H54" s="35">
        <v>1</v>
      </c>
      <c r="M54" s="8"/>
      <c r="N54" s="6" t="s">
        <v>19</v>
      </c>
      <c r="O54" s="6" t="str">
        <f t="shared" ref="O54:O73" si="9">L80</f>
        <v>1Rx4L dBc Log Mag(dB)</v>
      </c>
      <c r="P54" s="35">
        <v>1</v>
      </c>
      <c r="Q54" s="8"/>
    </row>
    <row r="55" spans="2:17" ht="15.75" x14ac:dyDescent="0.25">
      <c r="B55" s="89" t="s">
        <v>22</v>
      </c>
      <c r="E55" s="8"/>
      <c r="F55" s="6">
        <f t="shared" ref="F55:F73" si="10">B81/1000000000</f>
        <v>7.9089999999999998</v>
      </c>
      <c r="G55" s="6">
        <f t="shared" si="8"/>
        <v>-43.192047000000002</v>
      </c>
      <c r="H55" s="36">
        <f>ABS(AVERAGE(G55:G73)-(H54-1)*5)</f>
        <v>44.264065105263164</v>
      </c>
      <c r="J55" s="89" t="s">
        <v>22</v>
      </c>
      <c r="M55" s="8"/>
      <c r="N55" s="6">
        <f t="shared" ref="N55:N73" si="11">J81/1000000000</f>
        <v>7.9089999999999998</v>
      </c>
      <c r="O55" s="6">
        <f t="shared" si="9"/>
        <v>-37.391865000000003</v>
      </c>
      <c r="P55" s="36">
        <f>ABS(AVERAGE(O55:O73)-(P54-1)*5)</f>
        <v>40.794344263157896</v>
      </c>
      <c r="Q55" s="8"/>
    </row>
    <row r="56" spans="2:17" x14ac:dyDescent="0.25">
      <c r="B56" s="89" t="s">
        <v>19</v>
      </c>
      <c r="C56" s="89" t="s">
        <v>124</v>
      </c>
      <c r="D56" s="89" t="s">
        <v>32</v>
      </c>
      <c r="E56" s="8"/>
      <c r="F56" s="6">
        <f t="shared" si="10"/>
        <v>8.1362777777777993</v>
      </c>
      <c r="G56" s="6">
        <f t="shared" si="8"/>
        <v>-51.950268000000001</v>
      </c>
      <c r="J56" s="89" t="s">
        <v>19</v>
      </c>
      <c r="K56" s="89" t="s">
        <v>124</v>
      </c>
      <c r="L56" s="89" t="s">
        <v>32</v>
      </c>
      <c r="M56" s="8"/>
      <c r="N56" s="6">
        <f t="shared" si="11"/>
        <v>8.1362777777777993</v>
      </c>
      <c r="O56" s="6">
        <f t="shared" si="9"/>
        <v>-40.116432000000003</v>
      </c>
      <c r="Q56" s="8"/>
    </row>
    <row r="57" spans="2:17" x14ac:dyDescent="0.25">
      <c r="B57" s="89">
        <v>5909000000</v>
      </c>
      <c r="C57" s="89">
        <v>-16.76144</v>
      </c>
      <c r="D57" s="89">
        <v>-7.5534654000000003</v>
      </c>
      <c r="E57" s="8"/>
      <c r="F57" s="6">
        <f t="shared" si="10"/>
        <v>8.3635555555555996</v>
      </c>
      <c r="G57" s="6">
        <f t="shared" si="8"/>
        <v>-44.380355999999999</v>
      </c>
      <c r="J57" s="89">
        <v>5909000000</v>
      </c>
      <c r="K57" s="89">
        <v>-16.683996</v>
      </c>
      <c r="L57" s="89">
        <v>-4.8287000999999998</v>
      </c>
      <c r="M57" s="8"/>
      <c r="N57" s="6">
        <f t="shared" si="11"/>
        <v>8.3635555555555996</v>
      </c>
      <c r="O57" s="6">
        <f t="shared" si="9"/>
        <v>-42.095630999999997</v>
      </c>
      <c r="Q57" s="8"/>
    </row>
    <row r="58" spans="2:17" x14ac:dyDescent="0.25">
      <c r="B58" s="89">
        <v>6247388888.8888998</v>
      </c>
      <c r="C58" s="89">
        <v>-20.893447999999999</v>
      </c>
      <c r="D58" s="89">
        <v>-12.432271</v>
      </c>
      <c r="E58" s="8"/>
      <c r="F58" s="6">
        <f t="shared" si="10"/>
        <v>8.5908333333333005</v>
      </c>
      <c r="G58" s="6">
        <f t="shared" si="8"/>
        <v>-48.089779</v>
      </c>
      <c r="J58" s="89">
        <v>6247388888.8888998</v>
      </c>
      <c r="K58" s="89">
        <v>-17.178035999999999</v>
      </c>
      <c r="L58" s="89">
        <v>-9.242794</v>
      </c>
      <c r="M58" s="8"/>
      <c r="N58" s="6">
        <f t="shared" si="11"/>
        <v>8.5908333333333005</v>
      </c>
      <c r="O58" s="6">
        <f t="shared" si="9"/>
        <v>-43.497391</v>
      </c>
      <c r="Q58" s="8"/>
    </row>
    <row r="59" spans="2:17" x14ac:dyDescent="0.25">
      <c r="B59" s="89">
        <v>6585777777.7777996</v>
      </c>
      <c r="C59" s="89">
        <v>-22.856998000000001</v>
      </c>
      <c r="D59" s="89">
        <v>-14.390587999999999</v>
      </c>
      <c r="E59" s="8"/>
      <c r="F59" s="6">
        <f t="shared" si="10"/>
        <v>8.818111111111099</v>
      </c>
      <c r="G59" s="6">
        <f t="shared" si="8"/>
        <v>-46.165306000000001</v>
      </c>
      <c r="J59" s="89">
        <v>6585777777.7777996</v>
      </c>
      <c r="K59" s="89">
        <v>-18.066424999999999</v>
      </c>
      <c r="L59" s="89">
        <v>-10.261725</v>
      </c>
      <c r="M59" s="8"/>
      <c r="N59" s="6">
        <f t="shared" si="11"/>
        <v>8.818111111111099</v>
      </c>
      <c r="O59" s="6">
        <f t="shared" si="9"/>
        <v>-44.771908000000003</v>
      </c>
      <c r="Q59" s="8"/>
    </row>
    <row r="60" spans="2:17" x14ac:dyDescent="0.25">
      <c r="B60" s="89">
        <v>6924166666.6667004</v>
      </c>
      <c r="C60" s="89">
        <v>-23.069192999999999</v>
      </c>
      <c r="D60" s="89">
        <v>-15.010963</v>
      </c>
      <c r="E60" s="8"/>
      <c r="F60" s="6">
        <f t="shared" si="10"/>
        <v>9.0453888888889011</v>
      </c>
      <c r="G60" s="6">
        <f t="shared" si="8"/>
        <v>-46.877735000000001</v>
      </c>
      <c r="J60" s="89">
        <v>6924166666.6667004</v>
      </c>
      <c r="K60" s="89">
        <v>-20.777771000000001</v>
      </c>
      <c r="L60" s="89">
        <v>-12.612691999999999</v>
      </c>
      <c r="M60" s="8"/>
      <c r="N60" s="6">
        <f t="shared" si="11"/>
        <v>9.0453888888889011</v>
      </c>
      <c r="O60" s="6">
        <f t="shared" si="9"/>
        <v>-42.436549999999997</v>
      </c>
      <c r="Q60" s="8"/>
    </row>
    <row r="61" spans="2:17" x14ac:dyDescent="0.25">
      <c r="B61" s="89">
        <v>7262555555.5556002</v>
      </c>
      <c r="C61" s="89">
        <v>-20.80864</v>
      </c>
      <c r="D61" s="89">
        <v>-13.225212000000001</v>
      </c>
      <c r="E61" s="8"/>
      <c r="F61" s="6">
        <f t="shared" si="10"/>
        <v>9.2726666666666997</v>
      </c>
      <c r="G61" s="6">
        <f t="shared" si="8"/>
        <v>-48.800922</v>
      </c>
      <c r="J61" s="89">
        <v>7262555555.5556002</v>
      </c>
      <c r="K61" s="89">
        <v>-23.788374000000001</v>
      </c>
      <c r="L61" s="89">
        <v>-15.207343</v>
      </c>
      <c r="M61" s="8"/>
      <c r="N61" s="6">
        <f t="shared" si="11"/>
        <v>9.2726666666666997</v>
      </c>
      <c r="O61" s="6">
        <f t="shared" si="9"/>
        <v>-42.706992999999997</v>
      </c>
      <c r="Q61" s="8"/>
    </row>
    <row r="62" spans="2:17" x14ac:dyDescent="0.25">
      <c r="B62" s="89">
        <v>7600944444.4443998</v>
      </c>
      <c r="C62" s="89">
        <v>-22.393574000000001</v>
      </c>
      <c r="D62" s="89">
        <v>-14.985916</v>
      </c>
      <c r="E62" s="8"/>
      <c r="F62" s="6">
        <f t="shared" si="10"/>
        <v>9.4999444444444006</v>
      </c>
      <c r="G62" s="6">
        <f t="shared" si="8"/>
        <v>-48.182102</v>
      </c>
      <c r="J62" s="89">
        <v>7600944444.4443998</v>
      </c>
      <c r="K62" s="89">
        <v>-24.514534000000001</v>
      </c>
      <c r="L62" s="89">
        <v>-15.669406</v>
      </c>
      <c r="M62" s="8"/>
      <c r="N62" s="6">
        <f t="shared" si="11"/>
        <v>9.4999444444444006</v>
      </c>
      <c r="O62" s="6">
        <f t="shared" si="9"/>
        <v>-39.404575000000001</v>
      </c>
      <c r="Q62" s="8"/>
    </row>
    <row r="63" spans="2:17" x14ac:dyDescent="0.25">
      <c r="B63" s="89">
        <v>7939333333.3332996</v>
      </c>
      <c r="C63" s="89">
        <v>-20.618770999999999</v>
      </c>
      <c r="D63" s="89">
        <v>-12.905605</v>
      </c>
      <c r="E63" s="8"/>
      <c r="F63" s="6">
        <f t="shared" si="10"/>
        <v>9.7272222222222009</v>
      </c>
      <c r="G63" s="6">
        <f t="shared" si="8"/>
        <v>-48.503264999999999</v>
      </c>
      <c r="J63" s="89">
        <v>7939333333.3332996</v>
      </c>
      <c r="K63" s="89">
        <v>-28.178229999999999</v>
      </c>
      <c r="L63" s="89">
        <v>-19.021602999999999</v>
      </c>
      <c r="M63" s="8"/>
      <c r="N63" s="6">
        <f t="shared" si="11"/>
        <v>9.7272222222222009</v>
      </c>
      <c r="O63" s="6">
        <f t="shared" si="9"/>
        <v>-39.075038999999997</v>
      </c>
      <c r="Q63" s="8"/>
    </row>
    <row r="64" spans="2:17" x14ac:dyDescent="0.25">
      <c r="B64" s="89">
        <v>8277722222.2222004</v>
      </c>
      <c r="C64" s="89">
        <v>-18.910022999999999</v>
      </c>
      <c r="D64" s="89">
        <v>-10.549376000000001</v>
      </c>
      <c r="E64" s="8"/>
      <c r="F64" s="6">
        <f t="shared" si="10"/>
        <v>9.9544999999999995</v>
      </c>
      <c r="G64" s="6">
        <f t="shared" si="8"/>
        <v>-49.139473000000002</v>
      </c>
      <c r="J64" s="89">
        <v>8277722222.2222004</v>
      </c>
      <c r="K64" s="89">
        <v>-29.75149</v>
      </c>
      <c r="L64" s="89">
        <v>-20.494893999999999</v>
      </c>
      <c r="M64" s="8"/>
      <c r="N64" s="6">
        <f t="shared" si="11"/>
        <v>9.9544999999999995</v>
      </c>
      <c r="O64" s="6">
        <f t="shared" si="9"/>
        <v>-39.899104999999999</v>
      </c>
      <c r="Q64" s="8"/>
    </row>
    <row r="65" spans="2:17" x14ac:dyDescent="0.25">
      <c r="B65" s="89">
        <v>8616111111.1110992</v>
      </c>
      <c r="C65" s="89">
        <v>-19.895379999999999</v>
      </c>
      <c r="D65" s="89">
        <v>-11.069869000000001</v>
      </c>
      <c r="E65" s="8"/>
      <c r="F65" s="6">
        <f t="shared" si="10"/>
        <v>10.181777777778001</v>
      </c>
      <c r="G65" s="6">
        <f t="shared" si="8"/>
        <v>-47.967711999999999</v>
      </c>
      <c r="J65" s="89">
        <v>8616111111.1110992</v>
      </c>
      <c r="K65" s="89">
        <v>-27.798470999999999</v>
      </c>
      <c r="L65" s="89">
        <v>-18.265839</v>
      </c>
      <c r="M65" s="8"/>
      <c r="N65" s="6">
        <f t="shared" si="11"/>
        <v>10.181777777778001</v>
      </c>
      <c r="O65" s="6">
        <f t="shared" si="9"/>
        <v>-38.463245000000001</v>
      </c>
      <c r="Q65" s="8"/>
    </row>
    <row r="66" spans="2:17" x14ac:dyDescent="0.25">
      <c r="B66" s="89">
        <v>8954500000</v>
      </c>
      <c r="C66" s="89">
        <v>-19.822558999999998</v>
      </c>
      <c r="D66" s="89">
        <v>-10.828408</v>
      </c>
      <c r="E66" s="8"/>
      <c r="F66" s="6">
        <f t="shared" si="10"/>
        <v>10.409055555556</v>
      </c>
      <c r="G66" s="6">
        <f t="shared" si="8"/>
        <v>-45.152850999999998</v>
      </c>
      <c r="J66" s="89">
        <v>8954500000</v>
      </c>
      <c r="K66" s="89">
        <v>-28.658429999999999</v>
      </c>
      <c r="L66" s="89">
        <v>-18.702397999999999</v>
      </c>
      <c r="M66" s="8"/>
      <c r="N66" s="6">
        <f t="shared" si="11"/>
        <v>10.409055555556</v>
      </c>
      <c r="O66" s="6">
        <f t="shared" si="9"/>
        <v>-39.733665000000002</v>
      </c>
      <c r="Q66" s="8"/>
    </row>
    <row r="67" spans="2:17" x14ac:dyDescent="0.25">
      <c r="B67" s="89">
        <v>9292888888.8889008</v>
      </c>
      <c r="C67" s="89">
        <v>-19.043006999999999</v>
      </c>
      <c r="D67" s="89">
        <v>-10.018476</v>
      </c>
      <c r="E67" s="8"/>
      <c r="F67" s="6">
        <f t="shared" si="10"/>
        <v>10.636333333333001</v>
      </c>
      <c r="G67" s="6">
        <f t="shared" si="8"/>
        <v>-43.014049999999997</v>
      </c>
      <c r="J67" s="89">
        <v>9292888888.8889008</v>
      </c>
      <c r="K67" s="89">
        <v>-27.816772</v>
      </c>
      <c r="L67" s="89">
        <v>-17.538677</v>
      </c>
      <c r="M67" s="8"/>
      <c r="N67" s="6">
        <f t="shared" si="11"/>
        <v>10.636333333333001</v>
      </c>
      <c r="O67" s="6">
        <f t="shared" si="9"/>
        <v>-41.311874000000003</v>
      </c>
      <c r="Q67" s="8"/>
    </row>
    <row r="68" spans="2:17" x14ac:dyDescent="0.25">
      <c r="B68" s="89">
        <v>9631277777.7777996</v>
      </c>
      <c r="C68" s="89">
        <v>-18.562328000000001</v>
      </c>
      <c r="D68" s="89">
        <v>-9.7361021000000001</v>
      </c>
      <c r="E68" s="8"/>
      <c r="F68" s="6">
        <f t="shared" si="10"/>
        <v>10.863611111111</v>
      </c>
      <c r="G68" s="6">
        <f t="shared" si="8"/>
        <v>-41.727066000000001</v>
      </c>
      <c r="J68" s="89">
        <v>9631277777.7777996</v>
      </c>
      <c r="K68" s="89">
        <v>-24.974295000000001</v>
      </c>
      <c r="L68" s="89">
        <v>-14.665974</v>
      </c>
      <c r="M68" s="8"/>
      <c r="N68" s="6">
        <f t="shared" si="11"/>
        <v>10.863611111111</v>
      </c>
      <c r="O68" s="6">
        <f t="shared" si="9"/>
        <v>-40.033005000000003</v>
      </c>
      <c r="Q68" s="8"/>
    </row>
    <row r="69" spans="2:17" x14ac:dyDescent="0.25">
      <c r="B69" s="89">
        <v>9969666666.6667004</v>
      </c>
      <c r="C69" s="89">
        <v>-19.187730999999999</v>
      </c>
      <c r="D69" s="89">
        <v>-9.7212104999999998</v>
      </c>
      <c r="E69" s="8"/>
      <c r="F69" s="6">
        <f t="shared" si="10"/>
        <v>11.090888888888999</v>
      </c>
      <c r="G69" s="6">
        <f t="shared" si="8"/>
        <v>-41.573566</v>
      </c>
      <c r="J69" s="89">
        <v>9969666666.6667004</v>
      </c>
      <c r="K69" s="89">
        <v>-22.484449000000001</v>
      </c>
      <c r="L69" s="89">
        <v>-11.410663</v>
      </c>
      <c r="M69" s="8"/>
      <c r="N69" s="6">
        <f t="shared" si="11"/>
        <v>11.090888888888999</v>
      </c>
      <c r="O69" s="6">
        <f t="shared" si="9"/>
        <v>-41.384723999999999</v>
      </c>
      <c r="Q69" s="8"/>
    </row>
    <row r="70" spans="2:17" x14ac:dyDescent="0.25">
      <c r="B70" s="89">
        <v>10308055555.556</v>
      </c>
      <c r="C70" s="89">
        <v>-18.192952999999999</v>
      </c>
      <c r="D70" s="89">
        <v>-8.6740846999999999</v>
      </c>
      <c r="E70" s="8"/>
      <c r="F70" s="6">
        <f t="shared" si="10"/>
        <v>11.318166666667</v>
      </c>
      <c r="G70" s="6">
        <f t="shared" si="8"/>
        <v>-39.584015000000001</v>
      </c>
      <c r="J70" s="89">
        <v>10308055555.556</v>
      </c>
      <c r="K70" s="89">
        <v>-22.392672000000001</v>
      </c>
      <c r="L70" s="89">
        <v>-11.314816</v>
      </c>
      <c r="M70" s="8"/>
      <c r="N70" s="6">
        <f t="shared" si="11"/>
        <v>11.318166666667</v>
      </c>
      <c r="O70" s="6">
        <f t="shared" si="9"/>
        <v>-42.220649999999999</v>
      </c>
      <c r="Q70" s="8"/>
    </row>
    <row r="71" spans="2:17" x14ac:dyDescent="0.25">
      <c r="B71" s="89">
        <v>10646444444.444</v>
      </c>
      <c r="C71" s="89">
        <v>-18.249327000000001</v>
      </c>
      <c r="D71" s="89">
        <v>-9.1646976000000002</v>
      </c>
      <c r="E71" s="8"/>
      <c r="F71" s="6">
        <f t="shared" si="10"/>
        <v>11.545444444444</v>
      </c>
      <c r="G71" s="6">
        <f t="shared" si="8"/>
        <v>-37.161434</v>
      </c>
      <c r="J71" s="89">
        <v>10646444444.444</v>
      </c>
      <c r="K71" s="89">
        <v>-21.737551</v>
      </c>
      <c r="L71" s="89">
        <v>-10.877314999999999</v>
      </c>
      <c r="M71" s="8"/>
      <c r="N71" s="6">
        <f t="shared" si="11"/>
        <v>11.545444444444</v>
      </c>
      <c r="O71" s="6">
        <f t="shared" si="9"/>
        <v>-39.849761999999998</v>
      </c>
      <c r="Q71" s="8"/>
    </row>
    <row r="72" spans="2:17" x14ac:dyDescent="0.25">
      <c r="B72" s="89">
        <v>10984833333.333</v>
      </c>
      <c r="C72" s="89">
        <v>-19.763479</v>
      </c>
      <c r="D72" s="89">
        <v>-10.667771999999999</v>
      </c>
      <c r="E72" s="8"/>
      <c r="F72" s="6">
        <f t="shared" si="10"/>
        <v>11.772722222222001</v>
      </c>
      <c r="G72" s="6">
        <f t="shared" si="8"/>
        <v>-36.458419999999997</v>
      </c>
      <c r="J72" s="89">
        <v>10984833333.333</v>
      </c>
      <c r="K72" s="89">
        <v>-19.331150000000001</v>
      </c>
      <c r="L72" s="89">
        <v>-8.9586419999999993</v>
      </c>
      <c r="M72" s="8"/>
      <c r="N72" s="6">
        <f t="shared" si="11"/>
        <v>11.772722222222001</v>
      </c>
      <c r="O72" s="6">
        <f t="shared" si="9"/>
        <v>-40.901333000000001</v>
      </c>
      <c r="Q72" s="8"/>
    </row>
    <row r="73" spans="2:17" x14ac:dyDescent="0.25">
      <c r="B73" s="89">
        <v>11323222222.222</v>
      </c>
      <c r="C73" s="89">
        <v>-17.904222000000001</v>
      </c>
      <c r="D73" s="89">
        <v>-8.5907221000000007</v>
      </c>
      <c r="E73" s="8"/>
      <c r="F73" s="6">
        <f t="shared" si="10"/>
        <v>12</v>
      </c>
      <c r="G73" s="6">
        <f t="shared" si="8"/>
        <v>-33.096870000000003</v>
      </c>
      <c r="J73" s="89">
        <v>11323222222.222</v>
      </c>
      <c r="K73" s="89">
        <v>-20.591007000000001</v>
      </c>
      <c r="L73" s="89">
        <v>-10.276278</v>
      </c>
      <c r="M73" s="8"/>
      <c r="N73" s="6">
        <f t="shared" si="11"/>
        <v>12</v>
      </c>
      <c r="O73" s="6">
        <f t="shared" si="9"/>
        <v>-39.798794000000001</v>
      </c>
      <c r="Q73" s="8"/>
    </row>
    <row r="74" spans="2:17" x14ac:dyDescent="0.25">
      <c r="B74" s="89">
        <v>11661611111.111</v>
      </c>
      <c r="C74" s="89">
        <v>-19.500208000000001</v>
      </c>
      <c r="D74" s="89">
        <v>-9.7877244999999995</v>
      </c>
      <c r="E74" s="8"/>
      <c r="F74" s="6" t="s">
        <v>21</v>
      </c>
      <c r="J74" s="89">
        <v>11661611111.111</v>
      </c>
      <c r="K74" s="89">
        <v>-19.410129999999999</v>
      </c>
      <c r="L74" s="89">
        <v>-9.2288856999999993</v>
      </c>
      <c r="M74" s="8"/>
      <c r="N74" s="6" t="s">
        <v>21</v>
      </c>
      <c r="Q74" s="8"/>
    </row>
    <row r="75" spans="2:17" x14ac:dyDescent="0.25">
      <c r="B75" s="89">
        <v>12000000000</v>
      </c>
      <c r="C75" s="89">
        <v>-20.781071000000001</v>
      </c>
      <c r="D75" s="89">
        <v>-9.9072475000000004</v>
      </c>
      <c r="J75" s="89">
        <v>12000000000</v>
      </c>
      <c r="K75" s="89">
        <v>-18.336441000000001</v>
      </c>
      <c r="L75" s="89">
        <v>-8.1279973999999999</v>
      </c>
    </row>
    <row r="76" spans="2:17" x14ac:dyDescent="0.25">
      <c r="B76" s="89" t="s">
        <v>21</v>
      </c>
      <c r="J76" s="89" t="s">
        <v>21</v>
      </c>
    </row>
    <row r="77" spans="2:17" x14ac:dyDescent="0.25">
      <c r="F77" s="6" t="s">
        <v>24</v>
      </c>
      <c r="N77" s="6" t="s">
        <v>24</v>
      </c>
    </row>
    <row r="78" spans="2:17" ht="15.75" x14ac:dyDescent="0.25">
      <c r="F78" s="6" t="s">
        <v>19</v>
      </c>
      <c r="G78" s="6" t="str">
        <f t="shared" ref="G78:G97" si="12">D104</f>
        <v>1Rx5L dBc Log Mag(dB)</v>
      </c>
      <c r="H78" s="35">
        <v>1</v>
      </c>
      <c r="N78" s="6" t="s">
        <v>19</v>
      </c>
      <c r="O78" s="6" t="str">
        <f t="shared" ref="O78:O97" si="13">L104</f>
        <v>1Rx5L dBc Log Mag(dB)</v>
      </c>
      <c r="P78" s="35">
        <v>1</v>
      </c>
    </row>
    <row r="79" spans="2:17" ht="15.75" x14ac:dyDescent="0.25">
      <c r="B79" s="89" t="s">
        <v>23</v>
      </c>
      <c r="F79" s="6">
        <f t="shared" ref="F79:F97" si="14">B105/1000000000</f>
        <v>9.9090000000000007</v>
      </c>
      <c r="G79" s="6">
        <f t="shared" si="12"/>
        <v>-21.645026999999999</v>
      </c>
      <c r="H79" s="36">
        <f>ABS(AVERAGE(G79:G97)-(H78-1)*5)</f>
        <v>23.49067831578947</v>
      </c>
      <c r="J79" s="89" t="s">
        <v>23</v>
      </c>
      <c r="N79" s="6">
        <f t="shared" ref="N79:N97" si="15">J105/1000000000</f>
        <v>9.9090000000000007</v>
      </c>
      <c r="O79" s="6">
        <f t="shared" si="13"/>
        <v>-14.503608</v>
      </c>
      <c r="P79" s="36">
        <f>ABS(AVERAGE(O79:O97)-(P78-1)*5)</f>
        <v>22.72285042105263</v>
      </c>
    </row>
    <row r="80" spans="2:17" x14ac:dyDescent="0.25">
      <c r="B80" s="89" t="s">
        <v>19</v>
      </c>
      <c r="C80" s="89" t="s">
        <v>125</v>
      </c>
      <c r="D80" s="89" t="s">
        <v>33</v>
      </c>
      <c r="F80" s="6">
        <f t="shared" si="14"/>
        <v>10.242944444443999</v>
      </c>
      <c r="G80" s="6">
        <f t="shared" si="12"/>
        <v>-17.434113</v>
      </c>
      <c r="J80" s="89" t="s">
        <v>19</v>
      </c>
      <c r="K80" s="89" t="s">
        <v>125</v>
      </c>
      <c r="L80" s="89" t="s">
        <v>33</v>
      </c>
      <c r="N80" s="6">
        <f t="shared" si="15"/>
        <v>10.242944444443999</v>
      </c>
      <c r="O80" s="6">
        <f t="shared" si="13"/>
        <v>-21.809989999999999</v>
      </c>
    </row>
    <row r="81" spans="2:15" x14ac:dyDescent="0.25">
      <c r="B81" s="89">
        <v>7909000000</v>
      </c>
      <c r="C81" s="89">
        <v>-52.400021000000002</v>
      </c>
      <c r="D81" s="89">
        <v>-43.192047000000002</v>
      </c>
      <c r="F81" s="6">
        <f t="shared" si="14"/>
        <v>10.576888888889</v>
      </c>
      <c r="G81" s="6">
        <f t="shared" si="12"/>
        <v>-18.809159999999999</v>
      </c>
      <c r="J81" s="89">
        <v>7909000000</v>
      </c>
      <c r="K81" s="89">
        <v>-49.247162000000003</v>
      </c>
      <c r="L81" s="89">
        <v>-37.391865000000003</v>
      </c>
      <c r="N81" s="6">
        <f t="shared" si="15"/>
        <v>10.576888888889</v>
      </c>
      <c r="O81" s="6">
        <f t="shared" si="13"/>
        <v>-17.828679999999999</v>
      </c>
    </row>
    <row r="82" spans="2:15" x14ac:dyDescent="0.25">
      <c r="B82" s="89">
        <v>8136277777.7777996</v>
      </c>
      <c r="C82" s="89">
        <v>-60.411442000000001</v>
      </c>
      <c r="D82" s="89">
        <v>-51.950268000000001</v>
      </c>
      <c r="F82" s="6">
        <f t="shared" si="14"/>
        <v>10.910833333333001</v>
      </c>
      <c r="G82" s="6">
        <f t="shared" si="12"/>
        <v>-26.798532000000002</v>
      </c>
      <c r="J82" s="89">
        <v>8136277777.7777996</v>
      </c>
      <c r="K82" s="89">
        <v>-48.051673999999998</v>
      </c>
      <c r="L82" s="89">
        <v>-40.116432000000003</v>
      </c>
      <c r="N82" s="6">
        <f t="shared" si="15"/>
        <v>10.910833333333001</v>
      </c>
      <c r="O82" s="6">
        <f t="shared" si="13"/>
        <v>-20.016850999999999</v>
      </c>
    </row>
    <row r="83" spans="2:15" x14ac:dyDescent="0.25">
      <c r="B83" s="89">
        <v>8363555555.5556002</v>
      </c>
      <c r="C83" s="89">
        <v>-52.846767</v>
      </c>
      <c r="D83" s="89">
        <v>-44.380355999999999</v>
      </c>
      <c r="F83" s="6">
        <f t="shared" si="14"/>
        <v>11.244777777777999</v>
      </c>
      <c r="G83" s="6">
        <f t="shared" si="12"/>
        <v>-23.71566</v>
      </c>
      <c r="J83" s="89">
        <v>8363555555.5556002</v>
      </c>
      <c r="K83" s="89">
        <v>-49.900333000000003</v>
      </c>
      <c r="L83" s="89">
        <v>-42.095630999999997</v>
      </c>
      <c r="N83" s="6">
        <f t="shared" si="15"/>
        <v>11.244777777777999</v>
      </c>
      <c r="O83" s="6">
        <f t="shared" si="13"/>
        <v>-31.706980000000001</v>
      </c>
    </row>
    <row r="84" spans="2:15" x14ac:dyDescent="0.25">
      <c r="B84" s="89">
        <v>8590833333.3332996</v>
      </c>
      <c r="C84" s="89">
        <v>-56.148006000000002</v>
      </c>
      <c r="D84" s="89">
        <v>-48.089779</v>
      </c>
      <c r="F84" s="6">
        <f t="shared" si="14"/>
        <v>11.578722222222</v>
      </c>
      <c r="G84" s="6">
        <f t="shared" si="12"/>
        <v>-20.273437999999999</v>
      </c>
      <c r="J84" s="89">
        <v>8590833333.3332996</v>
      </c>
      <c r="K84" s="89">
        <v>-51.662472000000001</v>
      </c>
      <c r="L84" s="89">
        <v>-43.497391</v>
      </c>
      <c r="N84" s="6">
        <f t="shared" si="15"/>
        <v>11.578722222222</v>
      </c>
      <c r="O84" s="6">
        <f t="shared" si="13"/>
        <v>-17.477177000000001</v>
      </c>
    </row>
    <row r="85" spans="2:15" x14ac:dyDescent="0.25">
      <c r="B85" s="89">
        <v>8818111111.1110992</v>
      </c>
      <c r="C85" s="89">
        <v>-53.748733999999999</v>
      </c>
      <c r="D85" s="89">
        <v>-46.165306000000001</v>
      </c>
      <c r="F85" s="6">
        <f t="shared" si="14"/>
        <v>11.912666666667</v>
      </c>
      <c r="G85" s="6">
        <f t="shared" si="12"/>
        <v>-24.955938</v>
      </c>
      <c r="J85" s="89">
        <v>8818111111.1110992</v>
      </c>
      <c r="K85" s="89">
        <v>-53.352939999999997</v>
      </c>
      <c r="L85" s="89">
        <v>-44.771908000000003</v>
      </c>
      <c r="N85" s="6">
        <f t="shared" si="15"/>
        <v>11.912666666667</v>
      </c>
      <c r="O85" s="6">
        <f t="shared" si="13"/>
        <v>-16.758381</v>
      </c>
    </row>
    <row r="86" spans="2:15" x14ac:dyDescent="0.25">
      <c r="B86" s="89">
        <v>9045388888.8889008</v>
      </c>
      <c r="C86" s="89">
        <v>-54.285392999999999</v>
      </c>
      <c r="D86" s="89">
        <v>-46.877735000000001</v>
      </c>
      <c r="F86" s="6">
        <f t="shared" si="14"/>
        <v>12.246611111110999</v>
      </c>
      <c r="G86" s="6">
        <f t="shared" si="12"/>
        <v>-26.858753</v>
      </c>
      <c r="J86" s="89">
        <v>9045388888.8889008</v>
      </c>
      <c r="K86" s="89">
        <v>-51.281680999999999</v>
      </c>
      <c r="L86" s="89">
        <v>-42.436549999999997</v>
      </c>
      <c r="N86" s="6">
        <f t="shared" si="15"/>
        <v>12.246611111110999</v>
      </c>
      <c r="O86" s="6">
        <f t="shared" si="13"/>
        <v>-24.743065000000001</v>
      </c>
    </row>
    <row r="87" spans="2:15" x14ac:dyDescent="0.25">
      <c r="B87" s="89">
        <v>9272666666.6667004</v>
      </c>
      <c r="C87" s="89">
        <v>-56.514088000000001</v>
      </c>
      <c r="D87" s="89">
        <v>-48.800922</v>
      </c>
      <c r="F87" s="6">
        <f t="shared" si="14"/>
        <v>12.580555555556</v>
      </c>
      <c r="G87" s="6">
        <f t="shared" si="12"/>
        <v>-21.602181999999999</v>
      </c>
      <c r="J87" s="89">
        <v>9272666666.6667004</v>
      </c>
      <c r="K87" s="89">
        <v>-51.863621000000002</v>
      </c>
      <c r="L87" s="89">
        <v>-42.706992999999997</v>
      </c>
      <c r="N87" s="6">
        <f t="shared" si="15"/>
        <v>12.580555555556</v>
      </c>
      <c r="O87" s="6">
        <f t="shared" si="13"/>
        <v>-22.128084000000001</v>
      </c>
    </row>
    <row r="88" spans="2:15" x14ac:dyDescent="0.25">
      <c r="B88" s="89">
        <v>9499944444.4444008</v>
      </c>
      <c r="C88" s="89">
        <v>-56.542746999999999</v>
      </c>
      <c r="D88" s="89">
        <v>-48.182102</v>
      </c>
      <c r="F88" s="6">
        <f t="shared" si="14"/>
        <v>12.9145</v>
      </c>
      <c r="G88" s="6">
        <f t="shared" si="12"/>
        <v>-25.507999000000002</v>
      </c>
      <c r="J88" s="89">
        <v>9499944444.4444008</v>
      </c>
      <c r="K88" s="89">
        <v>-48.661171000000003</v>
      </c>
      <c r="L88" s="89">
        <v>-39.404575000000001</v>
      </c>
      <c r="N88" s="6">
        <f t="shared" si="15"/>
        <v>12.9145</v>
      </c>
      <c r="O88" s="6">
        <f t="shared" si="13"/>
        <v>-18.877941</v>
      </c>
    </row>
    <row r="89" spans="2:15" x14ac:dyDescent="0.25">
      <c r="B89" s="89">
        <v>9727222222.2222004</v>
      </c>
      <c r="C89" s="89">
        <v>-57.328772999999998</v>
      </c>
      <c r="D89" s="89">
        <v>-48.503264999999999</v>
      </c>
      <c r="F89" s="6">
        <f t="shared" si="14"/>
        <v>13.248444444444001</v>
      </c>
      <c r="G89" s="6">
        <f t="shared" si="12"/>
        <v>-28.326789999999999</v>
      </c>
      <c r="J89" s="89">
        <v>9727222222.2222004</v>
      </c>
      <c r="K89" s="89">
        <v>-48.607674000000003</v>
      </c>
      <c r="L89" s="89">
        <v>-39.075038999999997</v>
      </c>
      <c r="N89" s="6">
        <f t="shared" si="15"/>
        <v>13.248444444444001</v>
      </c>
      <c r="O89" s="6">
        <f t="shared" si="13"/>
        <v>-24.886925000000002</v>
      </c>
    </row>
    <row r="90" spans="2:15" x14ac:dyDescent="0.25">
      <c r="B90" s="89">
        <v>9954500000</v>
      </c>
      <c r="C90" s="89">
        <v>-58.133625000000002</v>
      </c>
      <c r="D90" s="89">
        <v>-49.139473000000002</v>
      </c>
      <c r="F90" s="6">
        <f t="shared" si="14"/>
        <v>13.582388888889</v>
      </c>
      <c r="G90" s="6">
        <f t="shared" si="12"/>
        <v>-27.354472999999999</v>
      </c>
      <c r="J90" s="89">
        <v>9954500000</v>
      </c>
      <c r="K90" s="89">
        <v>-49.855136999999999</v>
      </c>
      <c r="L90" s="89">
        <v>-39.899104999999999</v>
      </c>
      <c r="N90" s="6">
        <f t="shared" si="15"/>
        <v>13.582388888889</v>
      </c>
      <c r="O90" s="6">
        <f t="shared" si="13"/>
        <v>-21.97578</v>
      </c>
    </row>
    <row r="91" spans="2:15" x14ac:dyDescent="0.25">
      <c r="B91" s="89">
        <v>10181777777.778</v>
      </c>
      <c r="C91" s="89">
        <v>-56.992244999999997</v>
      </c>
      <c r="D91" s="89">
        <v>-47.967711999999999</v>
      </c>
      <c r="F91" s="6">
        <f t="shared" si="14"/>
        <v>13.916333333333</v>
      </c>
      <c r="G91" s="6">
        <f t="shared" si="12"/>
        <v>-28.721031</v>
      </c>
      <c r="J91" s="89">
        <v>10181777777.778</v>
      </c>
      <c r="K91" s="89">
        <v>-48.741340999999998</v>
      </c>
      <c r="L91" s="89">
        <v>-38.463245000000001</v>
      </c>
      <c r="N91" s="6">
        <f t="shared" si="15"/>
        <v>13.916333333333</v>
      </c>
      <c r="O91" s="6">
        <f t="shared" si="13"/>
        <v>-17.973804000000001</v>
      </c>
    </row>
    <row r="92" spans="2:15" x14ac:dyDescent="0.25">
      <c r="B92" s="89">
        <v>10409055555.556</v>
      </c>
      <c r="C92" s="89">
        <v>-53.979075999999999</v>
      </c>
      <c r="D92" s="89">
        <v>-45.152850999999998</v>
      </c>
      <c r="F92" s="6">
        <f t="shared" si="14"/>
        <v>14.250277777778001</v>
      </c>
      <c r="G92" s="6">
        <f t="shared" si="12"/>
        <v>-30.656493999999999</v>
      </c>
      <c r="J92" s="89">
        <v>10409055555.556</v>
      </c>
      <c r="K92" s="89">
        <v>-50.041984999999997</v>
      </c>
      <c r="L92" s="89">
        <v>-39.733665000000002</v>
      </c>
      <c r="N92" s="6">
        <f t="shared" si="15"/>
        <v>14.250277777778001</v>
      </c>
      <c r="O92" s="6">
        <f t="shared" si="13"/>
        <v>-22.595579000000001</v>
      </c>
    </row>
    <row r="93" spans="2:15" x14ac:dyDescent="0.25">
      <c r="B93" s="89">
        <v>10636333333.333</v>
      </c>
      <c r="C93" s="89">
        <v>-52.480567999999998</v>
      </c>
      <c r="D93" s="89">
        <v>-43.014049999999997</v>
      </c>
      <c r="F93" s="6">
        <f t="shared" si="14"/>
        <v>14.584222222221999</v>
      </c>
      <c r="G93" s="6">
        <f t="shared" si="12"/>
        <v>-27.454191000000002</v>
      </c>
      <c r="J93" s="89">
        <v>10636333333.333</v>
      </c>
      <c r="K93" s="89">
        <v>-52.385662000000004</v>
      </c>
      <c r="L93" s="89">
        <v>-41.311874000000003</v>
      </c>
      <c r="N93" s="6">
        <f t="shared" si="15"/>
        <v>14.584222222221999</v>
      </c>
      <c r="O93" s="6">
        <f t="shared" si="13"/>
        <v>-23.372458999999999</v>
      </c>
    </row>
    <row r="94" spans="2:15" x14ac:dyDescent="0.25">
      <c r="B94" s="89">
        <v>10863611111.111</v>
      </c>
      <c r="C94" s="89">
        <v>-51.245936999999998</v>
      </c>
      <c r="D94" s="89">
        <v>-41.727066000000001</v>
      </c>
      <c r="F94" s="6">
        <f t="shared" si="14"/>
        <v>14.918166666667</v>
      </c>
      <c r="G94" s="6">
        <f t="shared" si="12"/>
        <v>-23.477239999999998</v>
      </c>
      <c r="J94" s="89">
        <v>10863611111.111</v>
      </c>
      <c r="K94" s="89">
        <v>-51.110863000000002</v>
      </c>
      <c r="L94" s="89">
        <v>-40.033005000000003</v>
      </c>
      <c r="N94" s="6">
        <f t="shared" si="15"/>
        <v>14.918166666667</v>
      </c>
      <c r="O94" s="6">
        <f t="shared" si="13"/>
        <v>-22.590084000000001</v>
      </c>
    </row>
    <row r="95" spans="2:15" x14ac:dyDescent="0.25">
      <c r="B95" s="89">
        <v>11090888888.889</v>
      </c>
      <c r="C95" s="89">
        <v>-50.658192</v>
      </c>
      <c r="D95" s="89">
        <v>-41.573566</v>
      </c>
      <c r="F95" s="6">
        <f t="shared" si="14"/>
        <v>15.252111111111001</v>
      </c>
      <c r="G95" s="6">
        <f t="shared" si="12"/>
        <v>-20.197412</v>
      </c>
      <c r="J95" s="89">
        <v>11090888888.889</v>
      </c>
      <c r="K95" s="89">
        <v>-52.244961000000004</v>
      </c>
      <c r="L95" s="89">
        <v>-41.384723999999999</v>
      </c>
      <c r="N95" s="6">
        <f t="shared" si="15"/>
        <v>15.252111111111001</v>
      </c>
      <c r="O95" s="6">
        <f t="shared" si="13"/>
        <v>-27.734380999999999</v>
      </c>
    </row>
    <row r="96" spans="2:15" x14ac:dyDescent="0.25">
      <c r="B96" s="89">
        <v>11318166666.667</v>
      </c>
      <c r="C96" s="89">
        <v>-48.679721999999998</v>
      </c>
      <c r="D96" s="89">
        <v>-39.584015000000001</v>
      </c>
      <c r="F96" s="6">
        <f t="shared" si="14"/>
        <v>15.586055555555999</v>
      </c>
      <c r="G96" s="6">
        <f t="shared" si="12"/>
        <v>-17.827482</v>
      </c>
      <c r="J96" s="89">
        <v>11318166666.667</v>
      </c>
      <c r="K96" s="89">
        <v>-52.593159</v>
      </c>
      <c r="L96" s="89">
        <v>-42.220649999999999</v>
      </c>
      <c r="N96" s="6">
        <f t="shared" si="15"/>
        <v>15.586055555555999</v>
      </c>
      <c r="O96" s="6">
        <f t="shared" si="13"/>
        <v>-29.699389</v>
      </c>
    </row>
    <row r="97" spans="2:16" x14ac:dyDescent="0.25">
      <c r="B97" s="89">
        <v>11545444444.444</v>
      </c>
      <c r="C97" s="89">
        <v>-46.474933999999998</v>
      </c>
      <c r="D97" s="89">
        <v>-37.161434</v>
      </c>
      <c r="F97" s="6">
        <f t="shared" si="14"/>
        <v>15.92</v>
      </c>
      <c r="G97" s="6">
        <f t="shared" si="12"/>
        <v>-14.706973</v>
      </c>
      <c r="J97" s="89">
        <v>11545444444.444</v>
      </c>
      <c r="K97" s="89">
        <v>-50.164490000000001</v>
      </c>
      <c r="L97" s="89">
        <v>-39.849761999999998</v>
      </c>
      <c r="N97" s="6">
        <f t="shared" si="15"/>
        <v>15.92</v>
      </c>
      <c r="O97" s="6">
        <f t="shared" si="13"/>
        <v>-35.055</v>
      </c>
    </row>
    <row r="98" spans="2:16" x14ac:dyDescent="0.25">
      <c r="B98" s="89">
        <v>11772722222.222</v>
      </c>
      <c r="C98" s="89">
        <v>-46.170901999999998</v>
      </c>
      <c r="D98" s="89">
        <v>-36.458419999999997</v>
      </c>
      <c r="F98" s="6" t="s">
        <v>21</v>
      </c>
      <c r="J98" s="89">
        <v>11772722222.222</v>
      </c>
      <c r="K98" s="89">
        <v>-51.082580999999998</v>
      </c>
      <c r="L98" s="89">
        <v>-40.901333000000001</v>
      </c>
      <c r="N98" s="6" t="s">
        <v>21</v>
      </c>
    </row>
    <row r="99" spans="2:16" x14ac:dyDescent="0.25">
      <c r="B99" s="89">
        <v>12000000000</v>
      </c>
      <c r="C99" s="89">
        <v>-43.970692</v>
      </c>
      <c r="D99" s="89">
        <v>-33.096870000000003</v>
      </c>
      <c r="J99" s="89">
        <v>12000000000</v>
      </c>
      <c r="K99" s="89">
        <v>-50.007235999999999</v>
      </c>
      <c r="L99" s="89">
        <v>-39.798794000000001</v>
      </c>
    </row>
    <row r="100" spans="2:16" x14ac:dyDescent="0.25">
      <c r="B100" s="89" t="s">
        <v>21</v>
      </c>
      <c r="J100" s="89" t="s">
        <v>21</v>
      </c>
    </row>
    <row r="101" spans="2:16" x14ac:dyDescent="0.25">
      <c r="F101" s="6" t="s">
        <v>25</v>
      </c>
      <c r="N101" s="6" t="s">
        <v>25</v>
      </c>
    </row>
    <row r="102" spans="2:16" ht="15.75" x14ac:dyDescent="0.25">
      <c r="F102" s="6" t="s">
        <v>19</v>
      </c>
      <c r="G102" s="6" t="str">
        <f t="shared" ref="G102:G121" si="16">D128</f>
        <v>2Rx1L dBc Log Mag(dB)</v>
      </c>
      <c r="H102" s="35">
        <v>2</v>
      </c>
      <c r="N102" s="6" t="s">
        <v>19</v>
      </c>
      <c r="O102" s="6" t="str">
        <f t="shared" ref="O102:O121" si="17">L128</f>
        <v>2Rx1L dBc Log Mag(dB)</v>
      </c>
      <c r="P102" s="35">
        <v>2</v>
      </c>
    </row>
    <row r="103" spans="2:16" ht="15.75" x14ac:dyDescent="0.25">
      <c r="B103" s="89" t="s">
        <v>24</v>
      </c>
      <c r="F103" s="6">
        <f t="shared" ref="F103:F121" si="18">B129/1000000000</f>
        <v>2</v>
      </c>
      <c r="G103" s="6">
        <f t="shared" si="16"/>
        <v>-59.858829</v>
      </c>
      <c r="H103" s="36">
        <f>ABS(AVERAGE(G103:G121)-(H102-1)*5)</f>
        <v>63.358953578947371</v>
      </c>
      <c r="J103" s="89" t="s">
        <v>24</v>
      </c>
      <c r="N103" s="6">
        <f t="shared" ref="N103:N121" si="19">J129/1000000000</f>
        <v>2</v>
      </c>
      <c r="O103" s="6">
        <f t="shared" si="17"/>
        <v>-60.485104</v>
      </c>
      <c r="P103" s="36">
        <f>ABS(AVERAGE(O103:O121)-(P102-1)*5)</f>
        <v>60.967388263157908</v>
      </c>
    </row>
    <row r="104" spans="2:16" x14ac:dyDescent="0.25">
      <c r="B104" s="89" t="s">
        <v>19</v>
      </c>
      <c r="C104" s="89" t="s">
        <v>126</v>
      </c>
      <c r="D104" s="89" t="s">
        <v>262</v>
      </c>
      <c r="F104" s="6">
        <f t="shared" si="18"/>
        <v>2.2196944444444</v>
      </c>
      <c r="G104" s="6">
        <f t="shared" si="16"/>
        <v>-61.565105000000003</v>
      </c>
      <c r="J104" s="89" t="s">
        <v>19</v>
      </c>
      <c r="K104" s="89" t="s">
        <v>126</v>
      </c>
      <c r="L104" s="89" t="s">
        <v>262</v>
      </c>
      <c r="N104" s="6">
        <f t="shared" si="19"/>
        <v>2.2196944444444</v>
      </c>
      <c r="O104" s="6">
        <f t="shared" si="17"/>
        <v>-59.262878000000001</v>
      </c>
    </row>
    <row r="105" spans="2:16" x14ac:dyDescent="0.25">
      <c r="B105" s="89">
        <v>9909000000</v>
      </c>
      <c r="C105" s="89">
        <v>-30.853003000000001</v>
      </c>
      <c r="D105" s="89">
        <v>-21.645026999999999</v>
      </c>
      <c r="F105" s="6">
        <f t="shared" si="18"/>
        <v>2.4393888888888999</v>
      </c>
      <c r="G105" s="6">
        <f t="shared" si="16"/>
        <v>-64.059264999999996</v>
      </c>
      <c r="J105" s="89">
        <v>9909000000</v>
      </c>
      <c r="K105" s="89">
        <v>-26.358903999999999</v>
      </c>
      <c r="L105" s="89">
        <v>-14.503608</v>
      </c>
      <c r="N105" s="6">
        <f t="shared" si="19"/>
        <v>2.4393888888888999</v>
      </c>
      <c r="O105" s="6">
        <f t="shared" si="17"/>
        <v>-56.989967</v>
      </c>
    </row>
    <row r="106" spans="2:16" x14ac:dyDescent="0.25">
      <c r="B106" s="89">
        <v>10242944444.444</v>
      </c>
      <c r="C106" s="89">
        <v>-25.895288000000001</v>
      </c>
      <c r="D106" s="89">
        <v>-17.434113</v>
      </c>
      <c r="F106" s="6">
        <f t="shared" si="18"/>
        <v>2.6590833333332999</v>
      </c>
      <c r="G106" s="6">
        <f t="shared" si="16"/>
        <v>-61.240963000000001</v>
      </c>
      <c r="J106" s="89">
        <v>10242944444.444</v>
      </c>
      <c r="K106" s="89">
        <v>-29.745232000000001</v>
      </c>
      <c r="L106" s="89">
        <v>-21.809989999999999</v>
      </c>
      <c r="N106" s="6">
        <f t="shared" si="19"/>
        <v>2.6590833333332999</v>
      </c>
      <c r="O106" s="6">
        <f t="shared" si="17"/>
        <v>-62.247211</v>
      </c>
    </row>
    <row r="107" spans="2:16" x14ac:dyDescent="0.25">
      <c r="B107" s="89">
        <v>10576888888.889</v>
      </c>
      <c r="C107" s="89">
        <v>-27.275569999999998</v>
      </c>
      <c r="D107" s="89">
        <v>-18.809159999999999</v>
      </c>
      <c r="F107" s="6">
        <f t="shared" si="18"/>
        <v>2.8787777777777999</v>
      </c>
      <c r="G107" s="6">
        <f t="shared" si="16"/>
        <v>-64.583083999999999</v>
      </c>
      <c r="J107" s="89">
        <v>10576888888.889</v>
      </c>
      <c r="K107" s="89">
        <v>-25.633379000000001</v>
      </c>
      <c r="L107" s="89">
        <v>-17.828679999999999</v>
      </c>
      <c r="N107" s="6">
        <f t="shared" si="19"/>
        <v>2.8787777777777999</v>
      </c>
      <c r="O107" s="6">
        <f t="shared" si="17"/>
        <v>-59.406292000000001</v>
      </c>
    </row>
    <row r="108" spans="2:16" x14ac:dyDescent="0.25">
      <c r="B108" s="89">
        <v>10910833333.333</v>
      </c>
      <c r="C108" s="89">
        <v>-34.856762000000003</v>
      </c>
      <c r="D108" s="89">
        <v>-26.798532000000002</v>
      </c>
      <c r="F108" s="6">
        <f t="shared" si="18"/>
        <v>3.0984722222221999</v>
      </c>
      <c r="G108" s="6">
        <f t="shared" si="16"/>
        <v>-58.501899999999999</v>
      </c>
      <c r="J108" s="89">
        <v>10910833333.333</v>
      </c>
      <c r="K108" s="89">
        <v>-28.181932</v>
      </c>
      <c r="L108" s="89">
        <v>-20.016850999999999</v>
      </c>
      <c r="N108" s="6">
        <f t="shared" si="19"/>
        <v>3.0984722222221999</v>
      </c>
      <c r="O108" s="6">
        <f t="shared" si="17"/>
        <v>-49.484046999999997</v>
      </c>
    </row>
    <row r="109" spans="2:16" x14ac:dyDescent="0.25">
      <c r="B109" s="89">
        <v>11244777777.778</v>
      </c>
      <c r="C109" s="89">
        <v>-31.299088000000001</v>
      </c>
      <c r="D109" s="89">
        <v>-23.71566</v>
      </c>
      <c r="F109" s="6">
        <f t="shared" si="18"/>
        <v>3.3181666666666998</v>
      </c>
      <c r="G109" s="6">
        <f t="shared" si="16"/>
        <v>-58.299953000000002</v>
      </c>
      <c r="J109" s="89">
        <v>11244777777.778</v>
      </c>
      <c r="K109" s="89">
        <v>-40.28801</v>
      </c>
      <c r="L109" s="89">
        <v>-31.706980000000001</v>
      </c>
      <c r="N109" s="6">
        <f t="shared" si="19"/>
        <v>3.3181666666666998</v>
      </c>
      <c r="O109" s="6">
        <f t="shared" si="17"/>
        <v>-50.610565000000001</v>
      </c>
    </row>
    <row r="110" spans="2:16" x14ac:dyDescent="0.25">
      <c r="B110" s="89">
        <v>11578722222.222</v>
      </c>
      <c r="C110" s="89">
        <v>-27.681094999999999</v>
      </c>
      <c r="D110" s="89">
        <v>-20.273437999999999</v>
      </c>
      <c r="F110" s="6">
        <f t="shared" si="18"/>
        <v>3.5378611111111002</v>
      </c>
      <c r="G110" s="6">
        <f t="shared" si="16"/>
        <v>-63.354233000000001</v>
      </c>
      <c r="J110" s="89">
        <v>11578722222.222</v>
      </c>
      <c r="K110" s="89">
        <v>-26.322306000000001</v>
      </c>
      <c r="L110" s="89">
        <v>-17.477177000000001</v>
      </c>
      <c r="N110" s="6">
        <f t="shared" si="19"/>
        <v>3.5378611111111002</v>
      </c>
      <c r="O110" s="6">
        <f t="shared" si="17"/>
        <v>-53.656387000000002</v>
      </c>
    </row>
    <row r="111" spans="2:16" x14ac:dyDescent="0.25">
      <c r="B111" s="89">
        <v>11912666666.667</v>
      </c>
      <c r="C111" s="89">
        <v>-32.669105999999999</v>
      </c>
      <c r="D111" s="89">
        <v>-24.955938</v>
      </c>
      <c r="F111" s="6">
        <f t="shared" si="18"/>
        <v>3.7575555555556002</v>
      </c>
      <c r="G111" s="6">
        <f t="shared" si="16"/>
        <v>-62.877910999999997</v>
      </c>
      <c r="J111" s="89">
        <v>11912666666.667</v>
      </c>
      <c r="K111" s="89">
        <v>-25.915009000000001</v>
      </c>
      <c r="L111" s="89">
        <v>-16.758381</v>
      </c>
      <c r="N111" s="6">
        <f t="shared" si="19"/>
        <v>3.7575555555556002</v>
      </c>
      <c r="O111" s="6">
        <f t="shared" si="17"/>
        <v>-52.667800999999997</v>
      </c>
    </row>
    <row r="112" spans="2:16" x14ac:dyDescent="0.25">
      <c r="B112" s="89">
        <v>12246611111.111</v>
      </c>
      <c r="C112" s="89">
        <v>-35.219397999999998</v>
      </c>
      <c r="D112" s="89">
        <v>-26.858753</v>
      </c>
      <c r="F112" s="6">
        <f t="shared" si="18"/>
        <v>3.9772500000000002</v>
      </c>
      <c r="G112" s="6">
        <f t="shared" si="16"/>
        <v>-65.779854</v>
      </c>
      <c r="J112" s="89">
        <v>12246611111.111</v>
      </c>
      <c r="K112" s="89">
        <v>-33.999659999999999</v>
      </c>
      <c r="L112" s="89">
        <v>-24.743065000000001</v>
      </c>
      <c r="N112" s="6">
        <f t="shared" si="19"/>
        <v>3.9772500000000002</v>
      </c>
      <c r="O112" s="6">
        <f t="shared" si="17"/>
        <v>-55.489184999999999</v>
      </c>
    </row>
    <row r="113" spans="2:16" x14ac:dyDescent="0.25">
      <c r="B113" s="89">
        <v>12580555555.556</v>
      </c>
      <c r="C113" s="89">
        <v>-30.427693999999999</v>
      </c>
      <c r="D113" s="89">
        <v>-21.602181999999999</v>
      </c>
      <c r="F113" s="6">
        <f t="shared" si="18"/>
        <v>4.1969444444443997</v>
      </c>
      <c r="G113" s="6">
        <f t="shared" si="16"/>
        <v>-71.373221999999998</v>
      </c>
      <c r="J113" s="89">
        <v>12580555555.556</v>
      </c>
      <c r="K113" s="89">
        <v>-31.660717000000002</v>
      </c>
      <c r="L113" s="89">
        <v>-22.128084000000001</v>
      </c>
      <c r="N113" s="6">
        <f t="shared" si="19"/>
        <v>4.1969444444443997</v>
      </c>
      <c r="O113" s="6">
        <f t="shared" si="17"/>
        <v>-57.239082000000003</v>
      </c>
    </row>
    <row r="114" spans="2:16" x14ac:dyDescent="0.25">
      <c r="B114" s="89">
        <v>12914500000</v>
      </c>
      <c r="C114" s="89">
        <v>-34.502150999999998</v>
      </c>
      <c r="D114" s="89">
        <v>-25.507999000000002</v>
      </c>
      <c r="F114" s="6">
        <f t="shared" si="18"/>
        <v>4.4166388888889001</v>
      </c>
      <c r="G114" s="6">
        <f t="shared" si="16"/>
        <v>-57.230365999999997</v>
      </c>
      <c r="J114" s="89">
        <v>12914500000</v>
      </c>
      <c r="K114" s="89">
        <v>-28.833973</v>
      </c>
      <c r="L114" s="89">
        <v>-18.877941</v>
      </c>
      <c r="N114" s="6">
        <f t="shared" si="19"/>
        <v>4.4166388888889001</v>
      </c>
      <c r="O114" s="6">
        <f t="shared" si="17"/>
        <v>-58.329647000000001</v>
      </c>
    </row>
    <row r="115" spans="2:16" x14ac:dyDescent="0.25">
      <c r="B115" s="89">
        <v>13248444444.444</v>
      </c>
      <c r="C115" s="89">
        <v>-37.351322000000003</v>
      </c>
      <c r="D115" s="89">
        <v>-28.326789999999999</v>
      </c>
      <c r="F115" s="6">
        <f t="shared" si="18"/>
        <v>4.6363333333332992</v>
      </c>
      <c r="G115" s="6">
        <f t="shared" si="16"/>
        <v>-57.431697999999997</v>
      </c>
      <c r="J115" s="89">
        <v>13248444444.444</v>
      </c>
      <c r="K115" s="89">
        <v>-35.165019999999998</v>
      </c>
      <c r="L115" s="89">
        <v>-24.886925000000002</v>
      </c>
      <c r="N115" s="6">
        <f t="shared" si="19"/>
        <v>4.6363333333332992</v>
      </c>
      <c r="O115" s="6">
        <f t="shared" si="17"/>
        <v>-53.884239000000001</v>
      </c>
    </row>
    <row r="116" spans="2:16" x14ac:dyDescent="0.25">
      <c r="B116" s="89">
        <v>13582388888.889</v>
      </c>
      <c r="C116" s="89">
        <v>-36.180698</v>
      </c>
      <c r="D116" s="89">
        <v>-27.354472999999999</v>
      </c>
      <c r="F116" s="6">
        <f t="shared" si="18"/>
        <v>4.8560277777777996</v>
      </c>
      <c r="G116" s="6">
        <f t="shared" si="16"/>
        <v>-52.897041000000002</v>
      </c>
      <c r="J116" s="89">
        <v>13582388888.889</v>
      </c>
      <c r="K116" s="89">
        <v>-32.284100000000002</v>
      </c>
      <c r="L116" s="89">
        <v>-21.97578</v>
      </c>
      <c r="N116" s="6">
        <f t="shared" si="19"/>
        <v>4.8560277777777996</v>
      </c>
      <c r="O116" s="6">
        <f t="shared" si="17"/>
        <v>-46.872199999999999</v>
      </c>
    </row>
    <row r="117" spans="2:16" x14ac:dyDescent="0.25">
      <c r="B117" s="89">
        <v>13916333333.333</v>
      </c>
      <c r="C117" s="89">
        <v>-38.187553000000001</v>
      </c>
      <c r="D117" s="89">
        <v>-28.721031</v>
      </c>
      <c r="F117" s="6">
        <f t="shared" si="18"/>
        <v>5.0757222222222005</v>
      </c>
      <c r="G117" s="6">
        <f t="shared" si="16"/>
        <v>-61.404919</v>
      </c>
      <c r="J117" s="89">
        <v>13916333333.333</v>
      </c>
      <c r="K117" s="89">
        <v>-29.04759</v>
      </c>
      <c r="L117" s="89">
        <v>-17.973804000000001</v>
      </c>
      <c r="N117" s="6">
        <f t="shared" si="19"/>
        <v>5.0757222222222005</v>
      </c>
      <c r="O117" s="6">
        <f t="shared" si="17"/>
        <v>-52.114421999999998</v>
      </c>
    </row>
    <row r="118" spans="2:16" x14ac:dyDescent="0.25">
      <c r="B118" s="89">
        <v>14250277777.778</v>
      </c>
      <c r="C118" s="89">
        <v>-40.175362</v>
      </c>
      <c r="D118" s="89">
        <v>-30.656493999999999</v>
      </c>
      <c r="F118" s="6">
        <f t="shared" si="18"/>
        <v>5.2954166666667</v>
      </c>
      <c r="G118" s="6">
        <f t="shared" si="16"/>
        <v>-49.446044999999998</v>
      </c>
      <c r="J118" s="89">
        <v>14250277777.778</v>
      </c>
      <c r="K118" s="89">
        <v>-33.673434999999998</v>
      </c>
      <c r="L118" s="89">
        <v>-22.595579000000001</v>
      </c>
      <c r="N118" s="6">
        <f t="shared" si="19"/>
        <v>5.2954166666667</v>
      </c>
      <c r="O118" s="6">
        <f t="shared" si="17"/>
        <v>-56.152363000000001</v>
      </c>
    </row>
    <row r="119" spans="2:16" x14ac:dyDescent="0.25">
      <c r="B119" s="89">
        <v>14584222222.222</v>
      </c>
      <c r="C119" s="89">
        <v>-36.538817999999999</v>
      </c>
      <c r="D119" s="89">
        <v>-27.454191000000002</v>
      </c>
      <c r="F119" s="6">
        <f t="shared" si="18"/>
        <v>5.5151111111111</v>
      </c>
      <c r="G119" s="6">
        <f t="shared" si="16"/>
        <v>-45.054133999999998</v>
      </c>
      <c r="J119" s="89">
        <v>14584222222.222</v>
      </c>
      <c r="K119" s="89">
        <v>-34.232697000000002</v>
      </c>
      <c r="L119" s="89">
        <v>-23.372458999999999</v>
      </c>
      <c r="N119" s="6">
        <f t="shared" si="19"/>
        <v>5.5151111111111</v>
      </c>
      <c r="O119" s="6">
        <f t="shared" si="17"/>
        <v>-65.238556000000003</v>
      </c>
    </row>
    <row r="120" spans="2:16" x14ac:dyDescent="0.25">
      <c r="B120" s="89">
        <v>14918166666.667</v>
      </c>
      <c r="C120" s="89">
        <v>-32.572947999999997</v>
      </c>
      <c r="D120" s="89">
        <v>-23.477239999999998</v>
      </c>
      <c r="F120" s="6">
        <f t="shared" si="18"/>
        <v>5.7348055555556003</v>
      </c>
      <c r="G120" s="6">
        <f t="shared" si="16"/>
        <v>-43.828690000000002</v>
      </c>
      <c r="J120" s="89">
        <v>14918166666.667</v>
      </c>
      <c r="K120" s="89">
        <v>-32.962592999999998</v>
      </c>
      <c r="L120" s="89">
        <v>-22.590084000000001</v>
      </c>
      <c r="N120" s="6">
        <f t="shared" si="19"/>
        <v>5.7348055555556003</v>
      </c>
      <c r="O120" s="6">
        <f t="shared" si="17"/>
        <v>-59.780205000000002</v>
      </c>
    </row>
    <row r="121" spans="2:16" x14ac:dyDescent="0.25">
      <c r="B121" s="89">
        <v>15252111111.111</v>
      </c>
      <c r="C121" s="89">
        <v>-29.510912000000001</v>
      </c>
      <c r="D121" s="89">
        <v>-20.197412</v>
      </c>
      <c r="F121" s="6">
        <f t="shared" si="18"/>
        <v>5.9545000000000003</v>
      </c>
      <c r="G121" s="6">
        <f t="shared" si="16"/>
        <v>-50.032905999999997</v>
      </c>
      <c r="J121" s="89">
        <v>15252111111.111</v>
      </c>
      <c r="K121" s="89">
        <v>-38.049109999999999</v>
      </c>
      <c r="L121" s="89">
        <v>-27.734380999999999</v>
      </c>
      <c r="N121" s="6">
        <f t="shared" si="19"/>
        <v>5.9545000000000003</v>
      </c>
      <c r="O121" s="6">
        <f t="shared" si="17"/>
        <v>-53.470225999999997</v>
      </c>
    </row>
    <row r="122" spans="2:16" x14ac:dyDescent="0.25">
      <c r="B122" s="89">
        <v>15586055555.556</v>
      </c>
      <c r="C122" s="89">
        <v>-27.539964999999999</v>
      </c>
      <c r="D122" s="89">
        <v>-17.827482</v>
      </c>
      <c r="F122" s="6" t="s">
        <v>21</v>
      </c>
      <c r="J122" s="89">
        <v>15586055555.556</v>
      </c>
      <c r="K122" s="89">
        <v>-39.880634000000001</v>
      </c>
      <c r="L122" s="89">
        <v>-29.699389</v>
      </c>
      <c r="N122" s="6" t="s">
        <v>21</v>
      </c>
    </row>
    <row r="123" spans="2:16" x14ac:dyDescent="0.25">
      <c r="B123" s="89">
        <v>15920000000</v>
      </c>
      <c r="C123" s="89">
        <v>-25.580794999999998</v>
      </c>
      <c r="D123" s="89">
        <v>-14.706973</v>
      </c>
      <c r="J123" s="89">
        <v>15920000000</v>
      </c>
      <c r="K123" s="89">
        <v>-45.263443000000002</v>
      </c>
      <c r="L123" s="89">
        <v>-35.055</v>
      </c>
    </row>
    <row r="124" spans="2:16" x14ac:dyDescent="0.25">
      <c r="B124" s="89" t="s">
        <v>21</v>
      </c>
      <c r="J124" s="89" t="s">
        <v>21</v>
      </c>
    </row>
    <row r="125" spans="2:16" x14ac:dyDescent="0.25">
      <c r="F125" s="6" t="s">
        <v>35</v>
      </c>
      <c r="N125" s="6" t="s">
        <v>35</v>
      </c>
    </row>
    <row r="126" spans="2:16" ht="15.75" x14ac:dyDescent="0.25">
      <c r="F126" s="6" t="s">
        <v>19</v>
      </c>
      <c r="G126" s="6" t="str">
        <f t="shared" ref="G126:G145" si="20">D152</f>
        <v>2Rx2L dBc Log Mag(dB)</v>
      </c>
      <c r="H126" s="35">
        <v>2</v>
      </c>
      <c r="N126" s="6" t="s">
        <v>19</v>
      </c>
      <c r="O126" s="6" t="str">
        <f t="shared" ref="O126:O145" si="21">L152</f>
        <v>2Rx2L dBc Log Mag(dB)</v>
      </c>
      <c r="P126" s="35">
        <v>2</v>
      </c>
    </row>
    <row r="127" spans="2:16" ht="15.75" x14ac:dyDescent="0.25">
      <c r="B127" s="89" t="s">
        <v>25</v>
      </c>
      <c r="F127" s="6">
        <f t="shared" ref="F127:F145" si="22">B153/1000000000</f>
        <v>2</v>
      </c>
      <c r="G127" s="6">
        <f t="shared" si="20"/>
        <v>-63.575687000000002</v>
      </c>
      <c r="H127" s="36">
        <f>ABS(AVERAGE(G127:G145)-(H126-1)*5)</f>
        <v>79.606859157894746</v>
      </c>
      <c r="J127" s="89" t="s">
        <v>25</v>
      </c>
      <c r="N127" s="6">
        <f t="shared" ref="N127:N145" si="23">J153/1000000000</f>
        <v>2</v>
      </c>
      <c r="O127" s="6">
        <f t="shared" si="21"/>
        <v>-71.967239000000006</v>
      </c>
      <c r="P127" s="36">
        <f>ABS(AVERAGE(O127:O145)-(P126-1)*5)</f>
        <v>79.437157000000013</v>
      </c>
    </row>
    <row r="128" spans="2:16" x14ac:dyDescent="0.25">
      <c r="B128" s="89" t="s">
        <v>19</v>
      </c>
      <c r="C128" s="89" t="s">
        <v>127</v>
      </c>
      <c r="D128" s="89" t="s">
        <v>34</v>
      </c>
      <c r="F128" s="6">
        <f t="shared" si="22"/>
        <v>2.5530277777778001</v>
      </c>
      <c r="G128" s="6">
        <f t="shared" si="20"/>
        <v>-62.752082999999999</v>
      </c>
      <c r="J128" s="89" t="s">
        <v>19</v>
      </c>
      <c r="K128" s="89" t="s">
        <v>127</v>
      </c>
      <c r="L128" s="89" t="s">
        <v>34</v>
      </c>
      <c r="N128" s="6">
        <f t="shared" si="23"/>
        <v>2.5530277777778001</v>
      </c>
      <c r="O128" s="6">
        <f t="shared" si="21"/>
        <v>-68.109482</v>
      </c>
    </row>
    <row r="129" spans="2:15" x14ac:dyDescent="0.25">
      <c r="B129" s="89">
        <v>2000000000</v>
      </c>
      <c r="C129" s="89">
        <v>-69.066802999999993</v>
      </c>
      <c r="D129" s="89">
        <v>-59.858829</v>
      </c>
      <c r="F129" s="6">
        <f t="shared" si="22"/>
        <v>3.1060555555556002</v>
      </c>
      <c r="G129" s="6">
        <f t="shared" si="20"/>
        <v>-71.013076999999996</v>
      </c>
      <c r="J129" s="89">
        <v>2000000000</v>
      </c>
      <c r="K129" s="89">
        <v>-72.340401</v>
      </c>
      <c r="L129" s="89">
        <v>-60.485104</v>
      </c>
      <c r="N129" s="6">
        <f t="shared" si="23"/>
        <v>3.1060555555556002</v>
      </c>
      <c r="O129" s="6">
        <f t="shared" si="21"/>
        <v>-65.124069000000006</v>
      </c>
    </row>
    <row r="130" spans="2:15" x14ac:dyDescent="0.25">
      <c r="B130" s="89">
        <v>2219694444.4443998</v>
      </c>
      <c r="C130" s="89">
        <v>-70.026283000000006</v>
      </c>
      <c r="D130" s="89">
        <v>-61.565105000000003</v>
      </c>
      <c r="F130" s="6">
        <f t="shared" si="22"/>
        <v>3.6590833333332999</v>
      </c>
      <c r="G130" s="6">
        <f t="shared" si="20"/>
        <v>-75.241569999999996</v>
      </c>
      <c r="J130" s="89">
        <v>2219694444.4443998</v>
      </c>
      <c r="K130" s="89">
        <v>-67.198120000000003</v>
      </c>
      <c r="L130" s="89">
        <v>-59.262878000000001</v>
      </c>
      <c r="N130" s="6">
        <f t="shared" si="23"/>
        <v>3.6590833333332999</v>
      </c>
      <c r="O130" s="6">
        <f t="shared" si="21"/>
        <v>-75.538841000000005</v>
      </c>
    </row>
    <row r="131" spans="2:15" x14ac:dyDescent="0.25">
      <c r="B131" s="89">
        <v>2439388888.8888998</v>
      </c>
      <c r="C131" s="89">
        <v>-72.525672999999998</v>
      </c>
      <c r="D131" s="89">
        <v>-64.059264999999996</v>
      </c>
      <c r="F131" s="6">
        <f t="shared" si="22"/>
        <v>4.2121111111111</v>
      </c>
      <c r="G131" s="6">
        <f t="shared" si="20"/>
        <v>-78.833968999999996</v>
      </c>
      <c r="J131" s="89">
        <v>2439388888.8888998</v>
      </c>
      <c r="K131" s="89">
        <v>-64.794669999999996</v>
      </c>
      <c r="L131" s="89">
        <v>-56.989967</v>
      </c>
      <c r="N131" s="6">
        <f t="shared" si="23"/>
        <v>4.2121111111111</v>
      </c>
      <c r="O131" s="6">
        <f t="shared" si="21"/>
        <v>-88.872780000000006</v>
      </c>
    </row>
    <row r="132" spans="2:15" x14ac:dyDescent="0.25">
      <c r="B132" s="89">
        <v>2659083333.3333001</v>
      </c>
      <c r="C132" s="89">
        <v>-69.299194</v>
      </c>
      <c r="D132" s="89">
        <v>-61.240963000000001</v>
      </c>
      <c r="F132" s="6">
        <f t="shared" si="22"/>
        <v>4.7651388888888997</v>
      </c>
      <c r="G132" s="6">
        <f t="shared" si="20"/>
        <v>-77.871536000000006</v>
      </c>
      <c r="J132" s="89">
        <v>2659083333.3333001</v>
      </c>
      <c r="K132" s="89">
        <v>-70.412291999999994</v>
      </c>
      <c r="L132" s="89">
        <v>-62.247211</v>
      </c>
      <c r="N132" s="6">
        <f t="shared" si="23"/>
        <v>4.7651388888888997</v>
      </c>
      <c r="O132" s="6">
        <f t="shared" si="21"/>
        <v>-81.701340000000002</v>
      </c>
    </row>
    <row r="133" spans="2:15" x14ac:dyDescent="0.25">
      <c r="B133" s="89">
        <v>2878777777.7778001</v>
      </c>
      <c r="C133" s="89">
        <v>-72.166511999999997</v>
      </c>
      <c r="D133" s="89">
        <v>-64.583083999999999</v>
      </c>
      <c r="F133" s="6">
        <f t="shared" si="22"/>
        <v>5.3181666666667002</v>
      </c>
      <c r="G133" s="6">
        <f t="shared" si="20"/>
        <v>-72.670188999999993</v>
      </c>
      <c r="J133" s="89">
        <v>2878777777.7778001</v>
      </c>
      <c r="K133" s="89">
        <v>-67.987319999999997</v>
      </c>
      <c r="L133" s="89">
        <v>-59.406292000000001</v>
      </c>
      <c r="N133" s="6">
        <f t="shared" si="23"/>
        <v>5.3181666666667002</v>
      </c>
      <c r="O133" s="6">
        <f t="shared" si="21"/>
        <v>-72.928093000000004</v>
      </c>
    </row>
    <row r="134" spans="2:15" x14ac:dyDescent="0.25">
      <c r="B134" s="89">
        <v>3098472222.2221999</v>
      </c>
      <c r="C134" s="89">
        <v>-65.909560999999997</v>
      </c>
      <c r="D134" s="89">
        <v>-58.501899999999999</v>
      </c>
      <c r="F134" s="6">
        <f t="shared" si="22"/>
        <v>5.8711944444443995</v>
      </c>
      <c r="G134" s="6">
        <f t="shared" si="20"/>
        <v>-90.878128000000004</v>
      </c>
      <c r="J134" s="89">
        <v>3098472222.2221999</v>
      </c>
      <c r="K134" s="89">
        <v>-58.329174000000002</v>
      </c>
      <c r="L134" s="89">
        <v>-49.484046999999997</v>
      </c>
      <c r="N134" s="6">
        <f t="shared" si="23"/>
        <v>5.8711944444443995</v>
      </c>
      <c r="O134" s="6">
        <f t="shared" si="21"/>
        <v>-75.801879999999997</v>
      </c>
    </row>
    <row r="135" spans="2:15" x14ac:dyDescent="0.25">
      <c r="B135" s="89">
        <v>3318166666.6666999</v>
      </c>
      <c r="C135" s="89">
        <v>-66.013122999999993</v>
      </c>
      <c r="D135" s="89">
        <v>-58.299953000000002</v>
      </c>
      <c r="F135" s="6">
        <f t="shared" si="22"/>
        <v>6.4242222222222001</v>
      </c>
      <c r="G135" s="6">
        <f t="shared" si="20"/>
        <v>-73.434914000000006</v>
      </c>
      <c r="J135" s="89">
        <v>3318166666.6666999</v>
      </c>
      <c r="K135" s="89">
        <v>-59.767192999999999</v>
      </c>
      <c r="L135" s="89">
        <v>-50.610565000000001</v>
      </c>
      <c r="N135" s="6">
        <f t="shared" si="23"/>
        <v>6.4242222222222001</v>
      </c>
      <c r="O135" s="6">
        <f t="shared" si="21"/>
        <v>-76.563147999999998</v>
      </c>
    </row>
    <row r="136" spans="2:15" x14ac:dyDescent="0.25">
      <c r="B136" s="89">
        <v>3537861111.1111002</v>
      </c>
      <c r="C136" s="89">
        <v>-71.714882000000003</v>
      </c>
      <c r="D136" s="89">
        <v>-63.354233000000001</v>
      </c>
      <c r="F136" s="6">
        <f t="shared" si="22"/>
        <v>6.9772499999999997</v>
      </c>
      <c r="G136" s="6">
        <f t="shared" si="20"/>
        <v>-82.564980000000006</v>
      </c>
      <c r="J136" s="89">
        <v>3537861111.1111002</v>
      </c>
      <c r="K136" s="89">
        <v>-62.912982999999997</v>
      </c>
      <c r="L136" s="89">
        <v>-53.656387000000002</v>
      </c>
      <c r="N136" s="6">
        <f t="shared" si="23"/>
        <v>6.9772499999999997</v>
      </c>
      <c r="O136" s="6">
        <f t="shared" si="21"/>
        <v>-76.638915999999995</v>
      </c>
    </row>
    <row r="137" spans="2:15" x14ac:dyDescent="0.25">
      <c r="B137" s="89">
        <v>3757555555.5556002</v>
      </c>
      <c r="C137" s="89">
        <v>-71.703423000000001</v>
      </c>
      <c r="D137" s="89">
        <v>-62.877910999999997</v>
      </c>
      <c r="F137" s="6">
        <f t="shared" si="22"/>
        <v>7.5302777777777994</v>
      </c>
      <c r="G137" s="6">
        <f t="shared" si="20"/>
        <v>-74.211189000000005</v>
      </c>
      <c r="J137" s="89">
        <v>3757555555.5556002</v>
      </c>
      <c r="K137" s="89">
        <v>-62.200436000000003</v>
      </c>
      <c r="L137" s="89">
        <v>-52.667800999999997</v>
      </c>
      <c r="N137" s="6">
        <f t="shared" si="23"/>
        <v>7.5302777777777994</v>
      </c>
      <c r="O137" s="6">
        <f t="shared" si="21"/>
        <v>-73.748824999999997</v>
      </c>
    </row>
    <row r="138" spans="2:15" x14ac:dyDescent="0.25">
      <c r="B138" s="89">
        <v>3977250000</v>
      </c>
      <c r="C138" s="89">
        <v>-74.774010000000004</v>
      </c>
      <c r="D138" s="89">
        <v>-65.779854</v>
      </c>
      <c r="F138" s="6">
        <f t="shared" si="22"/>
        <v>8.0833055555556008</v>
      </c>
      <c r="G138" s="6">
        <f t="shared" si="20"/>
        <v>-75.733131</v>
      </c>
      <c r="J138" s="89">
        <v>3977250000</v>
      </c>
      <c r="K138" s="89">
        <v>-65.445212999999995</v>
      </c>
      <c r="L138" s="89">
        <v>-55.489184999999999</v>
      </c>
      <c r="N138" s="6">
        <f t="shared" si="23"/>
        <v>8.0833055555556008</v>
      </c>
      <c r="O138" s="6">
        <f t="shared" si="21"/>
        <v>-73.914246000000006</v>
      </c>
    </row>
    <row r="139" spans="2:15" x14ac:dyDescent="0.25">
      <c r="B139" s="89">
        <v>4196944444.4443998</v>
      </c>
      <c r="C139" s="89">
        <v>-80.397757999999996</v>
      </c>
      <c r="D139" s="89">
        <v>-71.373221999999998</v>
      </c>
      <c r="F139" s="6">
        <f t="shared" si="22"/>
        <v>8.6363333333332992</v>
      </c>
      <c r="G139" s="6">
        <f t="shared" si="20"/>
        <v>-89.389137000000005</v>
      </c>
      <c r="J139" s="89">
        <v>4196944444.4443998</v>
      </c>
      <c r="K139" s="89">
        <v>-67.517173999999997</v>
      </c>
      <c r="L139" s="89">
        <v>-57.239082000000003</v>
      </c>
      <c r="N139" s="6">
        <f t="shared" si="23"/>
        <v>8.6363333333332992</v>
      </c>
      <c r="O139" s="6">
        <f t="shared" si="21"/>
        <v>-80.193420000000003</v>
      </c>
    </row>
    <row r="140" spans="2:15" x14ac:dyDescent="0.25">
      <c r="B140" s="89">
        <v>4416638888.8888998</v>
      </c>
      <c r="C140" s="89">
        <v>-66.056595000000002</v>
      </c>
      <c r="D140" s="89">
        <v>-57.230365999999997</v>
      </c>
      <c r="F140" s="6">
        <f t="shared" si="22"/>
        <v>9.1893611111110989</v>
      </c>
      <c r="G140" s="6">
        <f t="shared" si="20"/>
        <v>-72.640281999999999</v>
      </c>
      <c r="J140" s="89">
        <v>4416638888.8888998</v>
      </c>
      <c r="K140" s="89">
        <v>-68.637969999999996</v>
      </c>
      <c r="L140" s="89">
        <v>-58.329647000000001</v>
      </c>
      <c r="N140" s="6">
        <f t="shared" si="23"/>
        <v>9.1893611111110989</v>
      </c>
      <c r="O140" s="6">
        <f t="shared" si="21"/>
        <v>-79.767418000000006</v>
      </c>
    </row>
    <row r="141" spans="2:15" x14ac:dyDescent="0.25">
      <c r="B141" s="89">
        <v>4636333333.3332996</v>
      </c>
      <c r="C141" s="89">
        <v>-66.898216000000005</v>
      </c>
      <c r="D141" s="89">
        <v>-57.431697999999997</v>
      </c>
      <c r="F141" s="6">
        <f t="shared" si="22"/>
        <v>9.7423888888889003</v>
      </c>
      <c r="G141" s="6">
        <f t="shared" si="20"/>
        <v>-74.486869999999996</v>
      </c>
      <c r="J141" s="89">
        <v>4636333333.3332996</v>
      </c>
      <c r="K141" s="89">
        <v>-64.958022999999997</v>
      </c>
      <c r="L141" s="89">
        <v>-53.884239000000001</v>
      </c>
      <c r="N141" s="6">
        <f t="shared" si="23"/>
        <v>9.7423888888889003</v>
      </c>
      <c r="O141" s="6">
        <f t="shared" si="21"/>
        <v>-76.199950999999999</v>
      </c>
    </row>
    <row r="142" spans="2:15" x14ac:dyDescent="0.25">
      <c r="B142" s="89">
        <v>4856027777.7777996</v>
      </c>
      <c r="C142" s="89">
        <v>-62.415908999999999</v>
      </c>
      <c r="D142" s="89">
        <v>-52.897041000000002</v>
      </c>
      <c r="F142" s="6">
        <f t="shared" si="22"/>
        <v>10.295416666667</v>
      </c>
      <c r="G142" s="6">
        <f t="shared" si="20"/>
        <v>-69.397919000000002</v>
      </c>
      <c r="J142" s="89">
        <v>4856027777.7777996</v>
      </c>
      <c r="K142" s="89">
        <v>-57.950054000000002</v>
      </c>
      <c r="L142" s="89">
        <v>-46.872199999999999</v>
      </c>
      <c r="N142" s="6">
        <f t="shared" si="23"/>
        <v>10.295416666667</v>
      </c>
      <c r="O142" s="6">
        <f t="shared" si="21"/>
        <v>-67.672241</v>
      </c>
    </row>
    <row r="143" spans="2:15" x14ac:dyDescent="0.25">
      <c r="B143" s="89">
        <v>5075722222.2222004</v>
      </c>
      <c r="C143" s="89">
        <v>-70.489547999999999</v>
      </c>
      <c r="D143" s="89">
        <v>-61.404919</v>
      </c>
      <c r="F143" s="6">
        <f t="shared" si="22"/>
        <v>10.848444444444</v>
      </c>
      <c r="G143" s="6">
        <f t="shared" si="20"/>
        <v>-71.882080000000002</v>
      </c>
      <c r="J143" s="89">
        <v>5075722222.2222004</v>
      </c>
      <c r="K143" s="89">
        <v>-62.974654999999998</v>
      </c>
      <c r="L143" s="89">
        <v>-52.114421999999998</v>
      </c>
      <c r="N143" s="6">
        <f t="shared" si="23"/>
        <v>10.848444444444</v>
      </c>
      <c r="O143" s="6">
        <f t="shared" si="21"/>
        <v>-67.135306999999997</v>
      </c>
    </row>
    <row r="144" spans="2:15" x14ac:dyDescent="0.25">
      <c r="B144" s="89">
        <v>5295416666.6667004</v>
      </c>
      <c r="C144" s="89">
        <v>-58.541752000000002</v>
      </c>
      <c r="D144" s="89">
        <v>-49.446044999999998</v>
      </c>
      <c r="F144" s="6">
        <f t="shared" si="22"/>
        <v>11.401472222222001</v>
      </c>
      <c r="G144" s="6">
        <f t="shared" si="20"/>
        <v>-69.781936999999999</v>
      </c>
      <c r="J144" s="89">
        <v>5295416666.6667004</v>
      </c>
      <c r="K144" s="89">
        <v>-66.524872000000002</v>
      </c>
      <c r="L144" s="89">
        <v>-56.152363000000001</v>
      </c>
      <c r="N144" s="6">
        <f t="shared" si="23"/>
        <v>11.401472222222001</v>
      </c>
      <c r="O144" s="6">
        <f t="shared" si="21"/>
        <v>-70.124336</v>
      </c>
    </row>
    <row r="145" spans="2:16" x14ac:dyDescent="0.25">
      <c r="B145" s="89">
        <v>5515111111.1111002</v>
      </c>
      <c r="C145" s="89">
        <v>-54.367634000000002</v>
      </c>
      <c r="D145" s="89">
        <v>-45.054133999999998</v>
      </c>
      <c r="F145" s="6">
        <f t="shared" si="22"/>
        <v>11.954499999999999</v>
      </c>
      <c r="G145" s="6">
        <f t="shared" si="20"/>
        <v>-71.171645999999996</v>
      </c>
      <c r="J145" s="89">
        <v>5515111111.1111002</v>
      </c>
      <c r="K145" s="89">
        <v>-75.553284000000005</v>
      </c>
      <c r="L145" s="89">
        <v>-65.238556000000003</v>
      </c>
      <c r="N145" s="6">
        <f t="shared" si="23"/>
        <v>11.954499999999999</v>
      </c>
      <c r="O145" s="6">
        <f t="shared" si="21"/>
        <v>-72.304451</v>
      </c>
    </row>
    <row r="146" spans="2:16" x14ac:dyDescent="0.25">
      <c r="B146" s="89">
        <v>5734805555.5556002</v>
      </c>
      <c r="C146" s="89">
        <v>-53.541172000000003</v>
      </c>
      <c r="D146" s="89">
        <v>-43.828690000000002</v>
      </c>
      <c r="F146" s="6" t="s">
        <v>21</v>
      </c>
      <c r="J146" s="89">
        <v>5734805555.5556002</v>
      </c>
      <c r="K146" s="89">
        <v>-69.961449000000002</v>
      </c>
      <c r="L146" s="89">
        <v>-59.780205000000002</v>
      </c>
      <c r="N146" s="6" t="s">
        <v>21</v>
      </c>
    </row>
    <row r="147" spans="2:16" x14ac:dyDescent="0.25">
      <c r="B147" s="89">
        <v>5954500000</v>
      </c>
      <c r="C147" s="89">
        <v>-60.906726999999997</v>
      </c>
      <c r="D147" s="89">
        <v>-50.032905999999997</v>
      </c>
      <c r="J147" s="89">
        <v>5954500000</v>
      </c>
      <c r="K147" s="89">
        <v>-63.678668999999999</v>
      </c>
      <c r="L147" s="89">
        <v>-53.470225999999997</v>
      </c>
    </row>
    <row r="148" spans="2:16" x14ac:dyDescent="0.25">
      <c r="B148" s="89" t="s">
        <v>21</v>
      </c>
      <c r="J148" s="89" t="s">
        <v>21</v>
      </c>
    </row>
    <row r="149" spans="2:16" x14ac:dyDescent="0.25">
      <c r="F149" s="6" t="s">
        <v>37</v>
      </c>
      <c r="N149" s="6" t="s">
        <v>37</v>
      </c>
    </row>
    <row r="150" spans="2:16" ht="15.75" x14ac:dyDescent="0.25">
      <c r="F150" s="6" t="s">
        <v>19</v>
      </c>
      <c r="G150" s="6" t="str">
        <f t="shared" ref="G150:G169" si="24">D176</f>
        <v>2Rx3L dBc Log Mag(dB)</v>
      </c>
      <c r="H150" s="35">
        <v>2</v>
      </c>
      <c r="N150" s="6" t="s">
        <v>19</v>
      </c>
      <c r="O150" s="6" t="str">
        <f t="shared" ref="O150:O169" si="25">L176</f>
        <v>2Rx3L dBc Log Mag(dB)</v>
      </c>
      <c r="P150" s="35">
        <v>2</v>
      </c>
    </row>
    <row r="151" spans="2:16" ht="15.75" x14ac:dyDescent="0.25">
      <c r="B151" s="89" t="s">
        <v>35</v>
      </c>
      <c r="F151" s="6">
        <f t="shared" ref="F151:F169" si="26">B177/1000000000</f>
        <v>2.9544999999999999</v>
      </c>
      <c r="G151" s="6">
        <f t="shared" si="24"/>
        <v>-56.291580000000003</v>
      </c>
      <c r="H151" s="36">
        <f>ABS(AVERAGE(G151:G169)-(H150-1)*5)</f>
        <v>71.345535842105264</v>
      </c>
      <c r="J151" s="89" t="s">
        <v>35</v>
      </c>
      <c r="N151" s="6">
        <f t="shared" ref="N151:N169" si="27">J177/1000000000</f>
        <v>2.9544999999999999</v>
      </c>
      <c r="O151" s="6">
        <f t="shared" si="25"/>
        <v>-45.813637</v>
      </c>
      <c r="P151" s="36">
        <f>ABS(AVERAGE(O151:O169)-(P150-1)*5)</f>
        <v>70.387190789473692</v>
      </c>
    </row>
    <row r="152" spans="2:16" x14ac:dyDescent="0.25">
      <c r="B152" s="89" t="s">
        <v>19</v>
      </c>
      <c r="C152" s="89" t="s">
        <v>114</v>
      </c>
      <c r="D152" s="89" t="s">
        <v>36</v>
      </c>
      <c r="F152" s="6">
        <f t="shared" si="26"/>
        <v>3.4570277777778</v>
      </c>
      <c r="G152" s="6">
        <f t="shared" si="24"/>
        <v>-59.900134999999999</v>
      </c>
      <c r="J152" s="89" t="s">
        <v>19</v>
      </c>
      <c r="K152" s="89" t="s">
        <v>114</v>
      </c>
      <c r="L152" s="89" t="s">
        <v>36</v>
      </c>
      <c r="N152" s="6">
        <f t="shared" si="27"/>
        <v>3.4570277777778</v>
      </c>
      <c r="O152" s="6">
        <f t="shared" si="25"/>
        <v>-51.211613</v>
      </c>
    </row>
    <row r="153" spans="2:16" x14ac:dyDescent="0.25">
      <c r="B153" s="89">
        <v>2000000000</v>
      </c>
      <c r="C153" s="89">
        <v>-72.783660999999995</v>
      </c>
      <c r="D153" s="89">
        <v>-63.575687000000002</v>
      </c>
      <c r="F153" s="6">
        <f t="shared" si="26"/>
        <v>3.9595555555556001</v>
      </c>
      <c r="G153" s="6">
        <f t="shared" si="24"/>
        <v>-57.852699000000001</v>
      </c>
      <c r="J153" s="89">
        <v>2000000000</v>
      </c>
      <c r="K153" s="89">
        <v>-83.822533000000007</v>
      </c>
      <c r="L153" s="89">
        <v>-71.967239000000006</v>
      </c>
      <c r="N153" s="6">
        <f t="shared" si="27"/>
        <v>3.9595555555556001</v>
      </c>
      <c r="O153" s="6">
        <f t="shared" si="25"/>
        <v>-63.148936999999997</v>
      </c>
    </row>
    <row r="154" spans="2:16" x14ac:dyDescent="0.25">
      <c r="B154" s="89">
        <v>2553027777.7778001</v>
      </c>
      <c r="C154" s="89">
        <v>-71.213263999999995</v>
      </c>
      <c r="D154" s="89">
        <v>-62.752082999999999</v>
      </c>
      <c r="F154" s="6">
        <f t="shared" si="26"/>
        <v>4.4620833333332994</v>
      </c>
      <c r="G154" s="6">
        <f t="shared" si="24"/>
        <v>-56.331820999999998</v>
      </c>
      <c r="J154" s="89">
        <v>2553027777.7778001</v>
      </c>
      <c r="K154" s="89">
        <v>-76.044724000000002</v>
      </c>
      <c r="L154" s="89">
        <v>-68.109482</v>
      </c>
      <c r="N154" s="6">
        <f t="shared" si="27"/>
        <v>4.4620833333332994</v>
      </c>
      <c r="O154" s="6">
        <f t="shared" si="25"/>
        <v>-54.875492000000001</v>
      </c>
    </row>
    <row r="155" spans="2:16" x14ac:dyDescent="0.25">
      <c r="B155" s="89">
        <v>3106055555.5556002</v>
      </c>
      <c r="C155" s="89">
        <v>-79.479484999999997</v>
      </c>
      <c r="D155" s="89">
        <v>-71.013076999999996</v>
      </c>
      <c r="F155" s="6">
        <f t="shared" si="26"/>
        <v>4.9646111111111004</v>
      </c>
      <c r="G155" s="6">
        <f t="shared" si="24"/>
        <v>-64.868401000000006</v>
      </c>
      <c r="J155" s="89">
        <v>3106055555.5556002</v>
      </c>
      <c r="K155" s="89">
        <v>-72.928771999999995</v>
      </c>
      <c r="L155" s="89">
        <v>-65.124069000000006</v>
      </c>
      <c r="N155" s="6">
        <f t="shared" si="27"/>
        <v>4.9646111111111004</v>
      </c>
      <c r="O155" s="6">
        <f t="shared" si="25"/>
        <v>-59.688262999999999</v>
      </c>
    </row>
    <row r="156" spans="2:16" x14ac:dyDescent="0.25">
      <c r="B156" s="89">
        <v>3659083333.3333001</v>
      </c>
      <c r="C156" s="89">
        <v>-83.299796999999998</v>
      </c>
      <c r="D156" s="89">
        <v>-75.241569999999996</v>
      </c>
      <c r="F156" s="6">
        <f t="shared" si="26"/>
        <v>5.4671388888888997</v>
      </c>
      <c r="G156" s="6">
        <f t="shared" si="24"/>
        <v>-72.422813000000005</v>
      </c>
      <c r="J156" s="89">
        <v>3659083333.3333001</v>
      </c>
      <c r="K156" s="89">
        <v>-83.703925999999996</v>
      </c>
      <c r="L156" s="89">
        <v>-75.538841000000005</v>
      </c>
      <c r="N156" s="6">
        <f t="shared" si="27"/>
        <v>5.4671388888888997</v>
      </c>
      <c r="O156" s="6">
        <f t="shared" si="25"/>
        <v>-70.113045</v>
      </c>
    </row>
    <row r="157" spans="2:16" x14ac:dyDescent="0.25">
      <c r="B157" s="89">
        <v>4212111111.1111002</v>
      </c>
      <c r="C157" s="89">
        <v>-86.417396999999994</v>
      </c>
      <c r="D157" s="89">
        <v>-78.833968999999996</v>
      </c>
      <c r="F157" s="6">
        <f t="shared" si="26"/>
        <v>5.9696666666667006</v>
      </c>
      <c r="G157" s="6">
        <f t="shared" si="24"/>
        <v>-63.924244000000002</v>
      </c>
      <c r="J157" s="89">
        <v>4212111111.1111002</v>
      </c>
      <c r="K157" s="89">
        <v>-97.453811999999999</v>
      </c>
      <c r="L157" s="89">
        <v>-88.872780000000006</v>
      </c>
      <c r="N157" s="6">
        <f t="shared" si="27"/>
        <v>5.9696666666667006</v>
      </c>
      <c r="O157" s="6">
        <f t="shared" si="25"/>
        <v>-71.447059999999993</v>
      </c>
    </row>
    <row r="158" spans="2:16" x14ac:dyDescent="0.25">
      <c r="B158" s="89">
        <v>4765138888.8888998</v>
      </c>
      <c r="C158" s="89">
        <v>-85.279197999999994</v>
      </c>
      <c r="D158" s="89">
        <v>-77.871536000000006</v>
      </c>
      <c r="F158" s="6">
        <f t="shared" si="26"/>
        <v>6.4721944444443995</v>
      </c>
      <c r="G158" s="6">
        <f t="shared" si="24"/>
        <v>-72.222046000000006</v>
      </c>
      <c r="J158" s="89">
        <v>4765138888.8888998</v>
      </c>
      <c r="K158" s="89">
        <v>-90.546470999999997</v>
      </c>
      <c r="L158" s="89">
        <v>-81.701340000000002</v>
      </c>
      <c r="N158" s="6">
        <f t="shared" si="27"/>
        <v>6.4721944444443995</v>
      </c>
      <c r="O158" s="6">
        <f t="shared" si="25"/>
        <v>-78.878142999999994</v>
      </c>
    </row>
    <row r="159" spans="2:16" x14ac:dyDescent="0.25">
      <c r="B159" s="89">
        <v>5318166666.6667004</v>
      </c>
      <c r="C159" s="89">
        <v>-80.383353999999997</v>
      </c>
      <c r="D159" s="89">
        <v>-72.670188999999993</v>
      </c>
      <c r="F159" s="6">
        <f t="shared" si="26"/>
        <v>6.9747222222222005</v>
      </c>
      <c r="G159" s="6">
        <f t="shared" si="24"/>
        <v>-63.359695000000002</v>
      </c>
      <c r="J159" s="89">
        <v>5318166666.6667004</v>
      </c>
      <c r="K159" s="89">
        <v>-82.084716999999998</v>
      </c>
      <c r="L159" s="89">
        <v>-72.928093000000004</v>
      </c>
      <c r="N159" s="6">
        <f t="shared" si="27"/>
        <v>6.9747222222222005</v>
      </c>
      <c r="O159" s="6">
        <f t="shared" si="25"/>
        <v>-80.760268999999994</v>
      </c>
    </row>
    <row r="160" spans="2:16" x14ac:dyDescent="0.25">
      <c r="B160" s="89">
        <v>5871194444.4443998</v>
      </c>
      <c r="C160" s="89">
        <v>-99.238776999999999</v>
      </c>
      <c r="D160" s="89">
        <v>-90.878128000000004</v>
      </c>
      <c r="F160" s="6">
        <f t="shared" si="26"/>
        <v>7.4772499999999997</v>
      </c>
      <c r="G160" s="6">
        <f t="shared" si="24"/>
        <v>-73.282509000000005</v>
      </c>
      <c r="J160" s="89">
        <v>5871194444.4443998</v>
      </c>
      <c r="K160" s="89">
        <v>-85.058479000000005</v>
      </c>
      <c r="L160" s="89">
        <v>-75.801879999999997</v>
      </c>
      <c r="N160" s="6">
        <f t="shared" si="27"/>
        <v>7.4772499999999997</v>
      </c>
      <c r="O160" s="6">
        <f t="shared" si="25"/>
        <v>-64.711997999999994</v>
      </c>
    </row>
    <row r="161" spans="2:16" x14ac:dyDescent="0.25">
      <c r="B161" s="89">
        <v>6424222222.2222004</v>
      </c>
      <c r="C161" s="89">
        <v>-82.260422000000005</v>
      </c>
      <c r="D161" s="89">
        <v>-73.434914000000006</v>
      </c>
      <c r="F161" s="6">
        <f t="shared" si="26"/>
        <v>7.9797777777777998</v>
      </c>
      <c r="G161" s="6">
        <f t="shared" si="24"/>
        <v>-67.533378999999996</v>
      </c>
      <c r="J161" s="89">
        <v>6424222222.2222004</v>
      </c>
      <c r="K161" s="89">
        <v>-86.095778999999993</v>
      </c>
      <c r="L161" s="89">
        <v>-76.563147999999998</v>
      </c>
      <c r="N161" s="6">
        <f t="shared" si="27"/>
        <v>7.9797777777777998</v>
      </c>
      <c r="O161" s="6">
        <f t="shared" si="25"/>
        <v>-68.020340000000004</v>
      </c>
    </row>
    <row r="162" spans="2:16" x14ac:dyDescent="0.25">
      <c r="B162" s="89">
        <v>6977250000</v>
      </c>
      <c r="C162" s="89">
        <v>-91.559134999999998</v>
      </c>
      <c r="D162" s="89">
        <v>-82.564980000000006</v>
      </c>
      <c r="F162" s="6">
        <f t="shared" si="26"/>
        <v>8.4823055555556</v>
      </c>
      <c r="G162" s="6">
        <f t="shared" si="24"/>
        <v>-67.081680000000006</v>
      </c>
      <c r="J162" s="89">
        <v>6977250000</v>
      </c>
      <c r="K162" s="89">
        <v>-86.594948000000002</v>
      </c>
      <c r="L162" s="89">
        <v>-76.638915999999995</v>
      </c>
      <c r="N162" s="6">
        <f t="shared" si="27"/>
        <v>8.4823055555556</v>
      </c>
      <c r="O162" s="6">
        <f t="shared" si="25"/>
        <v>-63.110233000000001</v>
      </c>
    </row>
    <row r="163" spans="2:16" x14ac:dyDescent="0.25">
      <c r="B163" s="89">
        <v>7530277777.7777996</v>
      </c>
      <c r="C163" s="89">
        <v>-83.235718000000006</v>
      </c>
      <c r="D163" s="89">
        <v>-74.211189000000005</v>
      </c>
      <c r="F163" s="6">
        <f t="shared" si="26"/>
        <v>8.9848333333332988</v>
      </c>
      <c r="G163" s="6">
        <f t="shared" si="24"/>
        <v>-80.592781000000002</v>
      </c>
      <c r="J163" s="89">
        <v>7530277777.7777996</v>
      </c>
      <c r="K163" s="89">
        <v>-84.026923999999994</v>
      </c>
      <c r="L163" s="89">
        <v>-73.748824999999997</v>
      </c>
      <c r="N163" s="6">
        <f t="shared" si="27"/>
        <v>8.9848333333332988</v>
      </c>
      <c r="O163" s="6">
        <f t="shared" si="25"/>
        <v>-66.545333999999997</v>
      </c>
    </row>
    <row r="164" spans="2:16" x14ac:dyDescent="0.25">
      <c r="B164" s="89">
        <v>8083305555.5556002</v>
      </c>
      <c r="C164" s="89">
        <v>-84.559348999999997</v>
      </c>
      <c r="D164" s="89">
        <v>-75.733131</v>
      </c>
      <c r="F164" s="6">
        <f t="shared" si="26"/>
        <v>9.4873611111110989</v>
      </c>
      <c r="G164" s="6">
        <f t="shared" si="24"/>
        <v>-68.936286999999993</v>
      </c>
      <c r="J164" s="89">
        <v>8083305555.5556002</v>
      </c>
      <c r="K164" s="89">
        <v>-84.222565000000003</v>
      </c>
      <c r="L164" s="89">
        <v>-73.914246000000006</v>
      </c>
      <c r="N164" s="6">
        <f t="shared" si="27"/>
        <v>9.4873611111110989</v>
      </c>
      <c r="O164" s="6">
        <f t="shared" si="25"/>
        <v>-62.159412000000003</v>
      </c>
    </row>
    <row r="165" spans="2:16" x14ac:dyDescent="0.25">
      <c r="B165" s="89">
        <v>8636333333.3332996</v>
      </c>
      <c r="C165" s="89">
        <v>-98.855659000000003</v>
      </c>
      <c r="D165" s="89">
        <v>-89.389137000000005</v>
      </c>
      <c r="F165" s="6">
        <f t="shared" si="26"/>
        <v>9.9898888888889008</v>
      </c>
      <c r="G165" s="6">
        <f t="shared" si="24"/>
        <v>-64.119338999999997</v>
      </c>
      <c r="J165" s="89">
        <v>8636333333.3332996</v>
      </c>
      <c r="K165" s="89">
        <v>-91.267212000000001</v>
      </c>
      <c r="L165" s="89">
        <v>-80.193420000000003</v>
      </c>
      <c r="N165" s="6">
        <f t="shared" si="27"/>
        <v>9.9898888888889008</v>
      </c>
      <c r="O165" s="6">
        <f t="shared" si="25"/>
        <v>-74.817779999999999</v>
      </c>
    </row>
    <row r="166" spans="2:16" x14ac:dyDescent="0.25">
      <c r="B166" s="89">
        <v>9189361111.1110992</v>
      </c>
      <c r="C166" s="89">
        <v>-82.159148999999999</v>
      </c>
      <c r="D166" s="89">
        <v>-72.640281999999999</v>
      </c>
      <c r="F166" s="6">
        <f t="shared" si="26"/>
        <v>10.492416666666999</v>
      </c>
      <c r="G166" s="6">
        <f t="shared" si="24"/>
        <v>-63.963180999999999</v>
      </c>
      <c r="J166" s="89">
        <v>9189361111.1110992</v>
      </c>
      <c r="K166" s="89">
        <v>-90.845275999999998</v>
      </c>
      <c r="L166" s="89">
        <v>-79.767418000000006</v>
      </c>
      <c r="N166" s="6">
        <f t="shared" si="27"/>
        <v>10.492416666666999</v>
      </c>
      <c r="O166" s="6">
        <f t="shared" si="25"/>
        <v>-69.188598999999996</v>
      </c>
    </row>
    <row r="167" spans="2:16" x14ac:dyDescent="0.25">
      <c r="B167" s="89">
        <v>9742388888.8889008</v>
      </c>
      <c r="C167" s="89">
        <v>-83.571494999999999</v>
      </c>
      <c r="D167" s="89">
        <v>-74.486869999999996</v>
      </c>
      <c r="F167" s="6">
        <f t="shared" si="26"/>
        <v>10.994944444444</v>
      </c>
      <c r="G167" s="6">
        <f t="shared" si="24"/>
        <v>-67.126022000000006</v>
      </c>
      <c r="J167" s="89">
        <v>9742388888.8889008</v>
      </c>
      <c r="K167" s="89">
        <v>-87.060187999999997</v>
      </c>
      <c r="L167" s="89">
        <v>-76.199950999999999</v>
      </c>
      <c r="N167" s="6">
        <f t="shared" si="27"/>
        <v>10.994944444444</v>
      </c>
      <c r="O167" s="6">
        <f t="shared" si="25"/>
        <v>-65.643517000000003</v>
      </c>
    </row>
    <row r="168" spans="2:16" x14ac:dyDescent="0.25">
      <c r="B168" s="89">
        <v>10295416666.667</v>
      </c>
      <c r="C168" s="89">
        <v>-78.493628999999999</v>
      </c>
      <c r="D168" s="89">
        <v>-69.397919000000002</v>
      </c>
      <c r="F168" s="6">
        <f t="shared" si="26"/>
        <v>11.497472222222001</v>
      </c>
      <c r="G168" s="6">
        <f t="shared" si="24"/>
        <v>-73.885947999999999</v>
      </c>
      <c r="J168" s="89">
        <v>10295416666.667</v>
      </c>
      <c r="K168" s="89">
        <v>-78.044753999999998</v>
      </c>
      <c r="L168" s="89">
        <v>-67.672241</v>
      </c>
      <c r="N168" s="6">
        <f t="shared" si="27"/>
        <v>11.497472222222001</v>
      </c>
      <c r="O168" s="6">
        <f t="shared" si="25"/>
        <v>-65.601050999999998</v>
      </c>
    </row>
    <row r="169" spans="2:16" x14ac:dyDescent="0.25">
      <c r="B169" s="89">
        <v>10848444444.444</v>
      </c>
      <c r="C169" s="89">
        <v>-81.195580000000007</v>
      </c>
      <c r="D169" s="89">
        <v>-71.882080000000002</v>
      </c>
      <c r="F169" s="6">
        <f t="shared" si="26"/>
        <v>12</v>
      </c>
      <c r="G169" s="6">
        <f t="shared" si="24"/>
        <v>-66.870621</v>
      </c>
      <c r="J169" s="89">
        <v>10848444444.444</v>
      </c>
      <c r="K169" s="89">
        <v>-77.450035</v>
      </c>
      <c r="L169" s="89">
        <v>-67.135306999999997</v>
      </c>
      <c r="N169" s="6">
        <f t="shared" si="27"/>
        <v>12</v>
      </c>
      <c r="O169" s="6">
        <f t="shared" si="25"/>
        <v>-66.621902000000006</v>
      </c>
    </row>
    <row r="170" spans="2:16" x14ac:dyDescent="0.25">
      <c r="B170" s="89">
        <v>11401472222.222</v>
      </c>
      <c r="C170" s="89">
        <v>-79.494422999999998</v>
      </c>
      <c r="D170" s="89">
        <v>-69.781936999999999</v>
      </c>
      <c r="F170" s="6" t="s">
        <v>21</v>
      </c>
      <c r="J170" s="89">
        <v>11401472222.222</v>
      </c>
      <c r="K170" s="89">
        <v>-80.305580000000006</v>
      </c>
      <c r="L170" s="89">
        <v>-70.124336</v>
      </c>
      <c r="N170" s="6" t="s">
        <v>21</v>
      </c>
    </row>
    <row r="171" spans="2:16" x14ac:dyDescent="0.25">
      <c r="B171" s="89">
        <v>11954500000</v>
      </c>
      <c r="C171" s="89">
        <v>-82.045471000000006</v>
      </c>
      <c r="D171" s="89">
        <v>-71.171645999999996</v>
      </c>
      <c r="J171" s="89">
        <v>11954500000</v>
      </c>
      <c r="K171" s="89">
        <v>-82.512894000000003</v>
      </c>
      <c r="L171" s="89">
        <v>-72.304451</v>
      </c>
    </row>
    <row r="172" spans="2:16" x14ac:dyDescent="0.25">
      <c r="B172" s="89" t="s">
        <v>21</v>
      </c>
      <c r="J172" s="89" t="s">
        <v>21</v>
      </c>
    </row>
    <row r="173" spans="2:16" x14ac:dyDescent="0.25">
      <c r="F173" s="6" t="s">
        <v>39</v>
      </c>
      <c r="N173" s="6" t="s">
        <v>39</v>
      </c>
    </row>
    <row r="174" spans="2:16" ht="15.75" x14ac:dyDescent="0.25">
      <c r="F174" s="6" t="s">
        <v>19</v>
      </c>
      <c r="G174" s="6" t="str">
        <f t="shared" ref="G174:G193" si="28">D200</f>
        <v>2Rx4L dBc Log Mag(dB)</v>
      </c>
      <c r="H174" s="35">
        <v>2</v>
      </c>
      <c r="N174" s="6" t="s">
        <v>19</v>
      </c>
      <c r="O174" s="6" t="str">
        <f t="shared" ref="O174:O193" si="29">L200</f>
        <v>2Rx4L dBc Log Mag(dB)</v>
      </c>
      <c r="P174" s="35">
        <v>2</v>
      </c>
    </row>
    <row r="175" spans="2:16" ht="15.75" x14ac:dyDescent="0.25">
      <c r="B175" s="89" t="s">
        <v>37</v>
      </c>
      <c r="F175" s="6">
        <f t="shared" ref="F175:F193" si="30">B201/1000000000</f>
        <v>3.9544999999999999</v>
      </c>
      <c r="G175" s="6">
        <f t="shared" si="28"/>
        <v>-53.295184999999996</v>
      </c>
      <c r="H175" s="36">
        <f>ABS(AVERAGE(G175:G193)-(H174-1)*5)</f>
        <v>71.625796263157895</v>
      </c>
      <c r="J175" s="89" t="s">
        <v>37</v>
      </c>
      <c r="N175" s="6">
        <f t="shared" ref="N175:N193" si="31">J201/1000000000</f>
        <v>3.9544999999999999</v>
      </c>
      <c r="O175" s="6">
        <f t="shared" si="29"/>
        <v>-51.970768</v>
      </c>
      <c r="P175" s="36">
        <f>ABS(AVERAGE(O175:O193)-(P174-1)*5)</f>
        <v>74.195188210526311</v>
      </c>
    </row>
    <row r="176" spans="2:16" x14ac:dyDescent="0.25">
      <c r="B176" s="89" t="s">
        <v>19</v>
      </c>
      <c r="C176" s="89" t="s">
        <v>128</v>
      </c>
      <c r="D176" s="89" t="s">
        <v>38</v>
      </c>
      <c r="F176" s="6">
        <f t="shared" si="30"/>
        <v>4.4014722222222007</v>
      </c>
      <c r="G176" s="6">
        <f t="shared" si="28"/>
        <v>-54.192363999999998</v>
      </c>
      <c r="J176" s="89" t="s">
        <v>19</v>
      </c>
      <c r="K176" s="89" t="s">
        <v>128</v>
      </c>
      <c r="L176" s="89" t="s">
        <v>38</v>
      </c>
      <c r="N176" s="6">
        <f t="shared" si="31"/>
        <v>4.4014722222222007</v>
      </c>
      <c r="O176" s="6">
        <f t="shared" si="29"/>
        <v>-56.742438999999997</v>
      </c>
    </row>
    <row r="177" spans="2:15" x14ac:dyDescent="0.25">
      <c r="B177" s="89">
        <v>2954500000</v>
      </c>
      <c r="C177" s="89">
        <v>-65.499549999999999</v>
      </c>
      <c r="D177" s="89">
        <v>-56.291580000000003</v>
      </c>
      <c r="F177" s="6">
        <f t="shared" si="30"/>
        <v>4.8484444444444001</v>
      </c>
      <c r="G177" s="6">
        <f t="shared" si="28"/>
        <v>-51.941746000000002</v>
      </c>
      <c r="J177" s="89">
        <v>2954500000</v>
      </c>
      <c r="K177" s="89">
        <v>-57.668934</v>
      </c>
      <c r="L177" s="89">
        <v>-45.813637</v>
      </c>
      <c r="N177" s="6">
        <f t="shared" si="31"/>
        <v>4.8484444444444001</v>
      </c>
      <c r="O177" s="6">
        <f t="shared" si="29"/>
        <v>-57.283318000000001</v>
      </c>
    </row>
    <row r="178" spans="2:15" x14ac:dyDescent="0.25">
      <c r="B178" s="89">
        <v>3457027777.7778001</v>
      </c>
      <c r="C178" s="89">
        <v>-68.361312999999996</v>
      </c>
      <c r="D178" s="89">
        <v>-59.900134999999999</v>
      </c>
      <c r="F178" s="6">
        <f t="shared" si="30"/>
        <v>5.2954166666667</v>
      </c>
      <c r="G178" s="6">
        <f t="shared" si="28"/>
        <v>-52.514465000000001</v>
      </c>
      <c r="J178" s="89">
        <v>3457027777.7778001</v>
      </c>
      <c r="K178" s="89">
        <v>-59.146853999999998</v>
      </c>
      <c r="L178" s="89">
        <v>-51.211613</v>
      </c>
      <c r="N178" s="6">
        <f t="shared" si="31"/>
        <v>5.2954166666667</v>
      </c>
      <c r="O178" s="6">
        <f t="shared" si="29"/>
        <v>-55.347144999999998</v>
      </c>
    </row>
    <row r="179" spans="2:15" x14ac:dyDescent="0.25">
      <c r="B179" s="89">
        <v>3959555555.5556002</v>
      </c>
      <c r="C179" s="89">
        <v>-66.319107000000002</v>
      </c>
      <c r="D179" s="89">
        <v>-57.852699000000001</v>
      </c>
      <c r="F179" s="6">
        <f t="shared" si="30"/>
        <v>5.7423888888888994</v>
      </c>
      <c r="G179" s="6">
        <f t="shared" si="28"/>
        <v>-53.869923</v>
      </c>
      <c r="J179" s="89">
        <v>3959555555.5556002</v>
      </c>
      <c r="K179" s="89">
        <v>-70.953636000000003</v>
      </c>
      <c r="L179" s="89">
        <v>-63.148936999999997</v>
      </c>
      <c r="N179" s="6">
        <f t="shared" si="31"/>
        <v>5.7423888888888994</v>
      </c>
      <c r="O179" s="6">
        <f t="shared" si="29"/>
        <v>-53.743907999999998</v>
      </c>
    </row>
    <row r="180" spans="2:15" x14ac:dyDescent="0.25">
      <c r="B180" s="89">
        <v>4462083333.3332996</v>
      </c>
      <c r="C180" s="89">
        <v>-64.390052999999995</v>
      </c>
      <c r="D180" s="89">
        <v>-56.331820999999998</v>
      </c>
      <c r="F180" s="6">
        <f t="shared" si="30"/>
        <v>6.1893611111110998</v>
      </c>
      <c r="G180" s="6">
        <f t="shared" si="28"/>
        <v>-54.573630999999999</v>
      </c>
      <c r="J180" s="89">
        <v>4462083333.3332996</v>
      </c>
      <c r="K180" s="89">
        <v>-63.040568999999998</v>
      </c>
      <c r="L180" s="89">
        <v>-54.875492000000001</v>
      </c>
      <c r="N180" s="6">
        <f t="shared" si="31"/>
        <v>6.1893611111110998</v>
      </c>
      <c r="O180" s="6">
        <f t="shared" si="29"/>
        <v>-55.226985999999997</v>
      </c>
    </row>
    <row r="181" spans="2:15" x14ac:dyDescent="0.25">
      <c r="B181" s="89">
        <v>4964611111.1111002</v>
      </c>
      <c r="C181" s="89">
        <v>-72.451828000000006</v>
      </c>
      <c r="D181" s="89">
        <v>-64.868401000000006</v>
      </c>
      <c r="F181" s="6">
        <f t="shared" si="30"/>
        <v>6.6363333333332992</v>
      </c>
      <c r="G181" s="6">
        <f t="shared" si="28"/>
        <v>-58.182709000000003</v>
      </c>
      <c r="J181" s="89">
        <v>4964611111.1111002</v>
      </c>
      <c r="K181" s="89">
        <v>-68.269295</v>
      </c>
      <c r="L181" s="89">
        <v>-59.688262999999999</v>
      </c>
      <c r="N181" s="6">
        <f t="shared" si="31"/>
        <v>6.6363333333332992</v>
      </c>
      <c r="O181" s="6">
        <f t="shared" si="29"/>
        <v>-58.797958000000001</v>
      </c>
    </row>
    <row r="182" spans="2:15" x14ac:dyDescent="0.25">
      <c r="B182" s="89">
        <v>5467138888.8888998</v>
      </c>
      <c r="C182" s="89">
        <v>-79.830475000000007</v>
      </c>
      <c r="D182" s="89">
        <v>-72.422813000000005</v>
      </c>
      <c r="F182" s="6">
        <f t="shared" si="30"/>
        <v>7.0833055555555999</v>
      </c>
      <c r="G182" s="6">
        <f t="shared" si="28"/>
        <v>-61.811356000000004</v>
      </c>
      <c r="J182" s="89">
        <v>5467138888.8888998</v>
      </c>
      <c r="K182" s="89">
        <v>-78.958168000000001</v>
      </c>
      <c r="L182" s="89">
        <v>-70.113045</v>
      </c>
      <c r="N182" s="6">
        <f t="shared" si="31"/>
        <v>7.0833055555555999</v>
      </c>
      <c r="O182" s="6">
        <f t="shared" si="29"/>
        <v>-63.291038999999998</v>
      </c>
    </row>
    <row r="183" spans="2:15" x14ac:dyDescent="0.25">
      <c r="B183" s="89">
        <v>5969666666.6667004</v>
      </c>
      <c r="C183" s="89">
        <v>-71.637412999999995</v>
      </c>
      <c r="D183" s="89">
        <v>-63.924244000000002</v>
      </c>
      <c r="F183" s="6">
        <f t="shared" si="30"/>
        <v>7.5302777777777994</v>
      </c>
      <c r="G183" s="6">
        <f t="shared" si="28"/>
        <v>-67.442535000000007</v>
      </c>
      <c r="J183" s="89">
        <v>5969666666.6667004</v>
      </c>
      <c r="K183" s="89">
        <v>-80.603683000000004</v>
      </c>
      <c r="L183" s="89">
        <v>-71.447059999999993</v>
      </c>
      <c r="N183" s="6">
        <f t="shared" si="31"/>
        <v>7.5302777777777994</v>
      </c>
      <c r="O183" s="6">
        <f t="shared" si="29"/>
        <v>-72.422409000000002</v>
      </c>
    </row>
    <row r="184" spans="2:15" x14ac:dyDescent="0.25">
      <c r="B184" s="89">
        <v>6472194444.4443998</v>
      </c>
      <c r="C184" s="89">
        <v>-80.582695000000001</v>
      </c>
      <c r="D184" s="89">
        <v>-72.222046000000006</v>
      </c>
      <c r="F184" s="6">
        <f t="shared" si="30"/>
        <v>7.9772499999999997</v>
      </c>
      <c r="G184" s="6">
        <f t="shared" si="28"/>
        <v>-69.428200000000004</v>
      </c>
      <c r="J184" s="89">
        <v>6472194444.4443998</v>
      </c>
      <c r="K184" s="89">
        <v>-88.134743</v>
      </c>
      <c r="L184" s="89">
        <v>-78.878142999999994</v>
      </c>
      <c r="N184" s="6">
        <f t="shared" si="31"/>
        <v>7.9772499999999997</v>
      </c>
      <c r="O184" s="6">
        <f t="shared" si="29"/>
        <v>-77.564667</v>
      </c>
    </row>
    <row r="185" spans="2:15" x14ac:dyDescent="0.25">
      <c r="B185" s="89">
        <v>6974722222.2222004</v>
      </c>
      <c r="C185" s="89">
        <v>-72.185203999999999</v>
      </c>
      <c r="D185" s="89">
        <v>-63.359695000000002</v>
      </c>
      <c r="F185" s="6">
        <f t="shared" si="30"/>
        <v>8.4242222222222001</v>
      </c>
      <c r="G185" s="6">
        <f t="shared" si="28"/>
        <v>-74.202681999999996</v>
      </c>
      <c r="J185" s="89">
        <v>6974722222.2222004</v>
      </c>
      <c r="K185" s="89">
        <v>-90.292900000000003</v>
      </c>
      <c r="L185" s="89">
        <v>-80.760268999999994</v>
      </c>
      <c r="N185" s="6">
        <f t="shared" si="31"/>
        <v>8.4242222222222001</v>
      </c>
      <c r="O185" s="6">
        <f t="shared" si="29"/>
        <v>-80.409308999999993</v>
      </c>
    </row>
    <row r="186" spans="2:15" x14ac:dyDescent="0.25">
      <c r="B186" s="89">
        <v>7477250000</v>
      </c>
      <c r="C186" s="89">
        <v>-82.276664999999994</v>
      </c>
      <c r="D186" s="89">
        <v>-73.282509000000005</v>
      </c>
      <c r="F186" s="6">
        <f t="shared" si="30"/>
        <v>8.8711944444444004</v>
      </c>
      <c r="G186" s="6">
        <f t="shared" si="28"/>
        <v>-77.083564999999993</v>
      </c>
      <c r="J186" s="89">
        <v>7477250000</v>
      </c>
      <c r="K186" s="89">
        <v>-74.668030000000002</v>
      </c>
      <c r="L186" s="89">
        <v>-64.711997999999994</v>
      </c>
      <c r="N186" s="6">
        <f t="shared" si="31"/>
        <v>8.8711944444444004</v>
      </c>
      <c r="O186" s="6">
        <f t="shared" si="29"/>
        <v>-75.614258000000007</v>
      </c>
    </row>
    <row r="187" spans="2:15" x14ac:dyDescent="0.25">
      <c r="B187" s="89">
        <v>7979777777.7777996</v>
      </c>
      <c r="C187" s="89">
        <v>-76.557914999999994</v>
      </c>
      <c r="D187" s="89">
        <v>-67.533378999999996</v>
      </c>
      <c r="F187" s="6">
        <f t="shared" si="30"/>
        <v>9.3181666666667002</v>
      </c>
      <c r="G187" s="6">
        <f t="shared" si="28"/>
        <v>-86.810699</v>
      </c>
      <c r="J187" s="89">
        <v>7979777777.7777996</v>
      </c>
      <c r="K187" s="89">
        <v>-78.298439000000002</v>
      </c>
      <c r="L187" s="89">
        <v>-68.020340000000004</v>
      </c>
      <c r="N187" s="6">
        <f t="shared" si="31"/>
        <v>9.3181666666667002</v>
      </c>
      <c r="O187" s="6">
        <f t="shared" si="29"/>
        <v>-80.147041000000002</v>
      </c>
    </row>
    <row r="188" spans="2:15" x14ac:dyDescent="0.25">
      <c r="B188" s="89">
        <v>8482305555.5556002</v>
      </c>
      <c r="C188" s="89">
        <v>-75.907905999999997</v>
      </c>
      <c r="D188" s="89">
        <v>-67.081680000000006</v>
      </c>
      <c r="F188" s="6">
        <f t="shared" si="30"/>
        <v>9.7651388888889006</v>
      </c>
      <c r="G188" s="6">
        <f t="shared" si="28"/>
        <v>-82.591933999999995</v>
      </c>
      <c r="J188" s="89">
        <v>8482305555.5556002</v>
      </c>
      <c r="K188" s="89">
        <v>-73.418555999999995</v>
      </c>
      <c r="L188" s="89">
        <v>-63.110233000000001</v>
      </c>
      <c r="N188" s="6">
        <f t="shared" si="31"/>
        <v>9.7651388888889006</v>
      </c>
      <c r="O188" s="6">
        <f t="shared" si="29"/>
        <v>-86.671470999999997</v>
      </c>
    </row>
    <row r="189" spans="2:15" x14ac:dyDescent="0.25">
      <c r="B189" s="89">
        <v>8984833333.3332996</v>
      </c>
      <c r="C189" s="89">
        <v>-90.059296000000003</v>
      </c>
      <c r="D189" s="89">
        <v>-80.592781000000002</v>
      </c>
      <c r="F189" s="6">
        <f t="shared" si="30"/>
        <v>10.212111111111</v>
      </c>
      <c r="G189" s="6">
        <f t="shared" si="28"/>
        <v>-80.580687999999995</v>
      </c>
      <c r="J189" s="89">
        <v>8984833333.3332996</v>
      </c>
      <c r="K189" s="89">
        <v>-77.619124999999997</v>
      </c>
      <c r="L189" s="89">
        <v>-66.545333999999997</v>
      </c>
      <c r="N189" s="6">
        <f t="shared" si="31"/>
        <v>10.212111111111</v>
      </c>
      <c r="O189" s="6">
        <f t="shared" si="29"/>
        <v>-75.764381</v>
      </c>
    </row>
    <row r="190" spans="2:15" x14ac:dyDescent="0.25">
      <c r="B190" s="89">
        <v>9487361111.1110992</v>
      </c>
      <c r="C190" s="89">
        <v>-78.455153999999993</v>
      </c>
      <c r="D190" s="89">
        <v>-68.936286999999993</v>
      </c>
      <c r="F190" s="6">
        <f t="shared" si="30"/>
        <v>10.659083333333001</v>
      </c>
      <c r="G190" s="6">
        <f t="shared" si="28"/>
        <v>-70.699714999999998</v>
      </c>
      <c r="J190" s="89">
        <v>9487361111.1110992</v>
      </c>
      <c r="K190" s="89">
        <v>-73.237267000000003</v>
      </c>
      <c r="L190" s="89">
        <v>-62.159412000000003</v>
      </c>
      <c r="N190" s="6">
        <f t="shared" si="31"/>
        <v>10.659083333333001</v>
      </c>
      <c r="O190" s="6">
        <f t="shared" si="29"/>
        <v>-72.313896</v>
      </c>
    </row>
    <row r="191" spans="2:15" x14ac:dyDescent="0.25">
      <c r="B191" s="89">
        <v>9989888888.8889008</v>
      </c>
      <c r="C191" s="89">
        <v>-73.203963999999999</v>
      </c>
      <c r="D191" s="89">
        <v>-64.119338999999997</v>
      </c>
      <c r="F191" s="6">
        <f t="shared" si="30"/>
        <v>11.106055555555999</v>
      </c>
      <c r="G191" s="6">
        <f t="shared" si="28"/>
        <v>-70.566733999999997</v>
      </c>
      <c r="J191" s="89">
        <v>9989888888.8889008</v>
      </c>
      <c r="K191" s="89">
        <v>-85.678016999999997</v>
      </c>
      <c r="L191" s="89">
        <v>-74.817779999999999</v>
      </c>
      <c r="N191" s="6">
        <f t="shared" si="31"/>
        <v>11.106055555555999</v>
      </c>
      <c r="O191" s="6">
        <f t="shared" si="29"/>
        <v>-73.387985</v>
      </c>
    </row>
    <row r="192" spans="2:15" x14ac:dyDescent="0.25">
      <c r="B192" s="89">
        <v>10492416666.667</v>
      </c>
      <c r="C192" s="89">
        <v>-73.058884000000006</v>
      </c>
      <c r="D192" s="89">
        <v>-63.963180999999999</v>
      </c>
      <c r="F192" s="6">
        <f t="shared" si="30"/>
        <v>11.553027777778</v>
      </c>
      <c r="G192" s="6">
        <f t="shared" si="28"/>
        <v>-74.564034000000007</v>
      </c>
      <c r="J192" s="89">
        <v>10492416666.667</v>
      </c>
      <c r="K192" s="89">
        <v>-79.561104</v>
      </c>
      <c r="L192" s="89">
        <v>-69.188598999999996</v>
      </c>
      <c r="N192" s="6">
        <f t="shared" si="31"/>
        <v>11.553027777778</v>
      </c>
      <c r="O192" s="6">
        <f t="shared" si="29"/>
        <v>-80.575691000000006</v>
      </c>
    </row>
    <row r="193" spans="2:16" x14ac:dyDescent="0.25">
      <c r="B193" s="89">
        <v>10994944444.444</v>
      </c>
      <c r="C193" s="89">
        <v>-76.439521999999997</v>
      </c>
      <c r="D193" s="89">
        <v>-67.126022000000006</v>
      </c>
      <c r="F193" s="6">
        <f t="shared" si="30"/>
        <v>12</v>
      </c>
      <c r="G193" s="6">
        <f t="shared" si="28"/>
        <v>-71.537964000000002</v>
      </c>
      <c r="J193" s="89">
        <v>10994944444.444</v>
      </c>
      <c r="K193" s="89">
        <v>-75.958243999999993</v>
      </c>
      <c r="L193" s="89">
        <v>-65.643517000000003</v>
      </c>
      <c r="N193" s="6">
        <f t="shared" si="31"/>
        <v>12</v>
      </c>
      <c r="O193" s="6">
        <f t="shared" si="29"/>
        <v>-87.433907000000005</v>
      </c>
    </row>
    <row r="194" spans="2:16" x14ac:dyDescent="0.25">
      <c r="B194" s="89">
        <v>11497472222.222</v>
      </c>
      <c r="C194" s="89">
        <v>-83.598427000000001</v>
      </c>
      <c r="D194" s="89">
        <v>-73.885947999999999</v>
      </c>
      <c r="F194" s="6" t="s">
        <v>21</v>
      </c>
      <c r="J194" s="89">
        <v>11497472222.222</v>
      </c>
      <c r="K194" s="89">
        <v>-75.782295000000005</v>
      </c>
      <c r="L194" s="89">
        <v>-65.601050999999998</v>
      </c>
      <c r="N194" s="6" t="s">
        <v>21</v>
      </c>
    </row>
    <row r="195" spans="2:16" x14ac:dyDescent="0.25">
      <c r="B195" s="89">
        <v>12000000000</v>
      </c>
      <c r="C195" s="89">
        <v>-77.744445999999996</v>
      </c>
      <c r="D195" s="89">
        <v>-66.870621</v>
      </c>
      <c r="J195" s="89">
        <v>12000000000</v>
      </c>
      <c r="K195" s="89">
        <v>-76.830344999999994</v>
      </c>
      <c r="L195" s="89">
        <v>-66.621902000000006</v>
      </c>
    </row>
    <row r="196" spans="2:16" x14ac:dyDescent="0.25">
      <c r="B196" s="89" t="s">
        <v>21</v>
      </c>
      <c r="J196" s="89" t="s">
        <v>21</v>
      </c>
    </row>
    <row r="197" spans="2:16" x14ac:dyDescent="0.25">
      <c r="F197" s="6" t="s">
        <v>41</v>
      </c>
      <c r="N197" s="6" t="s">
        <v>41</v>
      </c>
    </row>
    <row r="198" spans="2:16" ht="15.75" x14ac:dyDescent="0.25">
      <c r="F198" s="6" t="s">
        <v>19</v>
      </c>
      <c r="G198" s="6" t="str">
        <f t="shared" ref="G198:G217" si="32">D224</f>
        <v>2Rx5L dBc Log Mag(dB)</v>
      </c>
      <c r="H198" s="35">
        <v>2</v>
      </c>
      <c r="N198" s="6" t="s">
        <v>19</v>
      </c>
      <c r="O198" s="6" t="str">
        <f t="shared" ref="O198:O217" si="33">L224</f>
        <v>2Rx5L dBc Log Mag(dB)</v>
      </c>
      <c r="P198" s="35">
        <v>2</v>
      </c>
    </row>
    <row r="199" spans="2:16" ht="15.75" x14ac:dyDescent="0.25">
      <c r="B199" s="89" t="s">
        <v>39</v>
      </c>
      <c r="F199" s="6">
        <f t="shared" ref="F199:F217" si="34">B225/1000000000</f>
        <v>4.9545000000000003</v>
      </c>
      <c r="G199" s="6">
        <f t="shared" si="32"/>
        <v>-51.242939</v>
      </c>
      <c r="H199" s="36">
        <f>ABS(AVERAGE(G199:G217)-(H198-1)*5)</f>
        <v>73.729633368421034</v>
      </c>
      <c r="J199" s="89" t="s">
        <v>39</v>
      </c>
      <c r="N199" s="6">
        <f t="shared" ref="N199:N217" si="35">J225/1000000000</f>
        <v>4.9545000000000003</v>
      </c>
      <c r="O199" s="6">
        <f t="shared" si="33"/>
        <v>-47.686419999999998</v>
      </c>
      <c r="P199" s="36">
        <f>ABS(AVERAGE(O199:O217)-(P198-1)*5)</f>
        <v>71.778455000000008</v>
      </c>
    </row>
    <row r="200" spans="2:16" x14ac:dyDescent="0.25">
      <c r="B200" s="89" t="s">
        <v>19</v>
      </c>
      <c r="C200" s="89" t="s">
        <v>129</v>
      </c>
      <c r="D200" s="89" t="s">
        <v>40</v>
      </c>
      <c r="F200" s="6">
        <f t="shared" si="34"/>
        <v>5.4548055555556001</v>
      </c>
      <c r="G200" s="6">
        <f t="shared" si="32"/>
        <v>-65.197800000000001</v>
      </c>
      <c r="J200" s="89" t="s">
        <v>19</v>
      </c>
      <c r="K200" s="89" t="s">
        <v>129</v>
      </c>
      <c r="L200" s="89" t="s">
        <v>40</v>
      </c>
      <c r="N200" s="6">
        <f t="shared" si="35"/>
        <v>5.4548055555556001</v>
      </c>
      <c r="O200" s="6">
        <f t="shared" si="33"/>
        <v>-52.551563000000002</v>
      </c>
    </row>
    <row r="201" spans="2:16" x14ac:dyDescent="0.25">
      <c r="B201" s="89">
        <v>3954500000</v>
      </c>
      <c r="C201" s="89">
        <v>-62.503158999999997</v>
      </c>
      <c r="D201" s="89">
        <v>-53.295184999999996</v>
      </c>
      <c r="F201" s="6">
        <f t="shared" si="34"/>
        <v>5.9551111111111004</v>
      </c>
      <c r="G201" s="6">
        <f t="shared" si="32"/>
        <v>-66.649604999999994</v>
      </c>
      <c r="J201" s="89">
        <v>3954500000</v>
      </c>
      <c r="K201" s="89">
        <v>-63.826065</v>
      </c>
      <c r="L201" s="89">
        <v>-51.970768</v>
      </c>
      <c r="N201" s="6">
        <f t="shared" si="35"/>
        <v>5.9551111111111004</v>
      </c>
      <c r="O201" s="6">
        <f t="shared" si="33"/>
        <v>-54.440902999999999</v>
      </c>
    </row>
    <row r="202" spans="2:16" x14ac:dyDescent="0.25">
      <c r="B202" s="89">
        <v>4401472222.2222004</v>
      </c>
      <c r="C202" s="89">
        <v>-62.653537999999998</v>
      </c>
      <c r="D202" s="89">
        <v>-54.192363999999998</v>
      </c>
      <c r="F202" s="6">
        <f t="shared" si="34"/>
        <v>6.4554166666667001</v>
      </c>
      <c r="G202" s="6">
        <f t="shared" si="32"/>
        <v>-62.010258</v>
      </c>
      <c r="J202" s="89">
        <v>4401472222.2222004</v>
      </c>
      <c r="K202" s="89">
        <v>-64.677681000000007</v>
      </c>
      <c r="L202" s="89">
        <v>-56.742438999999997</v>
      </c>
      <c r="N202" s="6">
        <f t="shared" si="35"/>
        <v>6.4554166666667001</v>
      </c>
      <c r="O202" s="6">
        <f t="shared" si="33"/>
        <v>-59.891841999999997</v>
      </c>
    </row>
    <row r="203" spans="2:16" x14ac:dyDescent="0.25">
      <c r="B203" s="89">
        <v>4848444444.4443998</v>
      </c>
      <c r="C203" s="89">
        <v>-60.408154000000003</v>
      </c>
      <c r="D203" s="89">
        <v>-51.941746000000002</v>
      </c>
      <c r="F203" s="6">
        <f t="shared" si="34"/>
        <v>6.9557222222222004</v>
      </c>
      <c r="G203" s="6">
        <f t="shared" si="32"/>
        <v>-63.191668999999997</v>
      </c>
      <c r="J203" s="89">
        <v>4848444444.4443998</v>
      </c>
      <c r="K203" s="89">
        <v>-65.08802</v>
      </c>
      <c r="L203" s="89">
        <v>-57.283318000000001</v>
      </c>
      <c r="N203" s="6">
        <f t="shared" si="35"/>
        <v>6.9557222222222004</v>
      </c>
      <c r="O203" s="6">
        <f t="shared" si="33"/>
        <v>-63.067672999999999</v>
      </c>
    </row>
    <row r="204" spans="2:16" x14ac:dyDescent="0.25">
      <c r="B204" s="89">
        <v>5295416666.6667004</v>
      </c>
      <c r="C204" s="89">
        <v>-60.572696999999998</v>
      </c>
      <c r="D204" s="89">
        <v>-52.514465000000001</v>
      </c>
      <c r="F204" s="6">
        <f t="shared" si="34"/>
        <v>7.4560277777777992</v>
      </c>
      <c r="G204" s="6">
        <f t="shared" si="32"/>
        <v>-65.199081000000007</v>
      </c>
      <c r="J204" s="89">
        <v>5295416666.6667004</v>
      </c>
      <c r="K204" s="89">
        <v>-63.512225999999998</v>
      </c>
      <c r="L204" s="89">
        <v>-55.347144999999998</v>
      </c>
      <c r="N204" s="6">
        <f t="shared" si="35"/>
        <v>7.4560277777777992</v>
      </c>
      <c r="O204" s="6">
        <f t="shared" si="33"/>
        <v>-71.024628000000007</v>
      </c>
    </row>
    <row r="205" spans="2:16" x14ac:dyDescent="0.25">
      <c r="B205" s="89">
        <v>5742388888.8888998</v>
      </c>
      <c r="C205" s="89">
        <v>-61.45335</v>
      </c>
      <c r="D205" s="89">
        <v>-53.869923</v>
      </c>
      <c r="F205" s="6">
        <f t="shared" si="34"/>
        <v>7.9563333333332995</v>
      </c>
      <c r="G205" s="6">
        <f t="shared" si="32"/>
        <v>-68.506057999999996</v>
      </c>
      <c r="J205" s="89">
        <v>5742388888.8888998</v>
      </c>
      <c r="K205" s="89">
        <v>-62.324939999999998</v>
      </c>
      <c r="L205" s="89">
        <v>-53.743907999999998</v>
      </c>
      <c r="N205" s="6">
        <f t="shared" si="35"/>
        <v>7.9563333333332995</v>
      </c>
      <c r="O205" s="6">
        <f t="shared" si="33"/>
        <v>-75.575576999999996</v>
      </c>
    </row>
    <row r="206" spans="2:16" x14ac:dyDescent="0.25">
      <c r="B206" s="89">
        <v>6189361111.1111002</v>
      </c>
      <c r="C206" s="89">
        <v>-61.981288999999997</v>
      </c>
      <c r="D206" s="89">
        <v>-54.573630999999999</v>
      </c>
      <c r="F206" s="6">
        <f t="shared" si="34"/>
        <v>8.4566388888889001</v>
      </c>
      <c r="G206" s="6">
        <f t="shared" si="32"/>
        <v>-68.644157000000007</v>
      </c>
      <c r="J206" s="89">
        <v>6189361111.1111002</v>
      </c>
      <c r="K206" s="89">
        <v>-64.072113000000002</v>
      </c>
      <c r="L206" s="89">
        <v>-55.226985999999997</v>
      </c>
      <c r="N206" s="6">
        <f t="shared" si="35"/>
        <v>8.4566388888889001</v>
      </c>
      <c r="O206" s="6">
        <f t="shared" si="33"/>
        <v>-82.348656000000005</v>
      </c>
    </row>
    <row r="207" spans="2:16" x14ac:dyDescent="0.25">
      <c r="B207" s="89">
        <v>6636333333.3332996</v>
      </c>
      <c r="C207" s="89">
        <v>-65.895874000000006</v>
      </c>
      <c r="D207" s="89">
        <v>-58.182709000000003</v>
      </c>
      <c r="F207" s="6">
        <f t="shared" si="34"/>
        <v>8.9569444444444013</v>
      </c>
      <c r="G207" s="6">
        <f t="shared" si="32"/>
        <v>-71.059890999999993</v>
      </c>
      <c r="J207" s="89">
        <v>6636333333.3332996</v>
      </c>
      <c r="K207" s="89">
        <v>-67.954589999999996</v>
      </c>
      <c r="L207" s="89">
        <v>-58.797958000000001</v>
      </c>
      <c r="N207" s="6">
        <f t="shared" si="35"/>
        <v>8.9569444444444013</v>
      </c>
      <c r="O207" s="6">
        <f t="shared" si="33"/>
        <v>-72.011024000000006</v>
      </c>
    </row>
    <row r="208" spans="2:16" x14ac:dyDescent="0.25">
      <c r="B208" s="89">
        <v>7083305555.5556002</v>
      </c>
      <c r="C208" s="89">
        <v>-70.172004999999999</v>
      </c>
      <c r="D208" s="89">
        <v>-61.811356000000004</v>
      </c>
      <c r="F208" s="6">
        <f t="shared" si="34"/>
        <v>9.4572500000000002</v>
      </c>
      <c r="G208" s="6">
        <f t="shared" si="32"/>
        <v>-73.204582000000002</v>
      </c>
      <c r="J208" s="89">
        <v>7083305555.5556002</v>
      </c>
      <c r="K208" s="89">
        <v>-72.547629999999998</v>
      </c>
      <c r="L208" s="89">
        <v>-63.291038999999998</v>
      </c>
      <c r="N208" s="6">
        <f t="shared" si="35"/>
        <v>9.4572500000000002</v>
      </c>
      <c r="O208" s="6">
        <f t="shared" si="33"/>
        <v>-80.942656999999997</v>
      </c>
    </row>
    <row r="209" spans="2:16" x14ac:dyDescent="0.25">
      <c r="B209" s="89">
        <v>7530277777.7777996</v>
      </c>
      <c r="C209" s="89">
        <v>-76.268044000000003</v>
      </c>
      <c r="D209" s="89">
        <v>-67.442535000000007</v>
      </c>
      <c r="F209" s="6">
        <f t="shared" si="34"/>
        <v>9.957555555555599</v>
      </c>
      <c r="G209" s="6">
        <f t="shared" si="32"/>
        <v>-64.744575999999995</v>
      </c>
      <c r="J209" s="89">
        <v>7530277777.7777996</v>
      </c>
      <c r="K209" s="89">
        <v>-81.955048000000005</v>
      </c>
      <c r="L209" s="89">
        <v>-72.422409000000002</v>
      </c>
      <c r="N209" s="6">
        <f t="shared" si="35"/>
        <v>9.957555555555599</v>
      </c>
      <c r="O209" s="6">
        <f t="shared" si="33"/>
        <v>-70.971976999999995</v>
      </c>
    </row>
    <row r="210" spans="2:16" x14ac:dyDescent="0.25">
      <c r="B210" s="89">
        <v>7977250000</v>
      </c>
      <c r="C210" s="89">
        <v>-78.422348</v>
      </c>
      <c r="D210" s="89">
        <v>-69.428200000000004</v>
      </c>
      <c r="F210" s="6">
        <f t="shared" si="34"/>
        <v>10.457861111111001</v>
      </c>
      <c r="G210" s="6">
        <f t="shared" si="32"/>
        <v>-66.140181999999996</v>
      </c>
      <c r="J210" s="89">
        <v>7977250000</v>
      </c>
      <c r="K210" s="89">
        <v>-87.520698999999993</v>
      </c>
      <c r="L210" s="89">
        <v>-77.564667</v>
      </c>
      <c r="N210" s="6">
        <f t="shared" si="35"/>
        <v>10.457861111111001</v>
      </c>
      <c r="O210" s="6">
        <f t="shared" si="33"/>
        <v>-67.112656000000001</v>
      </c>
    </row>
    <row r="211" spans="2:16" x14ac:dyDescent="0.25">
      <c r="B211" s="89">
        <v>8424222222.2222004</v>
      </c>
      <c r="C211" s="89">
        <v>-83.227219000000005</v>
      </c>
      <c r="D211" s="89">
        <v>-74.202681999999996</v>
      </c>
      <c r="F211" s="6">
        <f t="shared" si="34"/>
        <v>10.958166666666999</v>
      </c>
      <c r="G211" s="6">
        <f t="shared" si="32"/>
        <v>-63.800185999999997</v>
      </c>
      <c r="J211" s="89">
        <v>8424222222.2222004</v>
      </c>
      <c r="K211" s="89">
        <v>-90.687408000000005</v>
      </c>
      <c r="L211" s="89">
        <v>-80.409308999999993</v>
      </c>
      <c r="N211" s="6">
        <f t="shared" si="35"/>
        <v>10.958166666666999</v>
      </c>
      <c r="O211" s="6">
        <f t="shared" si="33"/>
        <v>-59.453896</v>
      </c>
    </row>
    <row r="212" spans="2:16" x14ac:dyDescent="0.25">
      <c r="B212" s="89">
        <v>8871194444.4444008</v>
      </c>
      <c r="C212" s="89">
        <v>-85.909790000000001</v>
      </c>
      <c r="D212" s="89">
        <v>-77.083564999999993</v>
      </c>
      <c r="F212" s="6">
        <f t="shared" si="34"/>
        <v>11.458472222221999</v>
      </c>
      <c r="G212" s="6">
        <f t="shared" si="32"/>
        <v>-68.230521999999993</v>
      </c>
      <c r="J212" s="89">
        <v>8871194444.4444008</v>
      </c>
      <c r="K212" s="89">
        <v>-85.922577000000004</v>
      </c>
      <c r="L212" s="89">
        <v>-75.614258000000007</v>
      </c>
      <c r="N212" s="6">
        <f t="shared" si="35"/>
        <v>11.458472222221999</v>
      </c>
      <c r="O212" s="6">
        <f t="shared" si="33"/>
        <v>-65.083518999999995</v>
      </c>
    </row>
    <row r="213" spans="2:16" x14ac:dyDescent="0.25">
      <c r="B213" s="89">
        <v>9318166666.6667004</v>
      </c>
      <c r="C213" s="89">
        <v>-96.277214000000001</v>
      </c>
      <c r="D213" s="89">
        <v>-86.810699</v>
      </c>
      <c r="F213" s="6">
        <f t="shared" si="34"/>
        <v>11.958777777778</v>
      </c>
      <c r="G213" s="6">
        <f t="shared" si="32"/>
        <v>-71.141700999999998</v>
      </c>
      <c r="J213" s="89">
        <v>9318166666.6667004</v>
      </c>
      <c r="K213" s="89">
        <v>-91.220832999999999</v>
      </c>
      <c r="L213" s="89">
        <v>-80.147041000000002</v>
      </c>
      <c r="N213" s="6">
        <f t="shared" si="35"/>
        <v>11.958777777778</v>
      </c>
      <c r="O213" s="6">
        <f t="shared" si="33"/>
        <v>-59.198813999999999</v>
      </c>
    </row>
    <row r="214" spans="2:16" x14ac:dyDescent="0.25">
      <c r="B214" s="89">
        <v>9765138888.8889008</v>
      </c>
      <c r="C214" s="89">
        <v>-92.110802000000007</v>
      </c>
      <c r="D214" s="89">
        <v>-82.591933999999995</v>
      </c>
      <c r="F214" s="6">
        <f t="shared" si="34"/>
        <v>12.459083333333</v>
      </c>
      <c r="G214" s="6">
        <f t="shared" si="32"/>
        <v>-71.498581000000001</v>
      </c>
      <c r="J214" s="89">
        <v>9765138888.8889008</v>
      </c>
      <c r="K214" s="89">
        <v>-97.749329000000003</v>
      </c>
      <c r="L214" s="89">
        <v>-86.671470999999997</v>
      </c>
      <c r="N214" s="6">
        <f t="shared" si="35"/>
        <v>12.459083333333</v>
      </c>
      <c r="O214" s="6">
        <f t="shared" si="33"/>
        <v>-80.292563999999999</v>
      </c>
    </row>
    <row r="215" spans="2:16" x14ac:dyDescent="0.25">
      <c r="B215" s="89">
        <v>10212111111.111</v>
      </c>
      <c r="C215" s="89">
        <v>-89.665313999999995</v>
      </c>
      <c r="D215" s="89">
        <v>-80.580687999999995</v>
      </c>
      <c r="F215" s="6">
        <f t="shared" si="34"/>
        <v>12.959388888889</v>
      </c>
      <c r="G215" s="6">
        <f t="shared" si="32"/>
        <v>-83.698211999999998</v>
      </c>
      <c r="J215" s="89">
        <v>10212111111.111</v>
      </c>
      <c r="K215" s="89">
        <v>-86.624618999999996</v>
      </c>
      <c r="L215" s="89">
        <v>-75.764381</v>
      </c>
      <c r="N215" s="6">
        <f t="shared" si="35"/>
        <v>12.959388888889</v>
      </c>
      <c r="O215" s="6">
        <f t="shared" si="33"/>
        <v>-74.151093000000003</v>
      </c>
    </row>
    <row r="216" spans="2:16" x14ac:dyDescent="0.25">
      <c r="B216" s="89">
        <v>10659083333.333</v>
      </c>
      <c r="C216" s="89">
        <v>-79.795417999999998</v>
      </c>
      <c r="D216" s="89">
        <v>-70.699714999999998</v>
      </c>
      <c r="F216" s="6">
        <f t="shared" si="34"/>
        <v>13.459694444444001</v>
      </c>
      <c r="G216" s="6">
        <f t="shared" si="32"/>
        <v>-77.746589999999998</v>
      </c>
      <c r="J216" s="89">
        <v>10659083333.333</v>
      </c>
      <c r="K216" s="89">
        <v>-82.686401000000004</v>
      </c>
      <c r="L216" s="89">
        <v>-72.313896</v>
      </c>
      <c r="N216" s="6">
        <f t="shared" si="35"/>
        <v>13.459694444444001</v>
      </c>
      <c r="O216" s="6">
        <f t="shared" si="33"/>
        <v>-71.397452999999999</v>
      </c>
    </row>
    <row r="217" spans="2:16" x14ac:dyDescent="0.25">
      <c r="B217" s="89">
        <v>11106055555.556</v>
      </c>
      <c r="C217" s="89">
        <v>-79.880234000000002</v>
      </c>
      <c r="D217" s="89">
        <v>-70.566733999999997</v>
      </c>
      <c r="F217" s="6">
        <f t="shared" si="34"/>
        <v>13.96</v>
      </c>
      <c r="G217" s="6">
        <f t="shared" si="32"/>
        <v>-83.956444000000005</v>
      </c>
      <c r="J217" s="89">
        <v>11106055555.556</v>
      </c>
      <c r="K217" s="89">
        <v>-83.702713000000003</v>
      </c>
      <c r="L217" s="89">
        <v>-73.387985</v>
      </c>
      <c r="N217" s="6">
        <f t="shared" si="35"/>
        <v>13.96</v>
      </c>
      <c r="O217" s="6">
        <f t="shared" si="33"/>
        <v>-61.587730000000001</v>
      </c>
    </row>
    <row r="218" spans="2:16" x14ac:dyDescent="0.25">
      <c r="B218" s="89">
        <v>11553027777.778</v>
      </c>
      <c r="C218" s="89">
        <v>-84.276511999999997</v>
      </c>
      <c r="D218" s="89">
        <v>-74.564034000000007</v>
      </c>
      <c r="F218" s="6" t="s">
        <v>21</v>
      </c>
      <c r="J218" s="89">
        <v>11553027777.778</v>
      </c>
      <c r="K218" s="89">
        <v>-90.756934999999999</v>
      </c>
      <c r="L218" s="89">
        <v>-80.575691000000006</v>
      </c>
      <c r="N218" s="6" t="s">
        <v>21</v>
      </c>
    </row>
    <row r="219" spans="2:16" x14ac:dyDescent="0.25">
      <c r="B219" s="89">
        <v>12000000000</v>
      </c>
      <c r="C219" s="89">
        <v>-82.411781000000005</v>
      </c>
      <c r="D219" s="89">
        <v>-71.537964000000002</v>
      </c>
      <c r="J219" s="89">
        <v>12000000000</v>
      </c>
      <c r="K219" s="89">
        <v>-97.642348999999996</v>
      </c>
      <c r="L219" s="89">
        <v>-87.433907000000005</v>
      </c>
    </row>
    <row r="220" spans="2:16" x14ac:dyDescent="0.25">
      <c r="B220" s="89" t="s">
        <v>21</v>
      </c>
      <c r="J220" s="89" t="s">
        <v>21</v>
      </c>
    </row>
    <row r="221" spans="2:16" x14ac:dyDescent="0.25">
      <c r="F221" s="6" t="s">
        <v>43</v>
      </c>
      <c r="N221" s="6" t="s">
        <v>43</v>
      </c>
    </row>
    <row r="222" spans="2:16" ht="15.75" x14ac:dyDescent="0.25">
      <c r="F222" s="6" t="s">
        <v>19</v>
      </c>
      <c r="G222" s="6" t="str">
        <f t="shared" ref="G222:G241" si="36">D248</f>
        <v>3Rx1L dBc Log Mag(dB)</v>
      </c>
      <c r="H222" s="35">
        <v>3</v>
      </c>
      <c r="N222" s="6" t="s">
        <v>19</v>
      </c>
      <c r="O222" s="6" t="str">
        <f t="shared" ref="O222:O241" si="37">L248</f>
        <v>3Rx1L dBc Log Mag(dB)</v>
      </c>
      <c r="P222" s="35">
        <v>3</v>
      </c>
    </row>
    <row r="223" spans="2:16" ht="15.75" x14ac:dyDescent="0.25">
      <c r="B223" s="89" t="s">
        <v>41</v>
      </c>
      <c r="F223" s="6">
        <f t="shared" ref="F223:F241" si="38">B249/1000000000</f>
        <v>2</v>
      </c>
      <c r="G223" s="6">
        <f t="shared" si="36"/>
        <v>-38.244579000000002</v>
      </c>
      <c r="H223" s="36">
        <f>ABS(AVERAGE(G223:G241)-(H222-1)*15)</f>
        <v>70.352467526315792</v>
      </c>
      <c r="J223" s="89" t="s">
        <v>41</v>
      </c>
      <c r="N223" s="6">
        <f t="shared" ref="N223:N241" si="39">J249/1000000000</f>
        <v>2</v>
      </c>
      <c r="O223" s="6">
        <f t="shared" si="37"/>
        <v>-47.089194999999997</v>
      </c>
      <c r="P223" s="36">
        <f>ABS(AVERAGE(O223:O241)-(P222-1)*15)</f>
        <v>73.311743736842118</v>
      </c>
    </row>
    <row r="224" spans="2:16" x14ac:dyDescent="0.25">
      <c r="B224" s="89" t="s">
        <v>19</v>
      </c>
      <c r="C224" s="89" t="s">
        <v>130</v>
      </c>
      <c r="D224" s="89" t="s">
        <v>42</v>
      </c>
      <c r="F224" s="6">
        <f t="shared" si="38"/>
        <v>2.1094259259258998</v>
      </c>
      <c r="G224" s="6">
        <f t="shared" si="36"/>
        <v>-40.141089999999998</v>
      </c>
      <c r="J224" s="89" t="s">
        <v>19</v>
      </c>
      <c r="K224" s="89" t="s">
        <v>130</v>
      </c>
      <c r="L224" s="89" t="s">
        <v>42</v>
      </c>
      <c r="N224" s="6">
        <f t="shared" si="39"/>
        <v>2.1094259259258998</v>
      </c>
      <c r="O224" s="6">
        <f t="shared" si="37"/>
        <v>-50.767761</v>
      </c>
    </row>
    <row r="225" spans="2:15" x14ac:dyDescent="0.25">
      <c r="B225" s="89">
        <v>4954500000</v>
      </c>
      <c r="C225" s="89">
        <v>-60.450915999999999</v>
      </c>
      <c r="D225" s="89">
        <v>-51.242939</v>
      </c>
      <c r="F225" s="6">
        <f t="shared" si="38"/>
        <v>2.2188518518519</v>
      </c>
      <c r="G225" s="6">
        <f t="shared" si="36"/>
        <v>-40.186290999999997</v>
      </c>
      <c r="J225" s="89">
        <v>4954500000</v>
      </c>
      <c r="K225" s="89">
        <v>-59.541713999999999</v>
      </c>
      <c r="L225" s="89">
        <v>-47.686419999999998</v>
      </c>
      <c r="N225" s="6">
        <f t="shared" si="39"/>
        <v>2.2188518518519</v>
      </c>
      <c r="O225" s="6">
        <f t="shared" si="37"/>
        <v>-50.282063000000001</v>
      </c>
    </row>
    <row r="226" spans="2:15" x14ac:dyDescent="0.25">
      <c r="B226" s="89">
        <v>5454805555.5556002</v>
      </c>
      <c r="C226" s="89">
        <v>-73.658974000000001</v>
      </c>
      <c r="D226" s="89">
        <v>-65.197800000000001</v>
      </c>
      <c r="F226" s="6">
        <f t="shared" si="38"/>
        <v>2.3282777777777999</v>
      </c>
      <c r="G226" s="6">
        <f t="shared" si="36"/>
        <v>-35.605598000000001</v>
      </c>
      <c r="J226" s="89">
        <v>5454805555.5556002</v>
      </c>
      <c r="K226" s="89">
        <v>-60.486809000000001</v>
      </c>
      <c r="L226" s="89">
        <v>-52.551563000000002</v>
      </c>
      <c r="N226" s="6">
        <f t="shared" si="39"/>
        <v>2.3282777777777999</v>
      </c>
      <c r="O226" s="6">
        <f t="shared" si="37"/>
        <v>-51.116771999999997</v>
      </c>
    </row>
    <row r="227" spans="2:15" x14ac:dyDescent="0.25">
      <c r="B227" s="89">
        <v>5955111111.1111002</v>
      </c>
      <c r="C227" s="89">
        <v>-75.116012999999995</v>
      </c>
      <c r="D227" s="89">
        <v>-66.649604999999994</v>
      </c>
      <c r="F227" s="6">
        <f t="shared" si="38"/>
        <v>2.4377037037037002</v>
      </c>
      <c r="G227" s="6">
        <f t="shared" si="36"/>
        <v>-36.370697</v>
      </c>
      <c r="J227" s="89">
        <v>5955111111.1111002</v>
      </c>
      <c r="K227" s="89">
        <v>-62.245601999999998</v>
      </c>
      <c r="L227" s="89">
        <v>-54.440902999999999</v>
      </c>
      <c r="N227" s="6">
        <f t="shared" si="39"/>
        <v>2.4377037037037002</v>
      </c>
      <c r="O227" s="6">
        <f t="shared" si="37"/>
        <v>-53.525379000000001</v>
      </c>
    </row>
    <row r="228" spans="2:15" x14ac:dyDescent="0.25">
      <c r="B228" s="89">
        <v>6455416666.6667004</v>
      </c>
      <c r="C228" s="89">
        <v>-70.068489</v>
      </c>
      <c r="D228" s="89">
        <v>-62.010258</v>
      </c>
      <c r="F228" s="6">
        <f t="shared" si="38"/>
        <v>2.5471296296296</v>
      </c>
      <c r="G228" s="6">
        <f t="shared" si="36"/>
        <v>-40.212043999999999</v>
      </c>
      <c r="J228" s="89">
        <v>6455416666.6667004</v>
      </c>
      <c r="K228" s="89">
        <v>-68.056922999999998</v>
      </c>
      <c r="L228" s="89">
        <v>-59.891841999999997</v>
      </c>
      <c r="N228" s="6">
        <f t="shared" si="39"/>
        <v>2.5471296296296</v>
      </c>
      <c r="O228" s="6">
        <f t="shared" si="37"/>
        <v>-48.623089</v>
      </c>
    </row>
    <row r="229" spans="2:15" x14ac:dyDescent="0.25">
      <c r="B229" s="89">
        <v>6955722222.2222004</v>
      </c>
      <c r="C229" s="89">
        <v>-70.775101000000006</v>
      </c>
      <c r="D229" s="89">
        <v>-63.191668999999997</v>
      </c>
      <c r="F229" s="6">
        <f t="shared" si="38"/>
        <v>2.6565555555556002</v>
      </c>
      <c r="G229" s="6">
        <f t="shared" si="36"/>
        <v>-43.057777000000002</v>
      </c>
      <c r="J229" s="89">
        <v>6955722222.2222004</v>
      </c>
      <c r="K229" s="89">
        <v>-71.648705000000007</v>
      </c>
      <c r="L229" s="89">
        <v>-63.067672999999999</v>
      </c>
      <c r="N229" s="6">
        <f t="shared" si="39"/>
        <v>2.6565555555556002</v>
      </c>
      <c r="O229" s="6">
        <f t="shared" si="37"/>
        <v>-45.135520999999997</v>
      </c>
    </row>
    <row r="230" spans="2:15" x14ac:dyDescent="0.25">
      <c r="B230" s="89">
        <v>7456027777.7777996</v>
      </c>
      <c r="C230" s="89">
        <v>-72.606742999999994</v>
      </c>
      <c r="D230" s="89">
        <v>-65.199081000000007</v>
      </c>
      <c r="F230" s="6">
        <f t="shared" si="38"/>
        <v>2.7659814814815</v>
      </c>
      <c r="G230" s="6">
        <f t="shared" si="36"/>
        <v>-41.281497999999999</v>
      </c>
      <c r="J230" s="89">
        <v>7456027777.7777996</v>
      </c>
      <c r="K230" s="89">
        <v>-79.869759000000002</v>
      </c>
      <c r="L230" s="89">
        <v>-71.024628000000007</v>
      </c>
      <c r="N230" s="6">
        <f t="shared" si="39"/>
        <v>2.7659814814815</v>
      </c>
      <c r="O230" s="6">
        <f t="shared" si="37"/>
        <v>-40.273266</v>
      </c>
    </row>
    <row r="231" spans="2:15" x14ac:dyDescent="0.25">
      <c r="B231" s="89">
        <v>7956333333.3332996</v>
      </c>
      <c r="C231" s="89">
        <v>-76.219223</v>
      </c>
      <c r="D231" s="89">
        <v>-68.506057999999996</v>
      </c>
      <c r="F231" s="6">
        <f t="shared" si="38"/>
        <v>2.8754074074074003</v>
      </c>
      <c r="G231" s="6">
        <f t="shared" si="36"/>
        <v>-45.250534000000002</v>
      </c>
      <c r="J231" s="89">
        <v>7956333333.3332996</v>
      </c>
      <c r="K231" s="89">
        <v>-84.732201000000003</v>
      </c>
      <c r="L231" s="89">
        <v>-75.575576999999996</v>
      </c>
      <c r="N231" s="6">
        <f t="shared" si="39"/>
        <v>2.8754074074074003</v>
      </c>
      <c r="O231" s="6">
        <f t="shared" si="37"/>
        <v>-39.445743999999998</v>
      </c>
    </row>
    <row r="232" spans="2:15" x14ac:dyDescent="0.25">
      <c r="B232" s="89">
        <v>8456638888.8888998</v>
      </c>
      <c r="C232" s="89">
        <v>-77.004807</v>
      </c>
      <c r="D232" s="89">
        <v>-68.644157000000007</v>
      </c>
      <c r="F232" s="6">
        <f t="shared" si="38"/>
        <v>2.9848333333333001</v>
      </c>
      <c r="G232" s="6">
        <f t="shared" si="36"/>
        <v>-42.485466000000002</v>
      </c>
      <c r="J232" s="89">
        <v>8456638888.8888998</v>
      </c>
      <c r="K232" s="89">
        <v>-91.605255</v>
      </c>
      <c r="L232" s="89">
        <v>-82.348656000000005</v>
      </c>
      <c r="N232" s="6">
        <f t="shared" si="39"/>
        <v>2.9848333333333001</v>
      </c>
      <c r="O232" s="6">
        <f t="shared" si="37"/>
        <v>-37.617359</v>
      </c>
    </row>
    <row r="233" spans="2:15" x14ac:dyDescent="0.25">
      <c r="B233" s="89">
        <v>8956944444.4444008</v>
      </c>
      <c r="C233" s="89">
        <v>-79.885399000000007</v>
      </c>
      <c r="D233" s="89">
        <v>-71.059890999999993</v>
      </c>
      <c r="F233" s="6">
        <f t="shared" si="38"/>
        <v>3.0942592592593003</v>
      </c>
      <c r="G233" s="6">
        <f t="shared" si="36"/>
        <v>-43.177512999999998</v>
      </c>
      <c r="J233" s="89">
        <v>8956944444.4444008</v>
      </c>
      <c r="K233" s="89">
        <v>-81.543662999999995</v>
      </c>
      <c r="L233" s="89">
        <v>-72.011024000000006</v>
      </c>
      <c r="N233" s="6">
        <f t="shared" si="39"/>
        <v>3.0942592592593003</v>
      </c>
      <c r="O233" s="6">
        <f t="shared" si="37"/>
        <v>-37.669674000000001</v>
      </c>
    </row>
    <row r="234" spans="2:15" x14ac:dyDescent="0.25">
      <c r="B234" s="89">
        <v>9457250000</v>
      </c>
      <c r="C234" s="89">
        <v>-82.198729999999998</v>
      </c>
      <c r="D234" s="89">
        <v>-73.204582000000002</v>
      </c>
      <c r="F234" s="6">
        <f t="shared" si="38"/>
        <v>3.2036851851852002</v>
      </c>
      <c r="G234" s="6">
        <f t="shared" si="36"/>
        <v>-39.677460000000004</v>
      </c>
      <c r="J234" s="89">
        <v>9457250000</v>
      </c>
      <c r="K234" s="89">
        <v>-90.898689000000005</v>
      </c>
      <c r="L234" s="89">
        <v>-80.942656999999997</v>
      </c>
      <c r="N234" s="6">
        <f t="shared" si="39"/>
        <v>3.2036851851852002</v>
      </c>
      <c r="O234" s="6">
        <f t="shared" si="37"/>
        <v>-36.332565000000002</v>
      </c>
    </row>
    <row r="235" spans="2:15" x14ac:dyDescent="0.25">
      <c r="B235" s="89">
        <v>9957555555.5555992</v>
      </c>
      <c r="C235" s="89">
        <v>-73.769112000000007</v>
      </c>
      <c r="D235" s="89">
        <v>-64.744575999999995</v>
      </c>
      <c r="F235" s="6">
        <f t="shared" si="38"/>
        <v>3.3131111111111</v>
      </c>
      <c r="G235" s="6">
        <f t="shared" si="36"/>
        <v>-38.918858</v>
      </c>
      <c r="J235" s="89">
        <v>9957555555.5555992</v>
      </c>
      <c r="K235" s="89">
        <v>-81.250068999999996</v>
      </c>
      <c r="L235" s="89">
        <v>-70.971976999999995</v>
      </c>
      <c r="N235" s="6">
        <f t="shared" si="39"/>
        <v>3.3131111111111</v>
      </c>
      <c r="O235" s="6">
        <f t="shared" si="37"/>
        <v>-38.632885000000002</v>
      </c>
    </row>
    <row r="236" spans="2:15" x14ac:dyDescent="0.25">
      <c r="B236" s="89">
        <v>10457861111.111</v>
      </c>
      <c r="C236" s="89">
        <v>-74.966408000000001</v>
      </c>
      <c r="D236" s="89">
        <v>-66.140181999999996</v>
      </c>
      <c r="F236" s="6">
        <f t="shared" si="38"/>
        <v>3.4225370370370003</v>
      </c>
      <c r="G236" s="6">
        <f t="shared" si="36"/>
        <v>-40.802345000000003</v>
      </c>
      <c r="J236" s="89">
        <v>10457861111.111</v>
      </c>
      <c r="K236" s="89">
        <v>-77.420974999999999</v>
      </c>
      <c r="L236" s="89">
        <v>-67.112656000000001</v>
      </c>
      <c r="N236" s="6">
        <f t="shared" si="39"/>
        <v>3.4225370370370003</v>
      </c>
      <c r="O236" s="6">
        <f t="shared" si="37"/>
        <v>-45.411456999999999</v>
      </c>
    </row>
    <row r="237" spans="2:15" x14ac:dyDescent="0.25">
      <c r="B237" s="89">
        <v>10958166666.667</v>
      </c>
      <c r="C237" s="89">
        <v>-73.266707999999994</v>
      </c>
      <c r="D237" s="89">
        <v>-63.800185999999997</v>
      </c>
      <c r="F237" s="6">
        <f t="shared" si="38"/>
        <v>3.5319629629629996</v>
      </c>
      <c r="G237" s="6">
        <f t="shared" si="36"/>
        <v>-40.608733999999998</v>
      </c>
      <c r="J237" s="89">
        <v>10958166666.667</v>
      </c>
      <c r="K237" s="89">
        <v>-70.527679000000006</v>
      </c>
      <c r="L237" s="89">
        <v>-59.453896</v>
      </c>
      <c r="N237" s="6">
        <f t="shared" si="39"/>
        <v>3.5319629629629996</v>
      </c>
      <c r="O237" s="6">
        <f t="shared" si="37"/>
        <v>-43.790667999999997</v>
      </c>
    </row>
    <row r="238" spans="2:15" x14ac:dyDescent="0.25">
      <c r="B238" s="89">
        <v>11458472222.222</v>
      </c>
      <c r="C238" s="89">
        <v>-77.749390000000005</v>
      </c>
      <c r="D238" s="89">
        <v>-68.230521999999993</v>
      </c>
      <c r="F238" s="6">
        <f t="shared" si="38"/>
        <v>3.6413888888888999</v>
      </c>
      <c r="G238" s="6">
        <f t="shared" si="36"/>
        <v>-40.695174999999999</v>
      </c>
      <c r="J238" s="89">
        <v>11458472222.222</v>
      </c>
      <c r="K238" s="89">
        <v>-76.161368999999993</v>
      </c>
      <c r="L238" s="89">
        <v>-65.083518999999995</v>
      </c>
      <c r="N238" s="6">
        <f t="shared" si="39"/>
        <v>3.6413888888888999</v>
      </c>
      <c r="O238" s="6">
        <f t="shared" si="37"/>
        <v>-39.833153000000003</v>
      </c>
    </row>
    <row r="239" spans="2:15" x14ac:dyDescent="0.25">
      <c r="B239" s="89">
        <v>11958777777.778</v>
      </c>
      <c r="C239" s="89">
        <v>-80.226333999999994</v>
      </c>
      <c r="D239" s="89">
        <v>-71.141700999999998</v>
      </c>
      <c r="F239" s="6">
        <f t="shared" si="38"/>
        <v>3.7508148148147997</v>
      </c>
      <c r="G239" s="6">
        <f t="shared" si="36"/>
        <v>-39.022381000000003</v>
      </c>
      <c r="J239" s="89">
        <v>11958777777.778</v>
      </c>
      <c r="K239" s="89">
        <v>-70.059051999999994</v>
      </c>
      <c r="L239" s="89">
        <v>-59.198813999999999</v>
      </c>
      <c r="N239" s="6">
        <f t="shared" si="39"/>
        <v>3.7508148148147997</v>
      </c>
      <c r="O239" s="6">
        <f t="shared" si="37"/>
        <v>-38.242187999999999</v>
      </c>
    </row>
    <row r="240" spans="2:15" x14ac:dyDescent="0.25">
      <c r="B240" s="89">
        <v>12459083333.333</v>
      </c>
      <c r="C240" s="89">
        <v>-80.594291999999996</v>
      </c>
      <c r="D240" s="89">
        <v>-71.498581000000001</v>
      </c>
      <c r="F240" s="6">
        <f t="shared" si="38"/>
        <v>3.8602407407406996</v>
      </c>
      <c r="G240" s="6">
        <f t="shared" si="36"/>
        <v>-40.702674999999999</v>
      </c>
      <c r="J240" s="89">
        <v>12459083333.333</v>
      </c>
      <c r="K240" s="89">
        <v>-90.66507</v>
      </c>
      <c r="L240" s="89">
        <v>-80.292563999999999</v>
      </c>
      <c r="N240" s="6">
        <f t="shared" si="39"/>
        <v>3.8602407407406996</v>
      </c>
      <c r="O240" s="6">
        <f t="shared" si="37"/>
        <v>-39.493777999999999</v>
      </c>
    </row>
    <row r="241" spans="2:16" x14ac:dyDescent="0.25">
      <c r="B241" s="89">
        <v>12959388888.889</v>
      </c>
      <c r="C241" s="89">
        <v>-93.011711000000005</v>
      </c>
      <c r="D241" s="89">
        <v>-83.698211999999998</v>
      </c>
      <c r="F241" s="6">
        <f t="shared" si="38"/>
        <v>3.9696666666666998</v>
      </c>
      <c r="G241" s="6">
        <f t="shared" si="36"/>
        <v>-40.256168000000002</v>
      </c>
      <c r="J241" s="89">
        <v>12959388888.889</v>
      </c>
      <c r="K241" s="89">
        <v>-84.465819999999994</v>
      </c>
      <c r="L241" s="89">
        <v>-74.151093000000003</v>
      </c>
      <c r="N241" s="6">
        <f t="shared" si="39"/>
        <v>3.9696666666666998</v>
      </c>
      <c r="O241" s="6">
        <f t="shared" si="37"/>
        <v>-39.640613999999999</v>
      </c>
    </row>
    <row r="242" spans="2:16" x14ac:dyDescent="0.25">
      <c r="B242" s="89">
        <v>13459694444.444</v>
      </c>
      <c r="C242" s="89">
        <v>-87.459075999999996</v>
      </c>
      <c r="D242" s="89">
        <v>-77.746589999999998</v>
      </c>
      <c r="F242" s="6" t="s">
        <v>21</v>
      </c>
      <c r="J242" s="89">
        <v>13459694444.444</v>
      </c>
      <c r="K242" s="89">
        <v>-81.578697000000005</v>
      </c>
      <c r="L242" s="89">
        <v>-71.397452999999999</v>
      </c>
      <c r="N242" s="6" t="s">
        <v>21</v>
      </c>
    </row>
    <row r="243" spans="2:16" x14ac:dyDescent="0.25">
      <c r="B243" s="89">
        <v>13960000000</v>
      </c>
      <c r="C243" s="89">
        <v>-94.830260999999993</v>
      </c>
      <c r="D243" s="89">
        <v>-83.956444000000005</v>
      </c>
      <c r="J243" s="89">
        <v>13960000000</v>
      </c>
      <c r="K243" s="89">
        <v>-71.796172999999996</v>
      </c>
      <c r="L243" s="89">
        <v>-61.587730000000001</v>
      </c>
    </row>
    <row r="244" spans="2:16" x14ac:dyDescent="0.25">
      <c r="B244" s="89" t="s">
        <v>21</v>
      </c>
      <c r="J244" s="89" t="s">
        <v>21</v>
      </c>
    </row>
    <row r="245" spans="2:16" x14ac:dyDescent="0.25">
      <c r="F245" s="6" t="s">
        <v>45</v>
      </c>
      <c r="N245" s="6" t="s">
        <v>45</v>
      </c>
    </row>
    <row r="246" spans="2:16" ht="15.75" x14ac:dyDescent="0.25">
      <c r="F246" s="6" t="s">
        <v>19</v>
      </c>
      <c r="G246" s="6" t="str">
        <f t="shared" ref="G246:G265" si="40">D272</f>
        <v>3Rx2L dBc Log Mag(dB)</v>
      </c>
      <c r="H246" s="35">
        <v>3</v>
      </c>
      <c r="N246" s="6" t="s">
        <v>19</v>
      </c>
      <c r="O246" s="6" t="str">
        <f t="shared" ref="O246:O265" si="41">L272</f>
        <v>3Rx2L dBc Log Mag(dB)</v>
      </c>
      <c r="P246" s="35">
        <v>3</v>
      </c>
    </row>
    <row r="247" spans="2:16" ht="15.75" x14ac:dyDescent="0.25">
      <c r="B247" s="89" t="s">
        <v>43</v>
      </c>
      <c r="F247" s="6">
        <f t="shared" ref="F247:F265" si="42">B273/1000000000</f>
        <v>2</v>
      </c>
      <c r="G247" s="6">
        <f t="shared" si="40"/>
        <v>-56.108383000000003</v>
      </c>
      <c r="H247" s="36">
        <f>ABS(AVERAGE(G247:G265)-(H246-1)*15)</f>
        <v>98.977254947368422</v>
      </c>
      <c r="J247" s="89" t="s">
        <v>43</v>
      </c>
      <c r="N247" s="6">
        <f t="shared" ref="N247:N265" si="43">J273/1000000000</f>
        <v>2</v>
      </c>
      <c r="O247" s="6">
        <f t="shared" si="41"/>
        <v>-58.567656999999997</v>
      </c>
      <c r="P247" s="36">
        <f>ABS(AVERAGE(O247:O265)-(P246-1)*15)</f>
        <v>101.18713326315789</v>
      </c>
    </row>
    <row r="248" spans="2:16" x14ac:dyDescent="0.25">
      <c r="B248" s="89" t="s">
        <v>19</v>
      </c>
      <c r="C248" s="89" t="s">
        <v>131</v>
      </c>
      <c r="D248" s="89" t="s">
        <v>44</v>
      </c>
      <c r="F248" s="6">
        <f t="shared" si="42"/>
        <v>2.3316481481481</v>
      </c>
      <c r="G248" s="6">
        <f t="shared" si="40"/>
        <v>-58.711033</v>
      </c>
      <c r="J248" s="89" t="s">
        <v>19</v>
      </c>
      <c r="K248" s="89" t="s">
        <v>131</v>
      </c>
      <c r="L248" s="89" t="s">
        <v>44</v>
      </c>
      <c r="N248" s="6">
        <f t="shared" si="43"/>
        <v>2.3316481481481</v>
      </c>
      <c r="O248" s="6">
        <f t="shared" si="41"/>
        <v>-72.687622000000005</v>
      </c>
    </row>
    <row r="249" spans="2:16" x14ac:dyDescent="0.25">
      <c r="B249" s="89">
        <v>2000000000</v>
      </c>
      <c r="C249" s="89">
        <v>-47.452553000000002</v>
      </c>
      <c r="D249" s="89">
        <v>-38.244579000000002</v>
      </c>
      <c r="F249" s="6">
        <f t="shared" si="42"/>
        <v>2.6632962962962998</v>
      </c>
      <c r="G249" s="6">
        <f t="shared" si="40"/>
        <v>-85.384665999999996</v>
      </c>
      <c r="J249" s="89">
        <v>2000000000</v>
      </c>
      <c r="K249" s="89">
        <v>-58.944491999999997</v>
      </c>
      <c r="L249" s="89">
        <v>-47.089194999999997</v>
      </c>
      <c r="N249" s="6">
        <f t="shared" si="43"/>
        <v>2.6632962962962998</v>
      </c>
      <c r="O249" s="6">
        <f t="shared" si="41"/>
        <v>-63.534534000000001</v>
      </c>
    </row>
    <row r="250" spans="2:16" x14ac:dyDescent="0.25">
      <c r="B250" s="89">
        <v>2109425925.9259</v>
      </c>
      <c r="C250" s="89">
        <v>-48.602268000000002</v>
      </c>
      <c r="D250" s="89">
        <v>-40.141089999999998</v>
      </c>
      <c r="F250" s="6">
        <f t="shared" si="42"/>
        <v>2.9949444444443998</v>
      </c>
      <c r="G250" s="6">
        <f t="shared" si="40"/>
        <v>-69.207702999999995</v>
      </c>
      <c r="J250" s="89">
        <v>2109425925.9259</v>
      </c>
      <c r="K250" s="89">
        <v>-58.703003000000002</v>
      </c>
      <c r="L250" s="89">
        <v>-50.767761</v>
      </c>
      <c r="N250" s="6">
        <f t="shared" si="43"/>
        <v>2.9949444444443998</v>
      </c>
      <c r="O250" s="6">
        <f t="shared" si="41"/>
        <v>-70.647475999999997</v>
      </c>
    </row>
    <row r="251" spans="2:16" x14ac:dyDescent="0.25">
      <c r="B251" s="89">
        <v>2218851851.8519001</v>
      </c>
      <c r="C251" s="89">
        <v>-48.652701999999998</v>
      </c>
      <c r="D251" s="89">
        <v>-40.186290999999997</v>
      </c>
      <c r="F251" s="6">
        <f t="shared" si="42"/>
        <v>3.3265925925925997</v>
      </c>
      <c r="G251" s="6">
        <f t="shared" si="40"/>
        <v>-67.802147000000005</v>
      </c>
      <c r="J251" s="89">
        <v>2218851851.8519001</v>
      </c>
      <c r="K251" s="89">
        <v>-58.086765</v>
      </c>
      <c r="L251" s="89">
        <v>-50.282063000000001</v>
      </c>
      <c r="N251" s="6">
        <f t="shared" si="43"/>
        <v>3.3265925925925997</v>
      </c>
      <c r="O251" s="6">
        <f t="shared" si="41"/>
        <v>-60.692515999999998</v>
      </c>
    </row>
    <row r="252" spans="2:16" x14ac:dyDescent="0.25">
      <c r="B252" s="89">
        <v>2328277777.7778001</v>
      </c>
      <c r="C252" s="89">
        <v>-43.663829999999997</v>
      </c>
      <c r="D252" s="89">
        <v>-35.605598000000001</v>
      </c>
      <c r="F252" s="6">
        <f t="shared" si="42"/>
        <v>3.6582407407406996</v>
      </c>
      <c r="G252" s="6">
        <f t="shared" si="40"/>
        <v>-71.151938999999999</v>
      </c>
      <c r="J252" s="89">
        <v>2328277777.7778001</v>
      </c>
      <c r="K252" s="89">
        <v>-59.281852999999998</v>
      </c>
      <c r="L252" s="89">
        <v>-51.116771999999997</v>
      </c>
      <c r="N252" s="6">
        <f t="shared" si="43"/>
        <v>3.6582407407406996</v>
      </c>
      <c r="O252" s="6">
        <f t="shared" si="41"/>
        <v>-67.873123000000007</v>
      </c>
    </row>
    <row r="253" spans="2:16" x14ac:dyDescent="0.25">
      <c r="B253" s="89">
        <v>2437703703.7037001</v>
      </c>
      <c r="C253" s="89">
        <v>-43.954124</v>
      </c>
      <c r="D253" s="89">
        <v>-36.370697</v>
      </c>
      <c r="F253" s="6">
        <f t="shared" si="42"/>
        <v>3.9898888888888999</v>
      </c>
      <c r="G253" s="6">
        <f t="shared" si="40"/>
        <v>-62.256500000000003</v>
      </c>
      <c r="J253" s="89">
        <v>2437703703.7037001</v>
      </c>
      <c r="K253" s="89">
        <v>-62.106411000000001</v>
      </c>
      <c r="L253" s="89">
        <v>-53.525379000000001</v>
      </c>
      <c r="N253" s="6">
        <f t="shared" si="43"/>
        <v>3.9898888888888999</v>
      </c>
      <c r="O253" s="6">
        <f t="shared" si="41"/>
        <v>-72.295952</v>
      </c>
    </row>
    <row r="254" spans="2:16" x14ac:dyDescent="0.25">
      <c r="B254" s="89">
        <v>2547129629.6296</v>
      </c>
      <c r="C254" s="89">
        <v>-47.619700999999999</v>
      </c>
      <c r="D254" s="89">
        <v>-40.212043999999999</v>
      </c>
      <c r="F254" s="6">
        <f t="shared" si="42"/>
        <v>4.3215370370369994</v>
      </c>
      <c r="G254" s="6">
        <f t="shared" si="40"/>
        <v>-61.875503999999999</v>
      </c>
      <c r="J254" s="89">
        <v>2547129629.6296</v>
      </c>
      <c r="K254" s="89">
        <v>-57.468215999999998</v>
      </c>
      <c r="L254" s="89">
        <v>-48.623089</v>
      </c>
      <c r="N254" s="6">
        <f t="shared" si="43"/>
        <v>4.3215370370369994</v>
      </c>
      <c r="O254" s="6">
        <f t="shared" si="41"/>
        <v>-75.825035</v>
      </c>
    </row>
    <row r="255" spans="2:16" x14ac:dyDescent="0.25">
      <c r="B255" s="89">
        <v>2656555555.5556002</v>
      </c>
      <c r="C255" s="89">
        <v>-50.770943000000003</v>
      </c>
      <c r="D255" s="89">
        <v>-43.057777000000002</v>
      </c>
      <c r="F255" s="6">
        <f t="shared" si="42"/>
        <v>4.6531851851851993</v>
      </c>
      <c r="G255" s="6">
        <f t="shared" si="40"/>
        <v>-65.531730999999994</v>
      </c>
      <c r="J255" s="89">
        <v>2656555555.5556002</v>
      </c>
      <c r="K255" s="89">
        <v>-54.292149000000002</v>
      </c>
      <c r="L255" s="89">
        <v>-45.135520999999997</v>
      </c>
      <c r="N255" s="6">
        <f t="shared" si="43"/>
        <v>4.6531851851851993</v>
      </c>
      <c r="O255" s="6">
        <f t="shared" si="41"/>
        <v>-74.418541000000005</v>
      </c>
    </row>
    <row r="256" spans="2:16" x14ac:dyDescent="0.25">
      <c r="B256" s="89">
        <v>2765981481.4815001</v>
      </c>
      <c r="C256" s="89">
        <v>-49.642147000000001</v>
      </c>
      <c r="D256" s="89">
        <v>-41.281497999999999</v>
      </c>
      <c r="F256" s="6">
        <f t="shared" si="42"/>
        <v>4.9848333333332997</v>
      </c>
      <c r="G256" s="6">
        <f t="shared" si="40"/>
        <v>-68.465553</v>
      </c>
      <c r="J256" s="89">
        <v>2765981481.4815001</v>
      </c>
      <c r="K256" s="89">
        <v>-49.529865000000001</v>
      </c>
      <c r="L256" s="89">
        <v>-40.273266</v>
      </c>
      <c r="N256" s="6">
        <f t="shared" si="43"/>
        <v>4.9848333333332997</v>
      </c>
      <c r="O256" s="6">
        <f t="shared" si="41"/>
        <v>-72.214622000000006</v>
      </c>
    </row>
    <row r="257" spans="2:16" x14ac:dyDescent="0.25">
      <c r="B257" s="89">
        <v>2875407407.4074001</v>
      </c>
      <c r="C257" s="89">
        <v>-54.076045999999998</v>
      </c>
      <c r="D257" s="89">
        <v>-45.250534000000002</v>
      </c>
      <c r="F257" s="6">
        <f t="shared" si="42"/>
        <v>5.3164814814814996</v>
      </c>
      <c r="G257" s="6">
        <f t="shared" si="40"/>
        <v>-65.636475000000004</v>
      </c>
      <c r="J257" s="89">
        <v>2875407407.4074001</v>
      </c>
      <c r="K257" s="89">
        <v>-48.978377999999999</v>
      </c>
      <c r="L257" s="89">
        <v>-39.445743999999998</v>
      </c>
      <c r="N257" s="6">
        <f t="shared" si="43"/>
        <v>5.3164814814814996</v>
      </c>
      <c r="O257" s="6">
        <f t="shared" si="41"/>
        <v>-73.425262000000004</v>
      </c>
    </row>
    <row r="258" spans="2:16" x14ac:dyDescent="0.25">
      <c r="B258" s="89">
        <v>2984833333.3333001</v>
      </c>
      <c r="C258" s="89">
        <v>-51.479618000000002</v>
      </c>
      <c r="D258" s="89">
        <v>-42.485466000000002</v>
      </c>
      <c r="F258" s="6">
        <f t="shared" si="42"/>
        <v>5.6481296296296</v>
      </c>
      <c r="G258" s="6">
        <f t="shared" si="40"/>
        <v>-73.984245000000001</v>
      </c>
      <c r="J258" s="89">
        <v>2984833333.3333001</v>
      </c>
      <c r="K258" s="89">
        <v>-47.573391000000001</v>
      </c>
      <c r="L258" s="89">
        <v>-37.617359</v>
      </c>
      <c r="N258" s="6">
        <f t="shared" si="43"/>
        <v>5.6481296296296</v>
      </c>
      <c r="O258" s="6">
        <f t="shared" si="41"/>
        <v>-69.967277999999993</v>
      </c>
    </row>
    <row r="259" spans="2:16" x14ac:dyDescent="0.25">
      <c r="B259" s="89">
        <v>3094259259.2593002</v>
      </c>
      <c r="C259" s="89">
        <v>-52.202044999999998</v>
      </c>
      <c r="D259" s="89">
        <v>-43.177512999999998</v>
      </c>
      <c r="F259" s="6">
        <f t="shared" si="42"/>
        <v>5.9797777777777998</v>
      </c>
      <c r="G259" s="6">
        <f t="shared" si="40"/>
        <v>-65.499320999999995</v>
      </c>
      <c r="J259" s="89">
        <v>3094259259.2593002</v>
      </c>
      <c r="K259" s="89">
        <v>-47.947769000000001</v>
      </c>
      <c r="L259" s="89">
        <v>-37.669674000000001</v>
      </c>
      <c r="N259" s="6">
        <f t="shared" si="43"/>
        <v>5.9797777777777998</v>
      </c>
      <c r="O259" s="6">
        <f t="shared" si="41"/>
        <v>-67.436310000000006</v>
      </c>
    </row>
    <row r="260" spans="2:16" x14ac:dyDescent="0.25">
      <c r="B260" s="89">
        <v>3203685185.1852002</v>
      </c>
      <c r="C260" s="89">
        <v>-48.503684999999997</v>
      </c>
      <c r="D260" s="89">
        <v>-39.677460000000004</v>
      </c>
      <c r="F260" s="6">
        <f t="shared" si="42"/>
        <v>6.3114259259259002</v>
      </c>
      <c r="G260" s="6">
        <f t="shared" si="40"/>
        <v>-60.743813000000003</v>
      </c>
      <c r="J260" s="89">
        <v>3203685185.1852002</v>
      </c>
      <c r="K260" s="89">
        <v>-46.640887999999997</v>
      </c>
      <c r="L260" s="89">
        <v>-36.332565000000002</v>
      </c>
      <c r="N260" s="6">
        <f t="shared" si="43"/>
        <v>6.3114259259259002</v>
      </c>
      <c r="O260" s="6">
        <f t="shared" si="41"/>
        <v>-74.424835000000002</v>
      </c>
    </row>
    <row r="261" spans="2:16" x14ac:dyDescent="0.25">
      <c r="B261" s="89">
        <v>3313111111.1111002</v>
      </c>
      <c r="C261" s="89">
        <v>-48.385379999999998</v>
      </c>
      <c r="D261" s="89">
        <v>-38.918858</v>
      </c>
      <c r="F261" s="6">
        <f t="shared" si="42"/>
        <v>6.6430740740740992</v>
      </c>
      <c r="G261" s="6">
        <f t="shared" si="40"/>
        <v>-63.780158999999998</v>
      </c>
      <c r="J261" s="89">
        <v>3313111111.1111002</v>
      </c>
      <c r="K261" s="89">
        <v>-49.706673000000002</v>
      </c>
      <c r="L261" s="89">
        <v>-38.632885000000002</v>
      </c>
      <c r="N261" s="6">
        <f t="shared" si="43"/>
        <v>6.6430740740740992</v>
      </c>
      <c r="O261" s="6">
        <f t="shared" si="41"/>
        <v>-71.599327000000002</v>
      </c>
    </row>
    <row r="262" spans="2:16" x14ac:dyDescent="0.25">
      <c r="B262" s="89">
        <v>3422537037.0370002</v>
      </c>
      <c r="C262" s="89">
        <v>-50.321213</v>
      </c>
      <c r="D262" s="89">
        <v>-40.802345000000003</v>
      </c>
      <c r="F262" s="6">
        <f t="shared" si="42"/>
        <v>6.9747222222222005</v>
      </c>
      <c r="G262" s="6">
        <f t="shared" si="40"/>
        <v>-79.398032999999998</v>
      </c>
      <c r="J262" s="89">
        <v>3422537037.0370002</v>
      </c>
      <c r="K262" s="89">
        <v>-56.489311000000001</v>
      </c>
      <c r="L262" s="89">
        <v>-45.411456999999999</v>
      </c>
      <c r="N262" s="6">
        <f t="shared" si="43"/>
        <v>6.9747222222222005</v>
      </c>
      <c r="O262" s="6">
        <f t="shared" si="41"/>
        <v>-78.520882</v>
      </c>
    </row>
    <row r="263" spans="2:16" x14ac:dyDescent="0.25">
      <c r="B263" s="89">
        <v>3531962962.9629998</v>
      </c>
      <c r="C263" s="89">
        <v>-49.693362999999998</v>
      </c>
      <c r="D263" s="89">
        <v>-40.608733999999998</v>
      </c>
      <c r="F263" s="6">
        <f t="shared" si="42"/>
        <v>7.3063703703704004</v>
      </c>
      <c r="G263" s="6">
        <f t="shared" si="40"/>
        <v>-77.269096000000005</v>
      </c>
      <c r="J263" s="89">
        <v>3531962962.9629998</v>
      </c>
      <c r="K263" s="89">
        <v>-54.650905999999999</v>
      </c>
      <c r="L263" s="89">
        <v>-43.790667999999997</v>
      </c>
      <c r="N263" s="6">
        <f t="shared" si="43"/>
        <v>7.3063703703704004</v>
      </c>
      <c r="O263" s="6">
        <f t="shared" si="41"/>
        <v>-76.782516000000001</v>
      </c>
    </row>
    <row r="264" spans="2:16" x14ac:dyDescent="0.25">
      <c r="B264" s="89">
        <v>3641388888.8888998</v>
      </c>
      <c r="C264" s="89">
        <v>-49.790882000000003</v>
      </c>
      <c r="D264" s="89">
        <v>-40.695174999999999</v>
      </c>
      <c r="F264" s="6">
        <f t="shared" si="42"/>
        <v>7.6380185185184999</v>
      </c>
      <c r="G264" s="6">
        <f t="shared" si="40"/>
        <v>-73.420776000000004</v>
      </c>
      <c r="J264" s="89">
        <v>3641388888.8888998</v>
      </c>
      <c r="K264" s="89">
        <v>-50.205661999999997</v>
      </c>
      <c r="L264" s="89">
        <v>-39.833153000000003</v>
      </c>
      <c r="N264" s="6">
        <f t="shared" si="43"/>
        <v>7.6380185185184999</v>
      </c>
      <c r="O264" s="6">
        <f t="shared" si="41"/>
        <v>-79.289924999999997</v>
      </c>
    </row>
    <row r="265" spans="2:16" x14ac:dyDescent="0.25">
      <c r="B265" s="89">
        <v>3750814814.8147998</v>
      </c>
      <c r="C265" s="89">
        <v>-48.335884</v>
      </c>
      <c r="D265" s="89">
        <v>-39.022381000000003</v>
      </c>
      <c r="F265" s="6">
        <f t="shared" si="42"/>
        <v>7.9696666666667006</v>
      </c>
      <c r="G265" s="6">
        <f t="shared" si="40"/>
        <v>-84.340767</v>
      </c>
      <c r="J265" s="89">
        <v>3750814814.8147998</v>
      </c>
      <c r="K265" s="89">
        <v>-48.556914999999996</v>
      </c>
      <c r="L265" s="89">
        <v>-38.242187999999999</v>
      </c>
      <c r="N265" s="6">
        <f t="shared" si="43"/>
        <v>7.9696666666667006</v>
      </c>
      <c r="O265" s="6">
        <f t="shared" si="41"/>
        <v>-72.352119000000002</v>
      </c>
    </row>
    <row r="266" spans="2:16" x14ac:dyDescent="0.25">
      <c r="B266" s="89">
        <v>3860240740.7406998</v>
      </c>
      <c r="C266" s="89">
        <v>-50.415160999999998</v>
      </c>
      <c r="D266" s="89">
        <v>-40.702674999999999</v>
      </c>
      <c r="F266" s="6" t="s">
        <v>21</v>
      </c>
      <c r="J266" s="89">
        <v>3860240740.7406998</v>
      </c>
      <c r="K266" s="89">
        <v>-49.675021999999998</v>
      </c>
      <c r="L266" s="89">
        <v>-39.493777999999999</v>
      </c>
      <c r="N266" s="6" t="s">
        <v>21</v>
      </c>
    </row>
    <row r="267" spans="2:16" x14ac:dyDescent="0.25">
      <c r="B267" s="89">
        <v>3969666666.6666999</v>
      </c>
      <c r="C267" s="89">
        <v>-51.129989999999999</v>
      </c>
      <c r="D267" s="89">
        <v>-40.256168000000002</v>
      </c>
      <c r="J267" s="89">
        <v>3969666666.6666999</v>
      </c>
      <c r="K267" s="89">
        <v>-49.849055999999997</v>
      </c>
      <c r="L267" s="89">
        <v>-39.640613999999999</v>
      </c>
    </row>
    <row r="268" spans="2:16" x14ac:dyDescent="0.25">
      <c r="B268" s="89" t="s">
        <v>21</v>
      </c>
      <c r="J268" s="89" t="s">
        <v>21</v>
      </c>
    </row>
    <row r="269" spans="2:16" x14ac:dyDescent="0.25">
      <c r="F269" s="6" t="s">
        <v>47</v>
      </c>
      <c r="N269" s="6" t="s">
        <v>47</v>
      </c>
    </row>
    <row r="270" spans="2:16" ht="15.75" x14ac:dyDescent="0.25">
      <c r="F270" s="6" t="s">
        <v>19</v>
      </c>
      <c r="G270" s="6" t="str">
        <f t="shared" ref="G270:G289" si="44">D296</f>
        <v>3Rx3L dBc Log Mag(dB)</v>
      </c>
      <c r="H270" s="35">
        <v>3</v>
      </c>
      <c r="N270" s="6" t="s">
        <v>19</v>
      </c>
      <c r="O270" s="6" t="str">
        <f t="shared" ref="O270:O289" si="45">L296</f>
        <v>3Rx3L dBc Log Mag(dB)</v>
      </c>
      <c r="P270" s="35">
        <v>3</v>
      </c>
    </row>
    <row r="271" spans="2:16" ht="15.75" x14ac:dyDescent="0.25">
      <c r="B271" s="89" t="s">
        <v>45</v>
      </c>
      <c r="F271" s="6">
        <f t="shared" ref="F271:F289" si="46">B297/1000000000</f>
        <v>2</v>
      </c>
      <c r="G271" s="6">
        <f t="shared" si="44"/>
        <v>-37.786769999999997</v>
      </c>
      <c r="H271" s="36">
        <f>ABS(AVERAGE(G271:G289)-(H270-1)*15)</f>
        <v>84.6920867368421</v>
      </c>
      <c r="J271" s="89" t="s">
        <v>45</v>
      </c>
      <c r="N271" s="6">
        <f t="shared" ref="N271:N289" si="47">J297/1000000000</f>
        <v>2</v>
      </c>
      <c r="O271" s="6">
        <f t="shared" si="45"/>
        <v>-53.745258</v>
      </c>
      <c r="P271" s="36">
        <f>ABS(AVERAGE(O271:O289)-(P270-1)*15)</f>
        <v>89.181269947368421</v>
      </c>
    </row>
    <row r="272" spans="2:16" x14ac:dyDescent="0.25">
      <c r="B272" s="89" t="s">
        <v>19</v>
      </c>
      <c r="C272" s="89" t="s">
        <v>132</v>
      </c>
      <c r="D272" s="89" t="s">
        <v>46</v>
      </c>
      <c r="F272" s="6">
        <f t="shared" si="46"/>
        <v>2.5538703703704</v>
      </c>
      <c r="G272" s="6">
        <f t="shared" si="44"/>
        <v>-38.319836000000002</v>
      </c>
      <c r="J272" s="89" t="s">
        <v>19</v>
      </c>
      <c r="K272" s="89" t="s">
        <v>132</v>
      </c>
      <c r="L272" s="89" t="s">
        <v>46</v>
      </c>
      <c r="N272" s="6">
        <f t="shared" si="47"/>
        <v>2.5538703703704</v>
      </c>
      <c r="O272" s="6">
        <f t="shared" si="45"/>
        <v>-43.303004999999999</v>
      </c>
    </row>
    <row r="273" spans="2:15" x14ac:dyDescent="0.25">
      <c r="B273" s="89">
        <v>2000000000</v>
      </c>
      <c r="C273" s="89">
        <v>-65.316360000000003</v>
      </c>
      <c r="D273" s="89">
        <v>-56.108383000000003</v>
      </c>
      <c r="F273" s="6">
        <f t="shared" si="46"/>
        <v>3.1077407407406996</v>
      </c>
      <c r="G273" s="6">
        <f t="shared" si="44"/>
        <v>-50.191451999999998</v>
      </c>
      <c r="J273" s="89">
        <v>2000000000</v>
      </c>
      <c r="K273" s="89">
        <v>-70.422957999999994</v>
      </c>
      <c r="L273" s="89">
        <v>-58.567656999999997</v>
      </c>
      <c r="N273" s="6">
        <f t="shared" si="47"/>
        <v>3.1077407407406996</v>
      </c>
      <c r="O273" s="6">
        <f t="shared" si="45"/>
        <v>-40.520221999999997</v>
      </c>
    </row>
    <row r="274" spans="2:15" x14ac:dyDescent="0.25">
      <c r="B274" s="89">
        <v>2331648148.1480999</v>
      </c>
      <c r="C274" s="89">
        <v>-67.172211000000004</v>
      </c>
      <c r="D274" s="89">
        <v>-58.711033</v>
      </c>
      <c r="F274" s="6">
        <f t="shared" si="46"/>
        <v>3.6616111111111</v>
      </c>
      <c r="G274" s="6">
        <f t="shared" si="44"/>
        <v>-54.226329999999997</v>
      </c>
      <c r="J274" s="89">
        <v>2331648148.1480999</v>
      </c>
      <c r="K274" s="89">
        <v>-80.622864000000007</v>
      </c>
      <c r="L274" s="89">
        <v>-72.687622000000005</v>
      </c>
      <c r="N274" s="6">
        <f t="shared" si="47"/>
        <v>3.6616111111111</v>
      </c>
      <c r="O274" s="6">
        <f t="shared" si="45"/>
        <v>-47.905192999999997</v>
      </c>
    </row>
    <row r="275" spans="2:15" x14ac:dyDescent="0.25">
      <c r="B275" s="89">
        <v>2663296296.2962999</v>
      </c>
      <c r="C275" s="89">
        <v>-93.851073999999997</v>
      </c>
      <c r="D275" s="89">
        <v>-85.384665999999996</v>
      </c>
      <c r="F275" s="6">
        <f t="shared" si="46"/>
        <v>4.2154814814815005</v>
      </c>
      <c r="G275" s="6">
        <f t="shared" si="44"/>
        <v>-56.900176999999999</v>
      </c>
      <c r="J275" s="89">
        <v>2663296296.2962999</v>
      </c>
      <c r="K275" s="89">
        <v>-71.339232999999993</v>
      </c>
      <c r="L275" s="89">
        <v>-63.534534000000001</v>
      </c>
      <c r="N275" s="6">
        <f t="shared" si="47"/>
        <v>4.2154814814815005</v>
      </c>
      <c r="O275" s="6">
        <f t="shared" si="45"/>
        <v>-65.489044000000007</v>
      </c>
    </row>
    <row r="276" spans="2:15" x14ac:dyDescent="0.25">
      <c r="B276" s="89">
        <v>2994944444.4443998</v>
      </c>
      <c r="C276" s="89">
        <v>-77.265938000000006</v>
      </c>
      <c r="D276" s="89">
        <v>-69.207702999999995</v>
      </c>
      <c r="F276" s="6">
        <f t="shared" si="46"/>
        <v>4.7693518518519005</v>
      </c>
      <c r="G276" s="6">
        <f t="shared" si="44"/>
        <v>-53.723937999999997</v>
      </c>
      <c r="J276" s="89">
        <v>2994944444.4443998</v>
      </c>
      <c r="K276" s="89">
        <v>-78.812552999999994</v>
      </c>
      <c r="L276" s="89">
        <v>-70.647475999999997</v>
      </c>
      <c r="N276" s="6">
        <f t="shared" si="47"/>
        <v>4.7693518518519005</v>
      </c>
      <c r="O276" s="6">
        <f t="shared" si="45"/>
        <v>-50.728988999999999</v>
      </c>
    </row>
    <row r="277" spans="2:15" x14ac:dyDescent="0.25">
      <c r="B277" s="89">
        <v>3326592592.5925999</v>
      </c>
      <c r="C277" s="89">
        <v>-75.385574000000005</v>
      </c>
      <c r="D277" s="89">
        <v>-67.802147000000005</v>
      </c>
      <c r="F277" s="6">
        <f t="shared" si="46"/>
        <v>5.3232222222222001</v>
      </c>
      <c r="G277" s="6">
        <f t="shared" si="44"/>
        <v>-54.596806000000001</v>
      </c>
      <c r="J277" s="89">
        <v>3326592592.5925999</v>
      </c>
      <c r="K277" s="89">
        <v>-69.273544000000001</v>
      </c>
      <c r="L277" s="89">
        <v>-60.692515999999998</v>
      </c>
      <c r="N277" s="6">
        <f t="shared" si="47"/>
        <v>5.3232222222222001</v>
      </c>
      <c r="O277" s="6">
        <f t="shared" si="45"/>
        <v>-81.495200999999994</v>
      </c>
    </row>
    <row r="278" spans="2:15" x14ac:dyDescent="0.25">
      <c r="B278" s="89">
        <v>3658240740.7406998</v>
      </c>
      <c r="C278" s="89">
        <v>-78.559601000000001</v>
      </c>
      <c r="D278" s="89">
        <v>-71.151938999999999</v>
      </c>
      <c r="F278" s="6">
        <f t="shared" si="46"/>
        <v>5.8770925925926001</v>
      </c>
      <c r="G278" s="6">
        <f t="shared" si="44"/>
        <v>-51.315886999999996</v>
      </c>
      <c r="J278" s="89">
        <v>3658240740.7406998</v>
      </c>
      <c r="K278" s="89">
        <v>-76.718245999999994</v>
      </c>
      <c r="L278" s="89">
        <v>-67.873123000000007</v>
      </c>
      <c r="N278" s="6">
        <f t="shared" si="47"/>
        <v>5.8770925925926001</v>
      </c>
      <c r="O278" s="6">
        <f t="shared" si="45"/>
        <v>-54.762264000000002</v>
      </c>
    </row>
    <row r="279" spans="2:15" x14ac:dyDescent="0.25">
      <c r="B279" s="89">
        <v>3989888888.8888998</v>
      </c>
      <c r="C279" s="89">
        <v>-69.969666000000004</v>
      </c>
      <c r="D279" s="89">
        <v>-62.256500000000003</v>
      </c>
      <c r="F279" s="6">
        <f t="shared" si="46"/>
        <v>6.4309629629630001</v>
      </c>
      <c r="G279" s="6">
        <f t="shared" si="44"/>
        <v>-52.958660000000002</v>
      </c>
      <c r="J279" s="89">
        <v>3989888888.8888998</v>
      </c>
      <c r="K279" s="89">
        <v>-81.452583000000004</v>
      </c>
      <c r="L279" s="89">
        <v>-72.295952</v>
      </c>
      <c r="N279" s="6">
        <f t="shared" si="47"/>
        <v>6.4309629629630001</v>
      </c>
      <c r="O279" s="6">
        <f t="shared" si="45"/>
        <v>-56.873882000000002</v>
      </c>
    </row>
    <row r="280" spans="2:15" x14ac:dyDescent="0.25">
      <c r="B280" s="89">
        <v>4321537037.0369997</v>
      </c>
      <c r="C280" s="89">
        <v>-70.236153000000002</v>
      </c>
      <c r="D280" s="89">
        <v>-61.875503999999999</v>
      </c>
      <c r="F280" s="6">
        <f t="shared" si="46"/>
        <v>6.9848333333332997</v>
      </c>
      <c r="G280" s="6">
        <f t="shared" si="44"/>
        <v>-63.794063999999999</v>
      </c>
      <c r="J280" s="89">
        <v>4321537037.0369997</v>
      </c>
      <c r="K280" s="89">
        <v>-85.081626999999997</v>
      </c>
      <c r="L280" s="89">
        <v>-75.825035</v>
      </c>
      <c r="N280" s="6">
        <f t="shared" si="47"/>
        <v>6.9848333333332997</v>
      </c>
      <c r="O280" s="6">
        <f t="shared" si="45"/>
        <v>-71.250473</v>
      </c>
    </row>
    <row r="281" spans="2:15" x14ac:dyDescent="0.25">
      <c r="B281" s="89">
        <v>4653185185.1851997</v>
      </c>
      <c r="C281" s="89">
        <v>-74.357246000000004</v>
      </c>
      <c r="D281" s="89">
        <v>-65.531730999999994</v>
      </c>
      <c r="F281" s="6">
        <f t="shared" si="46"/>
        <v>7.5387037037036997</v>
      </c>
      <c r="G281" s="6">
        <f t="shared" si="44"/>
        <v>-53.428531999999997</v>
      </c>
      <c r="J281" s="89">
        <v>4653185185.1851997</v>
      </c>
      <c r="K281" s="89">
        <v>-83.951172</v>
      </c>
      <c r="L281" s="89">
        <v>-74.418541000000005</v>
      </c>
      <c r="N281" s="6">
        <f t="shared" si="47"/>
        <v>7.5387037037036997</v>
      </c>
      <c r="O281" s="6">
        <f t="shared" si="45"/>
        <v>-62.502353999999997</v>
      </c>
    </row>
    <row r="282" spans="2:15" x14ac:dyDescent="0.25">
      <c r="B282" s="89">
        <v>4984833333.3332996</v>
      </c>
      <c r="C282" s="89">
        <v>-77.459701999999993</v>
      </c>
      <c r="D282" s="89">
        <v>-68.465553</v>
      </c>
      <c r="F282" s="6">
        <f t="shared" si="46"/>
        <v>8.0925740740740988</v>
      </c>
      <c r="G282" s="6">
        <f t="shared" si="44"/>
        <v>-53.979126000000001</v>
      </c>
      <c r="J282" s="89">
        <v>4984833333.3332996</v>
      </c>
      <c r="K282" s="89">
        <v>-82.170653999999999</v>
      </c>
      <c r="L282" s="89">
        <v>-72.214622000000006</v>
      </c>
      <c r="N282" s="6">
        <f t="shared" si="47"/>
        <v>8.0925740740740988</v>
      </c>
      <c r="O282" s="6">
        <f t="shared" si="45"/>
        <v>-53.365378999999997</v>
      </c>
    </row>
    <row r="283" spans="2:15" x14ac:dyDescent="0.25">
      <c r="B283" s="89">
        <v>5316481481.4814997</v>
      </c>
      <c r="C283" s="89">
        <v>-74.661002999999994</v>
      </c>
      <c r="D283" s="89">
        <v>-65.636475000000004</v>
      </c>
      <c r="F283" s="6">
        <f t="shared" si="46"/>
        <v>8.6464444444444002</v>
      </c>
      <c r="G283" s="6">
        <f t="shared" si="44"/>
        <v>-61.314678000000001</v>
      </c>
      <c r="J283" s="89">
        <v>5316481481.4814997</v>
      </c>
      <c r="K283" s="89">
        <v>-83.703354000000004</v>
      </c>
      <c r="L283" s="89">
        <v>-73.425262000000004</v>
      </c>
      <c r="N283" s="6">
        <f t="shared" si="47"/>
        <v>8.6464444444444002</v>
      </c>
      <c r="O283" s="6">
        <f t="shared" si="45"/>
        <v>-59.922001000000002</v>
      </c>
    </row>
    <row r="284" spans="2:15" x14ac:dyDescent="0.25">
      <c r="B284" s="89">
        <v>5648129629.6295996</v>
      </c>
      <c r="C284" s="89">
        <v>-82.810471000000007</v>
      </c>
      <c r="D284" s="89">
        <v>-73.984245000000001</v>
      </c>
      <c r="F284" s="6">
        <f t="shared" si="46"/>
        <v>9.2003148148148011</v>
      </c>
      <c r="G284" s="6">
        <f t="shared" si="44"/>
        <v>-54.532344999999999</v>
      </c>
      <c r="J284" s="89">
        <v>5648129629.6295996</v>
      </c>
      <c r="K284" s="89">
        <v>-80.275597000000005</v>
      </c>
      <c r="L284" s="89">
        <v>-69.967277999999993</v>
      </c>
      <c r="N284" s="6">
        <f t="shared" si="47"/>
        <v>9.2003148148148011</v>
      </c>
      <c r="O284" s="6">
        <f t="shared" si="45"/>
        <v>-62.366909</v>
      </c>
    </row>
    <row r="285" spans="2:15" x14ac:dyDescent="0.25">
      <c r="B285" s="89">
        <v>5979777777.7777996</v>
      </c>
      <c r="C285" s="89">
        <v>-74.965843000000007</v>
      </c>
      <c r="D285" s="89">
        <v>-65.499320999999995</v>
      </c>
      <c r="F285" s="6">
        <f t="shared" si="46"/>
        <v>9.7541851851852002</v>
      </c>
      <c r="G285" s="6">
        <f t="shared" si="44"/>
        <v>-50.846977000000003</v>
      </c>
      <c r="J285" s="89">
        <v>5979777777.7777996</v>
      </c>
      <c r="K285" s="89">
        <v>-78.510101000000006</v>
      </c>
      <c r="L285" s="89">
        <v>-67.436310000000006</v>
      </c>
      <c r="N285" s="6">
        <f t="shared" si="47"/>
        <v>9.7541851851852002</v>
      </c>
      <c r="O285" s="6">
        <f t="shared" si="45"/>
        <v>-63.276684000000003</v>
      </c>
    </row>
    <row r="286" spans="2:15" x14ac:dyDescent="0.25">
      <c r="B286" s="89">
        <v>6311425925.9259005</v>
      </c>
      <c r="C286" s="89">
        <v>-70.262680000000003</v>
      </c>
      <c r="D286" s="89">
        <v>-60.743813000000003</v>
      </c>
      <c r="F286" s="6">
        <f t="shared" si="46"/>
        <v>10.308055555555999</v>
      </c>
      <c r="G286" s="6">
        <f t="shared" si="44"/>
        <v>-51.106445000000001</v>
      </c>
      <c r="J286" s="89">
        <v>6311425925.9259005</v>
      </c>
      <c r="K286" s="89">
        <v>-85.502692999999994</v>
      </c>
      <c r="L286" s="89">
        <v>-74.424835000000002</v>
      </c>
      <c r="N286" s="6">
        <f t="shared" si="47"/>
        <v>10.308055555555999</v>
      </c>
      <c r="O286" s="6">
        <f t="shared" si="45"/>
        <v>-63.280231000000001</v>
      </c>
    </row>
    <row r="287" spans="2:15" x14ac:dyDescent="0.25">
      <c r="B287" s="89">
        <v>6643074074.0740995</v>
      </c>
      <c r="C287" s="89">
        <v>-72.864784</v>
      </c>
      <c r="D287" s="89">
        <v>-63.780158999999998</v>
      </c>
      <c r="F287" s="6">
        <f t="shared" si="46"/>
        <v>10.861925925926</v>
      </c>
      <c r="G287" s="6">
        <f t="shared" si="44"/>
        <v>-58.904769999999999</v>
      </c>
      <c r="J287" s="89">
        <v>6643074074.0740995</v>
      </c>
      <c r="K287" s="89">
        <v>-82.459564</v>
      </c>
      <c r="L287" s="89">
        <v>-71.599327000000002</v>
      </c>
      <c r="N287" s="6">
        <f t="shared" si="47"/>
        <v>10.861925925926</v>
      </c>
      <c r="O287" s="6">
        <f t="shared" si="45"/>
        <v>-63.324233999999997</v>
      </c>
    </row>
    <row r="288" spans="2:15" x14ac:dyDescent="0.25">
      <c r="B288" s="89">
        <v>6974722222.2222004</v>
      </c>
      <c r="C288" s="89">
        <v>-88.493735999999998</v>
      </c>
      <c r="D288" s="89">
        <v>-79.398032999999998</v>
      </c>
      <c r="F288" s="6">
        <f t="shared" si="46"/>
        <v>11.415796296296</v>
      </c>
      <c r="G288" s="6">
        <f t="shared" si="44"/>
        <v>-64.813445999999999</v>
      </c>
      <c r="J288" s="89">
        <v>6974722222.2222004</v>
      </c>
      <c r="K288" s="89">
        <v>-88.893394000000001</v>
      </c>
      <c r="L288" s="89">
        <v>-78.520882</v>
      </c>
      <c r="N288" s="6">
        <f t="shared" si="47"/>
        <v>11.415796296296</v>
      </c>
      <c r="O288" s="6">
        <f t="shared" si="45"/>
        <v>-72.558860999999993</v>
      </c>
    </row>
    <row r="289" spans="2:16" x14ac:dyDescent="0.25">
      <c r="B289" s="89">
        <v>7306370370.3704004</v>
      </c>
      <c r="C289" s="89">
        <v>-86.582595999999995</v>
      </c>
      <c r="D289" s="89">
        <v>-77.269096000000005</v>
      </c>
      <c r="F289" s="6">
        <f t="shared" si="46"/>
        <v>11.969666666666999</v>
      </c>
      <c r="G289" s="6">
        <f t="shared" si="44"/>
        <v>-76.409408999999997</v>
      </c>
      <c r="J289" s="89">
        <v>7306370370.3704004</v>
      </c>
      <c r="K289" s="89">
        <v>-87.097244000000003</v>
      </c>
      <c r="L289" s="89">
        <v>-76.782516000000001</v>
      </c>
      <c r="N289" s="6">
        <f t="shared" si="47"/>
        <v>11.969666666666999</v>
      </c>
      <c r="O289" s="6">
        <f t="shared" si="45"/>
        <v>-57.773944999999998</v>
      </c>
    </row>
    <row r="290" spans="2:16" x14ac:dyDescent="0.25">
      <c r="B290" s="89">
        <v>7638018518.5185003</v>
      </c>
      <c r="C290" s="89">
        <v>-83.133262999999999</v>
      </c>
      <c r="D290" s="89">
        <v>-73.420776000000004</v>
      </c>
      <c r="F290" s="6" t="s">
        <v>21</v>
      </c>
      <c r="J290" s="89">
        <v>7638018518.5185003</v>
      </c>
      <c r="K290" s="89">
        <v>-89.471169000000003</v>
      </c>
      <c r="L290" s="89">
        <v>-79.289924999999997</v>
      </c>
      <c r="N290" s="6" t="s">
        <v>21</v>
      </c>
    </row>
    <row r="291" spans="2:16" x14ac:dyDescent="0.25">
      <c r="B291" s="89">
        <v>7969666666.6667004</v>
      </c>
      <c r="C291" s="89">
        <v>-95.214584000000002</v>
      </c>
      <c r="D291" s="89">
        <v>-84.340767</v>
      </c>
      <c r="J291" s="89">
        <v>7969666666.6667004</v>
      </c>
      <c r="K291" s="89">
        <v>-82.560562000000004</v>
      </c>
      <c r="L291" s="89">
        <v>-72.352119000000002</v>
      </c>
    </row>
    <row r="292" spans="2:16" x14ac:dyDescent="0.25">
      <c r="B292" s="89" t="s">
        <v>21</v>
      </c>
      <c r="J292" s="89" t="s">
        <v>21</v>
      </c>
    </row>
    <row r="293" spans="2:16" x14ac:dyDescent="0.25">
      <c r="F293" s="6" t="s">
        <v>49</v>
      </c>
      <c r="N293" s="6" t="s">
        <v>49</v>
      </c>
    </row>
    <row r="294" spans="2:16" ht="15.75" x14ac:dyDescent="0.25">
      <c r="F294" s="6" t="s">
        <v>19</v>
      </c>
      <c r="G294" s="6" t="str">
        <f t="shared" ref="G294:G313" si="48">D320</f>
        <v>3Rx4L dBc Log Mag(dB)</v>
      </c>
      <c r="H294" s="35">
        <v>3</v>
      </c>
      <c r="N294" s="6" t="s">
        <v>19</v>
      </c>
      <c r="O294" s="6" t="str">
        <f t="shared" ref="O294:O313" si="49">L320</f>
        <v>3Rx4L dBc Log Mag(dB)</v>
      </c>
      <c r="P294" s="35">
        <v>3</v>
      </c>
    </row>
    <row r="295" spans="2:16" ht="15.75" x14ac:dyDescent="0.25">
      <c r="B295" s="89" t="s">
        <v>47</v>
      </c>
      <c r="F295" s="6">
        <f t="shared" ref="F295:F313" si="50">B321/1000000000</f>
        <v>2.6363333333333001</v>
      </c>
      <c r="G295" s="6">
        <f t="shared" si="48"/>
        <v>-59.671368000000001</v>
      </c>
      <c r="H295" s="36">
        <f>ABS(AVERAGE(G295:G313)-(H294-1)*15)</f>
        <v>97.967063157894742</v>
      </c>
      <c r="J295" s="89" t="s">
        <v>47</v>
      </c>
      <c r="N295" s="6">
        <f t="shared" ref="N295:N313" si="51">J321/1000000000</f>
        <v>2.6363333333333001</v>
      </c>
      <c r="O295" s="6">
        <f t="shared" si="49"/>
        <v>-54.215553</v>
      </c>
      <c r="P295" s="36">
        <f>ABS(AVERAGE(O295:O313)-(P294-1)*15)</f>
        <v>102.19324405263157</v>
      </c>
    </row>
    <row r="296" spans="2:16" x14ac:dyDescent="0.25">
      <c r="B296" s="89" t="s">
        <v>19</v>
      </c>
      <c r="C296" s="89" t="s">
        <v>133</v>
      </c>
      <c r="D296" s="89" t="s">
        <v>48</v>
      </c>
      <c r="F296" s="6">
        <f t="shared" si="50"/>
        <v>3.1565370370370003</v>
      </c>
      <c r="G296" s="6">
        <f t="shared" si="48"/>
        <v>-61.695866000000002</v>
      </c>
      <c r="J296" s="89" t="s">
        <v>19</v>
      </c>
      <c r="K296" s="89" t="s">
        <v>133</v>
      </c>
      <c r="L296" s="89" t="s">
        <v>48</v>
      </c>
      <c r="N296" s="6">
        <f t="shared" si="51"/>
        <v>3.1565370370370003</v>
      </c>
      <c r="O296" s="6">
        <f t="shared" si="49"/>
        <v>-66.234252999999995</v>
      </c>
    </row>
    <row r="297" spans="2:16" x14ac:dyDescent="0.25">
      <c r="B297" s="89">
        <v>2000000000</v>
      </c>
      <c r="C297" s="89">
        <v>-46.994746999999997</v>
      </c>
      <c r="D297" s="89">
        <v>-37.786769999999997</v>
      </c>
      <c r="F297" s="6">
        <f t="shared" si="50"/>
        <v>3.6767407407406996</v>
      </c>
      <c r="G297" s="6">
        <f t="shared" si="48"/>
        <v>-56.264797000000002</v>
      </c>
      <c r="J297" s="89">
        <v>2000000000</v>
      </c>
      <c r="K297" s="89">
        <v>-65.600555</v>
      </c>
      <c r="L297" s="89">
        <v>-53.745258</v>
      </c>
      <c r="N297" s="6">
        <f t="shared" si="51"/>
        <v>3.6767407407406996</v>
      </c>
      <c r="O297" s="6">
        <f t="shared" si="49"/>
        <v>-78.866378999999995</v>
      </c>
    </row>
    <row r="298" spans="2:16" x14ac:dyDescent="0.25">
      <c r="B298" s="89">
        <v>2553870370.3704</v>
      </c>
      <c r="C298" s="89">
        <v>-46.781013000000002</v>
      </c>
      <c r="D298" s="89">
        <v>-38.319836000000002</v>
      </c>
      <c r="F298" s="6">
        <f t="shared" si="50"/>
        <v>4.1969444444443997</v>
      </c>
      <c r="G298" s="6">
        <f t="shared" si="48"/>
        <v>-54.710438000000003</v>
      </c>
      <c r="J298" s="89">
        <v>2553870370.3704</v>
      </c>
      <c r="K298" s="89">
        <v>-51.238247000000001</v>
      </c>
      <c r="L298" s="89">
        <v>-43.303004999999999</v>
      </c>
      <c r="N298" s="6">
        <f t="shared" si="51"/>
        <v>4.1969444444443997</v>
      </c>
      <c r="O298" s="6">
        <f t="shared" si="49"/>
        <v>-65.677254000000005</v>
      </c>
    </row>
    <row r="299" spans="2:16" x14ac:dyDescent="0.25">
      <c r="B299" s="89">
        <v>3107740740.7406998</v>
      </c>
      <c r="C299" s="89">
        <v>-58.657859999999999</v>
      </c>
      <c r="D299" s="89">
        <v>-50.191451999999998</v>
      </c>
      <c r="F299" s="6">
        <f t="shared" si="50"/>
        <v>4.7171481481480999</v>
      </c>
      <c r="G299" s="6">
        <f t="shared" si="48"/>
        <v>-59.158669000000003</v>
      </c>
      <c r="J299" s="89">
        <v>3107740740.7406998</v>
      </c>
      <c r="K299" s="89">
        <v>-48.324921000000003</v>
      </c>
      <c r="L299" s="89">
        <v>-40.520221999999997</v>
      </c>
      <c r="N299" s="6">
        <f t="shared" si="51"/>
        <v>4.7171481481480999</v>
      </c>
      <c r="O299" s="6">
        <f t="shared" si="49"/>
        <v>-71.716117999999994</v>
      </c>
    </row>
    <row r="300" spans="2:16" x14ac:dyDescent="0.25">
      <c r="B300" s="89">
        <v>3661611111.1111002</v>
      </c>
      <c r="C300" s="89">
        <v>-62.284560999999997</v>
      </c>
      <c r="D300" s="89">
        <v>-54.226329999999997</v>
      </c>
      <c r="F300" s="6">
        <f t="shared" si="50"/>
        <v>5.2373518518519004</v>
      </c>
      <c r="G300" s="6">
        <f t="shared" si="48"/>
        <v>-67.073097000000004</v>
      </c>
      <c r="J300" s="89">
        <v>3661611111.1111002</v>
      </c>
      <c r="K300" s="89">
        <v>-56.070273999999998</v>
      </c>
      <c r="L300" s="89">
        <v>-47.905192999999997</v>
      </c>
      <c r="N300" s="6">
        <f t="shared" si="51"/>
        <v>5.2373518518519004</v>
      </c>
      <c r="O300" s="6">
        <f t="shared" si="49"/>
        <v>-101.00851</v>
      </c>
    </row>
    <row r="301" spans="2:16" x14ac:dyDescent="0.25">
      <c r="B301" s="89">
        <v>4215481481.4815001</v>
      </c>
      <c r="C301" s="89">
        <v>-64.483604</v>
      </c>
      <c r="D301" s="89">
        <v>-56.900176999999999</v>
      </c>
      <c r="F301" s="6">
        <f t="shared" si="50"/>
        <v>5.7575555555555997</v>
      </c>
      <c r="G301" s="6">
        <f t="shared" si="48"/>
        <v>-69.572868</v>
      </c>
      <c r="J301" s="89">
        <v>4215481481.4815001</v>
      </c>
      <c r="K301" s="89">
        <v>-74.070076</v>
      </c>
      <c r="L301" s="89">
        <v>-65.489044000000007</v>
      </c>
      <c r="N301" s="6">
        <f t="shared" si="51"/>
        <v>5.7575555555555997</v>
      </c>
      <c r="O301" s="6">
        <f t="shared" si="49"/>
        <v>-86.148276999999993</v>
      </c>
    </row>
    <row r="302" spans="2:16" x14ac:dyDescent="0.25">
      <c r="B302" s="89">
        <v>4769351851.8519001</v>
      </c>
      <c r="C302" s="89">
        <v>-61.131599000000001</v>
      </c>
      <c r="D302" s="89">
        <v>-53.723937999999997</v>
      </c>
      <c r="F302" s="6">
        <f t="shared" si="50"/>
        <v>6.2777592592592999</v>
      </c>
      <c r="G302" s="6">
        <f t="shared" si="48"/>
        <v>-71.829857000000004</v>
      </c>
      <c r="J302" s="89">
        <v>4769351851.8519001</v>
      </c>
      <c r="K302" s="89">
        <v>-59.574115999999997</v>
      </c>
      <c r="L302" s="89">
        <v>-50.728988999999999</v>
      </c>
      <c r="N302" s="6">
        <f t="shared" si="51"/>
        <v>6.2777592592592999</v>
      </c>
      <c r="O302" s="6">
        <f t="shared" si="49"/>
        <v>-90.493080000000006</v>
      </c>
    </row>
    <row r="303" spans="2:16" x14ac:dyDescent="0.25">
      <c r="B303" s="89">
        <v>5323222222.2222004</v>
      </c>
      <c r="C303" s="89">
        <v>-62.309970999999997</v>
      </c>
      <c r="D303" s="89">
        <v>-54.596806000000001</v>
      </c>
      <c r="F303" s="6">
        <f t="shared" si="50"/>
        <v>6.7979629629630001</v>
      </c>
      <c r="G303" s="6">
        <f t="shared" si="48"/>
        <v>-72.273819000000003</v>
      </c>
      <c r="J303" s="89">
        <v>5323222222.2222004</v>
      </c>
      <c r="K303" s="89">
        <v>-90.651832999999996</v>
      </c>
      <c r="L303" s="89">
        <v>-81.495200999999994</v>
      </c>
      <c r="N303" s="6">
        <f t="shared" si="51"/>
        <v>6.7979629629630001</v>
      </c>
      <c r="O303" s="6">
        <f t="shared" si="49"/>
        <v>-71.935822000000002</v>
      </c>
    </row>
    <row r="304" spans="2:16" x14ac:dyDescent="0.25">
      <c r="B304" s="89">
        <v>5877092592.5925999</v>
      </c>
      <c r="C304" s="89">
        <v>-59.676532999999999</v>
      </c>
      <c r="D304" s="89">
        <v>-51.315886999999996</v>
      </c>
      <c r="F304" s="6">
        <f t="shared" si="50"/>
        <v>7.3181666666667002</v>
      </c>
      <c r="G304" s="6">
        <f t="shared" si="48"/>
        <v>-70.956688</v>
      </c>
      <c r="J304" s="89">
        <v>5877092592.5925999</v>
      </c>
      <c r="K304" s="89">
        <v>-64.018860000000004</v>
      </c>
      <c r="L304" s="89">
        <v>-54.762264000000002</v>
      </c>
      <c r="N304" s="6">
        <f t="shared" si="51"/>
        <v>7.3181666666667002</v>
      </c>
      <c r="O304" s="6">
        <f t="shared" si="49"/>
        <v>-68.229477000000003</v>
      </c>
    </row>
    <row r="305" spans="2:16" x14ac:dyDescent="0.25">
      <c r="B305" s="89">
        <v>6430962962.9630003</v>
      </c>
      <c r="C305" s="89">
        <v>-61.784171999999998</v>
      </c>
      <c r="D305" s="89">
        <v>-52.958660000000002</v>
      </c>
      <c r="F305" s="6">
        <f t="shared" si="50"/>
        <v>7.8383703703704004</v>
      </c>
      <c r="G305" s="6">
        <f t="shared" si="48"/>
        <v>-71.049530000000004</v>
      </c>
      <c r="J305" s="89">
        <v>6430962962.9630003</v>
      </c>
      <c r="K305" s="89">
        <v>-66.406516999999994</v>
      </c>
      <c r="L305" s="89">
        <v>-56.873882000000002</v>
      </c>
      <c r="N305" s="6">
        <f t="shared" si="51"/>
        <v>7.8383703703704004</v>
      </c>
      <c r="O305" s="6">
        <f t="shared" si="49"/>
        <v>-69.311295000000001</v>
      </c>
    </row>
    <row r="306" spans="2:16" x14ac:dyDescent="0.25">
      <c r="B306" s="89">
        <v>6984833333.3332996</v>
      </c>
      <c r="C306" s="89">
        <v>-72.788216000000006</v>
      </c>
      <c r="D306" s="89">
        <v>-63.794063999999999</v>
      </c>
      <c r="F306" s="6">
        <f t="shared" si="50"/>
        <v>8.3585740740740988</v>
      </c>
      <c r="G306" s="6">
        <f t="shared" si="48"/>
        <v>-69.228210000000004</v>
      </c>
      <c r="J306" s="89">
        <v>6984833333.3332996</v>
      </c>
      <c r="K306" s="89">
        <v>-81.206505000000007</v>
      </c>
      <c r="L306" s="89">
        <v>-71.250473</v>
      </c>
      <c r="N306" s="6">
        <f t="shared" si="51"/>
        <v>8.3585740740740988</v>
      </c>
      <c r="O306" s="6">
        <f t="shared" si="49"/>
        <v>-70.316970999999995</v>
      </c>
    </row>
    <row r="307" spans="2:16" x14ac:dyDescent="0.25">
      <c r="B307" s="89">
        <v>7538703703.7037001</v>
      </c>
      <c r="C307" s="89">
        <v>-62.453063999999998</v>
      </c>
      <c r="D307" s="89">
        <v>-53.428531999999997</v>
      </c>
      <c r="F307" s="6">
        <f t="shared" si="50"/>
        <v>8.878777777777799</v>
      </c>
      <c r="G307" s="6">
        <f t="shared" si="48"/>
        <v>-75.756493000000006</v>
      </c>
      <c r="J307" s="89">
        <v>7538703703.7037001</v>
      </c>
      <c r="K307" s="89">
        <v>-72.780449000000004</v>
      </c>
      <c r="L307" s="89">
        <v>-62.502353999999997</v>
      </c>
      <c r="N307" s="6">
        <f t="shared" si="51"/>
        <v>8.878777777777799</v>
      </c>
      <c r="O307" s="6">
        <f t="shared" si="49"/>
        <v>-68.548050000000003</v>
      </c>
    </row>
    <row r="308" spans="2:16" x14ac:dyDescent="0.25">
      <c r="B308" s="89">
        <v>8092574074.0740995</v>
      </c>
      <c r="C308" s="89">
        <v>-62.805351000000002</v>
      </c>
      <c r="D308" s="89">
        <v>-53.979126000000001</v>
      </c>
      <c r="F308" s="6">
        <f t="shared" si="50"/>
        <v>9.3989814814815009</v>
      </c>
      <c r="G308" s="6">
        <f t="shared" si="48"/>
        <v>-80.831833000000003</v>
      </c>
      <c r="J308" s="89">
        <v>8092574074.0740995</v>
      </c>
      <c r="K308" s="89">
        <v>-63.673698000000002</v>
      </c>
      <c r="L308" s="89">
        <v>-53.365378999999997</v>
      </c>
      <c r="N308" s="6">
        <f t="shared" si="51"/>
        <v>9.3989814814815009</v>
      </c>
      <c r="O308" s="6">
        <f t="shared" si="49"/>
        <v>-71.792946000000001</v>
      </c>
    </row>
    <row r="309" spans="2:16" x14ac:dyDescent="0.25">
      <c r="B309" s="89">
        <v>8646444444.4444008</v>
      </c>
      <c r="C309" s="89">
        <v>-70.781197000000006</v>
      </c>
      <c r="D309" s="89">
        <v>-61.314678000000001</v>
      </c>
      <c r="F309" s="6">
        <f t="shared" si="50"/>
        <v>9.9191851851851993</v>
      </c>
      <c r="G309" s="6">
        <f t="shared" si="48"/>
        <v>-65.812049999999999</v>
      </c>
      <c r="J309" s="89">
        <v>8646444444.4444008</v>
      </c>
      <c r="K309" s="89">
        <v>-70.995789000000002</v>
      </c>
      <c r="L309" s="89">
        <v>-59.922001000000002</v>
      </c>
      <c r="N309" s="6">
        <f t="shared" si="51"/>
        <v>9.9191851851851993</v>
      </c>
      <c r="O309" s="6">
        <f t="shared" si="49"/>
        <v>-74.960648000000006</v>
      </c>
    </row>
    <row r="310" spans="2:16" x14ac:dyDescent="0.25">
      <c r="B310" s="89">
        <v>9200314814.8148003</v>
      </c>
      <c r="C310" s="89">
        <v>-64.051208000000003</v>
      </c>
      <c r="D310" s="89">
        <v>-54.532344999999999</v>
      </c>
      <c r="F310" s="6">
        <f t="shared" si="50"/>
        <v>10.439388888889001</v>
      </c>
      <c r="G310" s="6">
        <f t="shared" si="48"/>
        <v>-73.820533999999995</v>
      </c>
      <c r="J310" s="89">
        <v>9200314814.8148003</v>
      </c>
      <c r="K310" s="89">
        <v>-73.444762999999995</v>
      </c>
      <c r="L310" s="89">
        <v>-62.366909</v>
      </c>
      <c r="N310" s="6">
        <f t="shared" si="51"/>
        <v>10.439388888889001</v>
      </c>
      <c r="O310" s="6">
        <f t="shared" si="49"/>
        <v>-66.441642999999999</v>
      </c>
    </row>
    <row r="311" spans="2:16" x14ac:dyDescent="0.25">
      <c r="B311" s="89">
        <v>9754185185.1851997</v>
      </c>
      <c r="C311" s="89">
        <v>-59.931606000000002</v>
      </c>
      <c r="D311" s="89">
        <v>-50.846977000000003</v>
      </c>
      <c r="F311" s="6">
        <f t="shared" si="50"/>
        <v>10.959592592593001</v>
      </c>
      <c r="G311" s="6">
        <f t="shared" si="48"/>
        <v>-74.467590000000001</v>
      </c>
      <c r="J311" s="89">
        <v>9754185185.1851997</v>
      </c>
      <c r="K311" s="89">
        <v>-74.136925000000005</v>
      </c>
      <c r="L311" s="89">
        <v>-63.276684000000003</v>
      </c>
      <c r="N311" s="6">
        <f t="shared" si="51"/>
        <v>10.959592592593001</v>
      </c>
      <c r="O311" s="6">
        <f t="shared" si="49"/>
        <v>-66.992301999999995</v>
      </c>
    </row>
    <row r="312" spans="2:16" x14ac:dyDescent="0.25">
      <c r="B312" s="89">
        <v>10308055555.556</v>
      </c>
      <c r="C312" s="89">
        <v>-60.202151999999998</v>
      </c>
      <c r="D312" s="89">
        <v>-51.106445000000001</v>
      </c>
      <c r="F312" s="6">
        <f t="shared" si="50"/>
        <v>11.479796296296</v>
      </c>
      <c r="G312" s="6">
        <f t="shared" si="48"/>
        <v>-71.883933999999996</v>
      </c>
      <c r="J312" s="89">
        <v>10308055555.556</v>
      </c>
      <c r="K312" s="89">
        <v>-73.652739999999994</v>
      </c>
      <c r="L312" s="89">
        <v>-63.280231000000001</v>
      </c>
      <c r="N312" s="6">
        <f t="shared" si="51"/>
        <v>11.479796296296</v>
      </c>
      <c r="O312" s="6">
        <f t="shared" si="49"/>
        <v>-66.072884000000002</v>
      </c>
    </row>
    <row r="313" spans="2:16" x14ac:dyDescent="0.25">
      <c r="B313" s="89">
        <v>10861925925.926001</v>
      </c>
      <c r="C313" s="89">
        <v>-68.218269000000006</v>
      </c>
      <c r="D313" s="89">
        <v>-58.904769999999999</v>
      </c>
      <c r="F313" s="6">
        <f t="shared" si="50"/>
        <v>12</v>
      </c>
      <c r="G313" s="6">
        <f t="shared" si="48"/>
        <v>-65.316558999999998</v>
      </c>
      <c r="J313" s="89">
        <v>10861925925.926001</v>
      </c>
      <c r="K313" s="89">
        <v>-73.638962000000006</v>
      </c>
      <c r="L313" s="89">
        <v>-63.324233999999997</v>
      </c>
      <c r="N313" s="6">
        <f t="shared" si="51"/>
        <v>12</v>
      </c>
      <c r="O313" s="6">
        <f t="shared" si="49"/>
        <v>-62.710175</v>
      </c>
    </row>
    <row r="314" spans="2:16" x14ac:dyDescent="0.25">
      <c r="B314" s="89">
        <v>11415796296.296</v>
      </c>
      <c r="C314" s="89">
        <v>-74.525925000000001</v>
      </c>
      <c r="D314" s="89">
        <v>-64.813445999999999</v>
      </c>
      <c r="F314" s="6" t="s">
        <v>21</v>
      </c>
      <c r="J314" s="89">
        <v>11415796296.296</v>
      </c>
      <c r="K314" s="89">
        <v>-82.740105</v>
      </c>
      <c r="L314" s="89">
        <v>-72.558860999999993</v>
      </c>
      <c r="N314" s="6" t="s">
        <v>21</v>
      </c>
    </row>
    <row r="315" spans="2:16" x14ac:dyDescent="0.25">
      <c r="B315" s="89">
        <v>11969666666.667</v>
      </c>
      <c r="C315" s="89">
        <v>-87.283233999999993</v>
      </c>
      <c r="D315" s="89">
        <v>-76.409408999999997</v>
      </c>
      <c r="J315" s="89">
        <v>11969666666.667</v>
      </c>
      <c r="K315" s="89">
        <v>-67.982391000000007</v>
      </c>
      <c r="L315" s="89">
        <v>-57.773944999999998</v>
      </c>
    </row>
    <row r="316" spans="2:16" x14ac:dyDescent="0.25">
      <c r="B316" s="89" t="s">
        <v>21</v>
      </c>
      <c r="J316" s="89" t="s">
        <v>21</v>
      </c>
    </row>
    <row r="317" spans="2:16" x14ac:dyDescent="0.25">
      <c r="F317" s="6" t="s">
        <v>51</v>
      </c>
      <c r="N317" s="6" t="s">
        <v>51</v>
      </c>
    </row>
    <row r="318" spans="2:16" ht="15.75" x14ac:dyDescent="0.25">
      <c r="F318" s="6" t="s">
        <v>19</v>
      </c>
      <c r="G318" s="6" t="str">
        <f t="shared" ref="G318:G337" si="52">D344</f>
        <v>3Rx5L dBc Log Mag(dB)</v>
      </c>
      <c r="H318" s="35">
        <v>3</v>
      </c>
      <c r="N318" s="6" t="s">
        <v>19</v>
      </c>
      <c r="O318" s="6" t="str">
        <f t="shared" ref="O318:O337" si="53">L344</f>
        <v>3Rx5L dBc Log Mag(dB)</v>
      </c>
      <c r="P318" s="35">
        <v>3</v>
      </c>
    </row>
    <row r="319" spans="2:16" ht="15.75" x14ac:dyDescent="0.25">
      <c r="B319" s="89" t="s">
        <v>49</v>
      </c>
      <c r="F319" s="6">
        <f t="shared" ref="F319:F337" si="54">B345/1000000000</f>
        <v>3.3029999999999999</v>
      </c>
      <c r="G319" s="6">
        <f t="shared" si="52"/>
        <v>-39.177093999999997</v>
      </c>
      <c r="H319" s="36">
        <f>ABS(AVERAGE(G319:G337)-(H318-1)*15)</f>
        <v>77.866677315789474</v>
      </c>
      <c r="J319" s="89" t="s">
        <v>49</v>
      </c>
      <c r="N319" s="6">
        <f t="shared" ref="N319:N337" si="55">J345/1000000000</f>
        <v>3.3029999999999999</v>
      </c>
      <c r="O319" s="6">
        <f t="shared" si="53"/>
        <v>-33.352984999999997</v>
      </c>
      <c r="P319" s="36">
        <f>ABS(AVERAGE(O319:O337)-(P318-1)*15)</f>
        <v>82.633984842105264</v>
      </c>
    </row>
    <row r="320" spans="2:16" x14ac:dyDescent="0.25">
      <c r="B320" s="89" t="s">
        <v>19</v>
      </c>
      <c r="C320" s="89" t="s">
        <v>134</v>
      </c>
      <c r="D320" s="89" t="s">
        <v>50</v>
      </c>
      <c r="F320" s="6">
        <f t="shared" si="54"/>
        <v>3.7861666666666998</v>
      </c>
      <c r="G320" s="6">
        <f t="shared" si="52"/>
        <v>-42.183903000000001</v>
      </c>
      <c r="J320" s="89" t="s">
        <v>19</v>
      </c>
      <c r="K320" s="89" t="s">
        <v>134</v>
      </c>
      <c r="L320" s="89" t="s">
        <v>50</v>
      </c>
      <c r="N320" s="6">
        <f t="shared" si="55"/>
        <v>3.7861666666666998</v>
      </c>
      <c r="O320" s="84">
        <f t="shared" si="53"/>
        <v>-39.711070999999997</v>
      </c>
    </row>
    <row r="321" spans="2:15" x14ac:dyDescent="0.25">
      <c r="B321" s="89">
        <v>2636333333.3333001</v>
      </c>
      <c r="C321" s="89">
        <v>-68.879340999999997</v>
      </c>
      <c r="D321" s="89">
        <v>-59.671368000000001</v>
      </c>
      <c r="F321" s="6">
        <f t="shared" si="54"/>
        <v>4.2693333333333001</v>
      </c>
      <c r="G321" s="6">
        <f t="shared" si="52"/>
        <v>-40.351734</v>
      </c>
      <c r="J321" s="89">
        <v>2636333333.3333001</v>
      </c>
      <c r="K321" s="89">
        <v>-66.070847000000001</v>
      </c>
      <c r="L321" s="89">
        <v>-54.215553</v>
      </c>
      <c r="N321" s="6">
        <f t="shared" si="55"/>
        <v>4.2693333333333001</v>
      </c>
      <c r="O321" s="84">
        <f t="shared" si="53"/>
        <v>-45.205078</v>
      </c>
    </row>
    <row r="322" spans="2:15" x14ac:dyDescent="0.25">
      <c r="B322" s="89">
        <v>3156537037.0370002</v>
      </c>
      <c r="C322" s="89">
        <v>-70.157043000000002</v>
      </c>
      <c r="D322" s="89">
        <v>-61.695866000000002</v>
      </c>
      <c r="F322" s="6">
        <f t="shared" si="54"/>
        <v>4.7525000000000004</v>
      </c>
      <c r="G322" s="6">
        <f t="shared" si="52"/>
        <v>-46.880687999999999</v>
      </c>
      <c r="J322" s="89">
        <v>3156537037.0370002</v>
      </c>
      <c r="K322" s="89">
        <v>-74.169494999999998</v>
      </c>
      <c r="L322" s="89">
        <v>-66.234252999999995</v>
      </c>
      <c r="N322" s="6">
        <f t="shared" si="55"/>
        <v>4.7525000000000004</v>
      </c>
      <c r="O322" s="84">
        <f t="shared" si="53"/>
        <v>-52.846077000000001</v>
      </c>
    </row>
    <row r="323" spans="2:15" x14ac:dyDescent="0.25">
      <c r="B323" s="89">
        <v>3676740740.7406998</v>
      </c>
      <c r="C323" s="89">
        <v>-64.731209000000007</v>
      </c>
      <c r="D323" s="89">
        <v>-56.264797000000002</v>
      </c>
      <c r="F323" s="6">
        <f t="shared" si="54"/>
        <v>5.2356666666667007</v>
      </c>
      <c r="G323" s="6">
        <f t="shared" si="52"/>
        <v>-40.347546000000001</v>
      </c>
      <c r="J323" s="89">
        <v>3676740740.7406998</v>
      </c>
      <c r="K323" s="89">
        <v>-86.671081999999998</v>
      </c>
      <c r="L323" s="89">
        <v>-78.866378999999995</v>
      </c>
      <c r="N323" s="6">
        <f t="shared" si="55"/>
        <v>5.2356666666667007</v>
      </c>
      <c r="O323" s="84">
        <f t="shared" si="53"/>
        <v>-46.937119000000003</v>
      </c>
    </row>
    <row r="324" spans="2:15" x14ac:dyDescent="0.25">
      <c r="B324" s="89">
        <v>4196944444.4443998</v>
      </c>
      <c r="C324" s="89">
        <v>-62.768669000000003</v>
      </c>
      <c r="D324" s="89">
        <v>-54.710438000000003</v>
      </c>
      <c r="F324" s="6">
        <f t="shared" si="54"/>
        <v>5.7188333333332997</v>
      </c>
      <c r="G324" s="6">
        <f t="shared" si="52"/>
        <v>-45.886715000000002</v>
      </c>
      <c r="J324" s="89">
        <v>4196944444.4443998</v>
      </c>
      <c r="K324" s="89">
        <v>-73.842331000000001</v>
      </c>
      <c r="L324" s="89">
        <v>-65.677254000000005</v>
      </c>
      <c r="N324" s="6">
        <f t="shared" si="55"/>
        <v>5.7188333333332997</v>
      </c>
      <c r="O324" s="84">
        <f t="shared" si="53"/>
        <v>-50.305466000000003</v>
      </c>
    </row>
    <row r="325" spans="2:15" x14ac:dyDescent="0.25">
      <c r="B325" s="89">
        <v>4717148148.1480999</v>
      </c>
      <c r="C325" s="89">
        <v>-66.742096000000004</v>
      </c>
      <c r="D325" s="89">
        <v>-59.158669000000003</v>
      </c>
      <c r="F325" s="6">
        <f t="shared" si="54"/>
        <v>6.202</v>
      </c>
      <c r="G325" s="6">
        <f t="shared" si="52"/>
        <v>-50.113242999999997</v>
      </c>
      <c r="J325" s="89">
        <v>4717148148.1480999</v>
      </c>
      <c r="K325" s="89">
        <v>-80.297150000000002</v>
      </c>
      <c r="L325" s="89">
        <v>-71.716117999999994</v>
      </c>
      <c r="N325" s="6">
        <f t="shared" si="55"/>
        <v>6.202</v>
      </c>
      <c r="O325" s="84">
        <f t="shared" si="53"/>
        <v>-62.587944</v>
      </c>
    </row>
    <row r="326" spans="2:15" x14ac:dyDescent="0.25">
      <c r="B326" s="89">
        <v>5237351851.8519001</v>
      </c>
      <c r="C326" s="89">
        <v>-74.480750999999998</v>
      </c>
      <c r="D326" s="89">
        <v>-67.073097000000004</v>
      </c>
      <c r="F326" s="6">
        <f t="shared" si="54"/>
        <v>6.6851666666667002</v>
      </c>
      <c r="G326" s="6">
        <f t="shared" si="52"/>
        <v>-49.620215999999999</v>
      </c>
      <c r="J326" s="89">
        <v>5237351851.8519001</v>
      </c>
      <c r="K326" s="89">
        <v>-109.85364</v>
      </c>
      <c r="L326" s="89">
        <v>-101.00851</v>
      </c>
      <c r="N326" s="6">
        <f t="shared" si="55"/>
        <v>6.6851666666667002</v>
      </c>
      <c r="O326" s="84">
        <f t="shared" si="53"/>
        <v>-56.203560000000003</v>
      </c>
    </row>
    <row r="327" spans="2:15" x14ac:dyDescent="0.25">
      <c r="B327" s="89">
        <v>5757555555.5556002</v>
      </c>
      <c r="C327" s="89">
        <v>-77.286034000000001</v>
      </c>
      <c r="D327" s="89">
        <v>-69.572868</v>
      </c>
      <c r="F327" s="6">
        <f t="shared" si="54"/>
        <v>7.1683333333332993</v>
      </c>
      <c r="G327" s="6">
        <f t="shared" si="52"/>
        <v>-48.677363999999997</v>
      </c>
      <c r="J327" s="89">
        <v>5757555555.5556002</v>
      </c>
      <c r="K327" s="89">
        <v>-95.304901000000001</v>
      </c>
      <c r="L327" s="89">
        <v>-86.148276999999993</v>
      </c>
      <c r="N327" s="6">
        <f t="shared" si="55"/>
        <v>7.1683333333332993</v>
      </c>
      <c r="O327" s="84">
        <f t="shared" si="53"/>
        <v>-52.428528</v>
      </c>
    </row>
    <row r="328" spans="2:15" x14ac:dyDescent="0.25">
      <c r="B328" s="89">
        <v>6277759259.2593002</v>
      </c>
      <c r="C328" s="89">
        <v>-80.190505999999999</v>
      </c>
      <c r="D328" s="89">
        <v>-71.829857000000004</v>
      </c>
      <c r="F328" s="6">
        <f t="shared" si="54"/>
        <v>7.6515000000000004</v>
      </c>
      <c r="G328" s="6">
        <f t="shared" si="52"/>
        <v>-44.709094999999998</v>
      </c>
      <c r="J328" s="89">
        <v>6277759259.2593002</v>
      </c>
      <c r="K328" s="89">
        <v>-99.749679999999998</v>
      </c>
      <c r="L328" s="89">
        <v>-90.493080000000006</v>
      </c>
      <c r="N328" s="6">
        <f t="shared" si="55"/>
        <v>7.6515000000000004</v>
      </c>
      <c r="O328" s="84">
        <f t="shared" si="53"/>
        <v>-54.631186999999997</v>
      </c>
    </row>
    <row r="329" spans="2:15" x14ac:dyDescent="0.25">
      <c r="B329" s="89">
        <v>6797962962.9630003</v>
      </c>
      <c r="C329" s="89">
        <v>-81.099334999999996</v>
      </c>
      <c r="D329" s="89">
        <v>-72.273819000000003</v>
      </c>
      <c r="F329" s="6">
        <f t="shared" si="54"/>
        <v>8.1346666666666998</v>
      </c>
      <c r="G329" s="6">
        <f t="shared" si="52"/>
        <v>-45.666702000000001</v>
      </c>
      <c r="J329" s="89">
        <v>6797962962.9630003</v>
      </c>
      <c r="K329" s="89">
        <v>-81.468451999999999</v>
      </c>
      <c r="L329" s="89">
        <v>-71.935822000000002</v>
      </c>
      <c r="N329" s="6">
        <f t="shared" si="55"/>
        <v>8.1346666666666998</v>
      </c>
      <c r="O329" s="84">
        <f t="shared" si="53"/>
        <v>-57.593680999999997</v>
      </c>
    </row>
    <row r="330" spans="2:15" x14ac:dyDescent="0.25">
      <c r="B330" s="89">
        <v>7318166666.6667004</v>
      </c>
      <c r="C330" s="89">
        <v>-79.950844000000004</v>
      </c>
      <c r="D330" s="89">
        <v>-70.956688</v>
      </c>
      <c r="F330" s="6">
        <f t="shared" si="54"/>
        <v>8.6178333333332997</v>
      </c>
      <c r="G330" s="6">
        <f t="shared" si="52"/>
        <v>-49.558681</v>
      </c>
      <c r="J330" s="89">
        <v>7318166666.6667004</v>
      </c>
      <c r="K330" s="89">
        <v>-78.185508999999996</v>
      </c>
      <c r="L330" s="89">
        <v>-68.229477000000003</v>
      </c>
      <c r="N330" s="6">
        <f t="shared" si="55"/>
        <v>8.6178333333332997</v>
      </c>
      <c r="O330" s="84">
        <f t="shared" si="53"/>
        <v>-55.982894999999999</v>
      </c>
    </row>
    <row r="331" spans="2:15" x14ac:dyDescent="0.25">
      <c r="B331" s="89">
        <v>7838370370.3704004</v>
      </c>
      <c r="C331" s="89">
        <v>-80.074059000000005</v>
      </c>
      <c r="D331" s="89">
        <v>-71.049530000000004</v>
      </c>
      <c r="F331" s="6">
        <f t="shared" si="54"/>
        <v>9.1010000000000009</v>
      </c>
      <c r="G331" s="6">
        <f t="shared" si="52"/>
        <v>-52.491309999999999</v>
      </c>
      <c r="J331" s="89">
        <v>7838370370.3704004</v>
      </c>
      <c r="K331" s="89">
        <v>-79.589386000000005</v>
      </c>
      <c r="L331" s="89">
        <v>-69.311295000000001</v>
      </c>
      <c r="N331" s="6">
        <f t="shared" si="55"/>
        <v>9.1010000000000009</v>
      </c>
      <c r="O331" s="84">
        <f t="shared" si="53"/>
        <v>-59.444408000000003</v>
      </c>
    </row>
    <row r="332" spans="2:15" x14ac:dyDescent="0.25">
      <c r="B332" s="89">
        <v>8358574074.0740995</v>
      </c>
      <c r="C332" s="89">
        <v>-78.054435999999995</v>
      </c>
      <c r="D332" s="89">
        <v>-69.228210000000004</v>
      </c>
      <c r="F332" s="6">
        <f t="shared" si="54"/>
        <v>9.5841666666667003</v>
      </c>
      <c r="G332" s="6">
        <f t="shared" si="52"/>
        <v>-49.874344000000001</v>
      </c>
      <c r="J332" s="89">
        <v>8358574074.0740995</v>
      </c>
      <c r="K332" s="89">
        <v>-80.625290000000007</v>
      </c>
      <c r="L332" s="89">
        <v>-70.316970999999995</v>
      </c>
      <c r="N332" s="6">
        <f t="shared" si="55"/>
        <v>9.5841666666667003</v>
      </c>
      <c r="O332" s="84">
        <f t="shared" si="53"/>
        <v>-69.760688999999999</v>
      </c>
    </row>
    <row r="333" spans="2:15" x14ac:dyDescent="0.25">
      <c r="B333" s="89">
        <v>8878777777.7777996</v>
      </c>
      <c r="C333" s="89">
        <v>-85.223015000000004</v>
      </c>
      <c r="D333" s="89">
        <v>-75.756493000000006</v>
      </c>
      <c r="F333" s="6">
        <f t="shared" si="54"/>
        <v>10.067333333333</v>
      </c>
      <c r="G333" s="6">
        <f t="shared" si="52"/>
        <v>-49.334392999999999</v>
      </c>
      <c r="J333" s="89">
        <v>8878777777.7777996</v>
      </c>
      <c r="K333" s="89">
        <v>-79.621841000000003</v>
      </c>
      <c r="L333" s="89">
        <v>-68.548050000000003</v>
      </c>
      <c r="N333" s="6">
        <f t="shared" si="55"/>
        <v>10.067333333333</v>
      </c>
      <c r="O333" s="84">
        <f t="shared" si="53"/>
        <v>-53.766410999999998</v>
      </c>
    </row>
    <row r="334" spans="2:15" x14ac:dyDescent="0.25">
      <c r="B334" s="89">
        <v>9398981481.4815006</v>
      </c>
      <c r="C334" s="89">
        <v>-90.350700000000003</v>
      </c>
      <c r="D334" s="89">
        <v>-80.831833000000003</v>
      </c>
      <c r="F334" s="6">
        <f t="shared" si="54"/>
        <v>10.5505</v>
      </c>
      <c r="G334" s="6">
        <f t="shared" si="52"/>
        <v>-48.423434999999998</v>
      </c>
      <c r="J334" s="89">
        <v>9398981481.4815006</v>
      </c>
      <c r="K334" s="89">
        <v>-82.870795999999999</v>
      </c>
      <c r="L334" s="89">
        <v>-71.792946000000001</v>
      </c>
      <c r="N334" s="6">
        <f t="shared" si="55"/>
        <v>10.5505</v>
      </c>
      <c r="O334" s="84">
        <f t="shared" si="53"/>
        <v>-46.055835999999999</v>
      </c>
    </row>
    <row r="335" spans="2:15" x14ac:dyDescent="0.25">
      <c r="B335" s="89">
        <v>9919185185.1851997</v>
      </c>
      <c r="C335" s="89">
        <v>-74.896682999999996</v>
      </c>
      <c r="D335" s="89">
        <v>-65.812049999999999</v>
      </c>
      <c r="F335" s="6">
        <f t="shared" si="54"/>
        <v>11.033666666666999</v>
      </c>
      <c r="G335" s="6">
        <f t="shared" si="52"/>
        <v>-55.804794000000001</v>
      </c>
      <c r="J335" s="89">
        <v>9919185185.1851997</v>
      </c>
      <c r="K335" s="89">
        <v>-85.820885000000004</v>
      </c>
      <c r="L335" s="89">
        <v>-74.960648000000006</v>
      </c>
      <c r="N335" s="6">
        <f t="shared" si="55"/>
        <v>11.033666666666999</v>
      </c>
      <c r="O335" s="84">
        <f t="shared" si="53"/>
        <v>-49.947895000000003</v>
      </c>
    </row>
    <row r="336" spans="2:15" x14ac:dyDescent="0.25">
      <c r="B336" s="89">
        <v>10439388888.889</v>
      </c>
      <c r="C336" s="89">
        <v>-82.916245000000004</v>
      </c>
      <c r="D336" s="89">
        <v>-73.820533999999995</v>
      </c>
      <c r="F336" s="6">
        <f t="shared" si="54"/>
        <v>11.516833333333</v>
      </c>
      <c r="G336" s="6">
        <f t="shared" si="52"/>
        <v>-53.848739999999999</v>
      </c>
      <c r="J336" s="89">
        <v>10439388888.889</v>
      </c>
      <c r="K336" s="89">
        <v>-76.814155999999997</v>
      </c>
      <c r="L336" s="89">
        <v>-66.441642999999999</v>
      </c>
      <c r="N336" s="6">
        <f t="shared" si="55"/>
        <v>11.516833333333</v>
      </c>
      <c r="O336" s="84">
        <f t="shared" si="53"/>
        <v>-55.252682</v>
      </c>
    </row>
    <row r="337" spans="2:16" x14ac:dyDescent="0.25">
      <c r="B337" s="89">
        <v>10959592592.593</v>
      </c>
      <c r="C337" s="89">
        <v>-83.781097000000003</v>
      </c>
      <c r="D337" s="89">
        <v>-74.467590000000001</v>
      </c>
      <c r="F337" s="6">
        <f t="shared" si="54"/>
        <v>12</v>
      </c>
      <c r="G337" s="6">
        <f t="shared" si="52"/>
        <v>-56.516871999999999</v>
      </c>
      <c r="J337" s="89">
        <v>10959592592.593</v>
      </c>
      <c r="K337" s="89">
        <v>-77.307029999999997</v>
      </c>
      <c r="L337" s="89">
        <v>-66.992301999999995</v>
      </c>
      <c r="N337" s="6">
        <f t="shared" si="55"/>
        <v>12</v>
      </c>
      <c r="O337" s="84">
        <f t="shared" si="53"/>
        <v>-58.032200000000003</v>
      </c>
    </row>
    <row r="338" spans="2:16" x14ac:dyDescent="0.25">
      <c r="B338" s="89">
        <v>11479796296.296</v>
      </c>
      <c r="C338" s="89">
        <v>-81.596412999999998</v>
      </c>
      <c r="D338" s="89">
        <v>-71.883933999999996</v>
      </c>
      <c r="F338" s="6" t="s">
        <v>21</v>
      </c>
      <c r="J338" s="89">
        <v>11479796296.296</v>
      </c>
      <c r="K338" s="89">
        <v>-76.254127999999994</v>
      </c>
      <c r="L338" s="89">
        <v>-66.072884000000002</v>
      </c>
      <c r="N338" s="6" t="s">
        <v>21</v>
      </c>
    </row>
    <row r="339" spans="2:16" x14ac:dyDescent="0.25">
      <c r="B339" s="89">
        <v>12000000000</v>
      </c>
      <c r="C339" s="89">
        <v>-76.190376000000001</v>
      </c>
      <c r="D339" s="89">
        <v>-65.316558999999998</v>
      </c>
      <c r="J339" s="89">
        <v>12000000000</v>
      </c>
      <c r="K339" s="89">
        <v>-72.918616999999998</v>
      </c>
      <c r="L339" s="89">
        <v>-62.710175</v>
      </c>
    </row>
    <row r="340" spans="2:16" x14ac:dyDescent="0.25">
      <c r="B340" s="89" t="s">
        <v>21</v>
      </c>
      <c r="J340" s="89" t="s">
        <v>21</v>
      </c>
    </row>
    <row r="341" spans="2:16" x14ac:dyDescent="0.25">
      <c r="F341" s="6" t="s">
        <v>53</v>
      </c>
      <c r="N341" s="6" t="s">
        <v>53</v>
      </c>
    </row>
    <row r="342" spans="2:16" ht="15.75" x14ac:dyDescent="0.25">
      <c r="F342" s="6" t="s">
        <v>19</v>
      </c>
      <c r="G342" s="6" t="str">
        <f t="shared" ref="G342:G361" si="56">D368</f>
        <v>4Rx1L dBc Log Mag(dB)</v>
      </c>
      <c r="H342" s="35">
        <v>4</v>
      </c>
      <c r="N342" s="6" t="s">
        <v>19</v>
      </c>
      <c r="O342" s="6" t="str">
        <f t="shared" ref="O342:O361" si="57">L368</f>
        <v>4Rx1L dBc Log Mag(dB)</v>
      </c>
      <c r="P342" s="35">
        <v>4</v>
      </c>
    </row>
    <row r="343" spans="2:16" ht="15.75" x14ac:dyDescent="0.25">
      <c r="B343" s="89" t="s">
        <v>51</v>
      </c>
      <c r="F343" s="6">
        <f t="shared" ref="F343:F361" si="58">B369/1000000000</f>
        <v>2</v>
      </c>
      <c r="G343" s="6">
        <f t="shared" si="56"/>
        <v>-75.771277999999995</v>
      </c>
      <c r="H343" s="36">
        <f>ABS(AVERAGE(G343:G361)-(H342-1)*15)</f>
        <v>112.44360394736842</v>
      </c>
      <c r="J343" s="89" t="s">
        <v>51</v>
      </c>
      <c r="N343" s="6">
        <f t="shared" ref="N343:N361" si="59">J369/1000000000</f>
        <v>2</v>
      </c>
      <c r="O343" s="6">
        <f t="shared" si="57"/>
        <v>-91.438102999999998</v>
      </c>
      <c r="P343" s="36">
        <f>ABS(AVERAGE(O343:O361)-(P342-1)*15)</f>
        <v>125.35204247368421</v>
      </c>
    </row>
    <row r="344" spans="2:16" x14ac:dyDescent="0.25">
      <c r="B344" s="89" t="s">
        <v>19</v>
      </c>
      <c r="C344" s="89" t="s">
        <v>135</v>
      </c>
      <c r="D344" s="89" t="s">
        <v>52</v>
      </c>
      <c r="F344" s="6">
        <f t="shared" si="58"/>
        <v>2.0542916666666997</v>
      </c>
      <c r="G344" s="6">
        <f t="shared" si="56"/>
        <v>-70.169219999999996</v>
      </c>
      <c r="J344" s="89" t="s">
        <v>19</v>
      </c>
      <c r="K344" s="89" t="s">
        <v>135</v>
      </c>
      <c r="L344" s="89" t="s">
        <v>52</v>
      </c>
      <c r="N344" s="6">
        <f t="shared" si="59"/>
        <v>2.0542916666666997</v>
      </c>
      <c r="O344" s="6">
        <f t="shared" si="57"/>
        <v>-98.93486</v>
      </c>
    </row>
    <row r="345" spans="2:16" x14ac:dyDescent="0.25">
      <c r="B345" s="89">
        <v>3303000000</v>
      </c>
      <c r="C345" s="89">
        <v>-48.385066999999999</v>
      </c>
      <c r="D345" s="89">
        <v>-39.177093999999997</v>
      </c>
      <c r="F345" s="6">
        <f t="shared" si="58"/>
        <v>2.1085833333332999</v>
      </c>
      <c r="G345" s="6">
        <f t="shared" si="56"/>
        <v>-79.165321000000006</v>
      </c>
      <c r="J345" s="89">
        <v>3303000000</v>
      </c>
      <c r="K345" s="89">
        <v>-45.208281999999997</v>
      </c>
      <c r="L345" s="89">
        <v>-33.352984999999997</v>
      </c>
      <c r="N345" s="6">
        <f t="shared" si="59"/>
        <v>2.1085833333332999</v>
      </c>
      <c r="O345" s="6">
        <f t="shared" si="57"/>
        <v>-90.875068999999996</v>
      </c>
    </row>
    <row r="346" spans="2:16" x14ac:dyDescent="0.25">
      <c r="B346" s="89">
        <v>3786166666.6666999</v>
      </c>
      <c r="C346" s="89">
        <v>-50.645080999999998</v>
      </c>
      <c r="D346" s="89">
        <v>-42.183903000000001</v>
      </c>
      <c r="F346" s="6">
        <f t="shared" si="58"/>
        <v>2.1628750000000001</v>
      </c>
      <c r="G346" s="6">
        <f t="shared" si="56"/>
        <v>-74.259521000000007</v>
      </c>
      <c r="J346" s="89">
        <v>3786166666.6666999</v>
      </c>
      <c r="K346" s="89">
        <v>-47.646312999999999</v>
      </c>
      <c r="L346" s="89">
        <v>-39.711070999999997</v>
      </c>
      <c r="N346" s="6">
        <f t="shared" si="59"/>
        <v>2.1628750000000001</v>
      </c>
      <c r="O346" s="6">
        <f t="shared" si="57"/>
        <v>-115.38579</v>
      </c>
    </row>
    <row r="347" spans="2:16" x14ac:dyDescent="0.25">
      <c r="B347" s="89">
        <v>4269333333.3333001</v>
      </c>
      <c r="C347" s="89">
        <v>-48.818145999999999</v>
      </c>
      <c r="D347" s="89">
        <v>-40.351734</v>
      </c>
      <c r="F347" s="6">
        <f t="shared" si="58"/>
        <v>2.2171666666666998</v>
      </c>
      <c r="G347" s="6">
        <f t="shared" si="56"/>
        <v>-75.163582000000005</v>
      </c>
      <c r="J347" s="89">
        <v>4269333333.3333001</v>
      </c>
      <c r="K347" s="89">
        <v>-53.009780999999997</v>
      </c>
      <c r="L347" s="89">
        <v>-45.205078</v>
      </c>
      <c r="N347" s="6">
        <f t="shared" si="59"/>
        <v>2.2171666666666998</v>
      </c>
      <c r="O347" s="6">
        <f t="shared" si="57"/>
        <v>-84.023124999999993</v>
      </c>
    </row>
    <row r="348" spans="2:16" x14ac:dyDescent="0.25">
      <c r="B348" s="89">
        <v>4752500000</v>
      </c>
      <c r="C348" s="89">
        <v>-54.938918999999999</v>
      </c>
      <c r="D348" s="89">
        <v>-46.880687999999999</v>
      </c>
      <c r="F348" s="6">
        <f t="shared" si="58"/>
        <v>2.2714583333333001</v>
      </c>
      <c r="G348" s="6">
        <f t="shared" si="56"/>
        <v>-76.370498999999995</v>
      </c>
      <c r="J348" s="89">
        <v>4752500000</v>
      </c>
      <c r="K348" s="89">
        <v>-61.011158000000002</v>
      </c>
      <c r="L348" s="89">
        <v>-52.846077000000001</v>
      </c>
      <c r="N348" s="6">
        <f t="shared" si="59"/>
        <v>2.2714583333333001</v>
      </c>
      <c r="O348" s="6">
        <f t="shared" si="57"/>
        <v>-76.070580000000007</v>
      </c>
    </row>
    <row r="349" spans="2:16" x14ac:dyDescent="0.25">
      <c r="B349" s="89">
        <v>5235666666.6667004</v>
      </c>
      <c r="C349" s="89">
        <v>-47.930973000000002</v>
      </c>
      <c r="D349" s="89">
        <v>-40.347546000000001</v>
      </c>
      <c r="F349" s="6">
        <f t="shared" si="58"/>
        <v>2.3257500000000002</v>
      </c>
      <c r="G349" s="6">
        <f t="shared" si="56"/>
        <v>-72.976676999999995</v>
      </c>
      <c r="J349" s="89">
        <v>5235666666.6667004</v>
      </c>
      <c r="K349" s="89">
        <v>-55.518149999999999</v>
      </c>
      <c r="L349" s="89">
        <v>-46.937119000000003</v>
      </c>
      <c r="N349" s="6">
        <f t="shared" si="59"/>
        <v>2.3257500000000002</v>
      </c>
      <c r="O349" s="6">
        <f t="shared" si="57"/>
        <v>-73.142814999999999</v>
      </c>
    </row>
    <row r="350" spans="2:16" x14ac:dyDescent="0.25">
      <c r="B350" s="89">
        <v>5718833333.3332996</v>
      </c>
      <c r="C350" s="89">
        <v>-53.294373</v>
      </c>
      <c r="D350" s="89">
        <v>-45.886715000000002</v>
      </c>
      <c r="F350" s="6">
        <f t="shared" si="58"/>
        <v>2.3800416666666999</v>
      </c>
      <c r="G350" s="6">
        <f t="shared" si="56"/>
        <v>-69.799149</v>
      </c>
      <c r="J350" s="89">
        <v>5718833333.3332996</v>
      </c>
      <c r="K350" s="89">
        <v>-59.150593000000001</v>
      </c>
      <c r="L350" s="89">
        <v>-50.305466000000003</v>
      </c>
      <c r="N350" s="6">
        <f t="shared" si="59"/>
        <v>2.3800416666666999</v>
      </c>
      <c r="O350" s="6">
        <f t="shared" si="57"/>
        <v>-68.503440999999995</v>
      </c>
    </row>
    <row r="351" spans="2:16" x14ac:dyDescent="0.25">
      <c r="B351" s="89">
        <v>6202000000</v>
      </c>
      <c r="C351" s="89">
        <v>-57.826408000000001</v>
      </c>
      <c r="D351" s="89">
        <v>-50.113242999999997</v>
      </c>
      <c r="F351" s="6">
        <f t="shared" si="58"/>
        <v>2.4343333333333002</v>
      </c>
      <c r="G351" s="6">
        <f t="shared" si="56"/>
        <v>-65.975928999999994</v>
      </c>
      <c r="J351" s="89">
        <v>6202000000</v>
      </c>
      <c r="K351" s="89">
        <v>-71.744575999999995</v>
      </c>
      <c r="L351" s="89">
        <v>-62.587944</v>
      </c>
      <c r="N351" s="6">
        <f t="shared" si="59"/>
        <v>2.4343333333333002</v>
      </c>
      <c r="O351" s="6">
        <f t="shared" si="57"/>
        <v>-64.586746000000005</v>
      </c>
    </row>
    <row r="352" spans="2:16" x14ac:dyDescent="0.25">
      <c r="B352" s="89">
        <v>6685166666.6667004</v>
      </c>
      <c r="C352" s="89">
        <v>-57.980865000000001</v>
      </c>
      <c r="D352" s="89">
        <v>-49.620215999999999</v>
      </c>
      <c r="F352" s="6">
        <f t="shared" si="58"/>
        <v>2.4886249999999999</v>
      </c>
      <c r="G352" s="6">
        <f t="shared" si="56"/>
        <v>-64.587188999999995</v>
      </c>
      <c r="J352" s="89">
        <v>6685166666.6667004</v>
      </c>
      <c r="K352" s="89">
        <v>-65.460151999999994</v>
      </c>
      <c r="L352" s="89">
        <v>-56.203560000000003</v>
      </c>
      <c r="N352" s="6">
        <f t="shared" si="59"/>
        <v>2.4886249999999999</v>
      </c>
      <c r="O352" s="6">
        <f t="shared" si="57"/>
        <v>-63.603279000000001</v>
      </c>
    </row>
    <row r="353" spans="2:16" x14ac:dyDescent="0.25">
      <c r="B353" s="89">
        <v>7168333333.3332996</v>
      </c>
      <c r="C353" s="89">
        <v>-57.502876000000001</v>
      </c>
      <c r="D353" s="89">
        <v>-48.677363999999997</v>
      </c>
      <c r="F353" s="6">
        <f t="shared" si="58"/>
        <v>2.5429166666667</v>
      </c>
      <c r="G353" s="6">
        <f t="shared" si="56"/>
        <v>-65.142227000000005</v>
      </c>
      <c r="J353" s="89">
        <v>7168333333.3332996</v>
      </c>
      <c r="K353" s="89">
        <v>-61.961162999999999</v>
      </c>
      <c r="L353" s="89">
        <v>-52.428528</v>
      </c>
      <c r="N353" s="6">
        <f t="shared" si="59"/>
        <v>2.5429166666667</v>
      </c>
      <c r="O353" s="6">
        <f t="shared" si="57"/>
        <v>-70.663437000000002</v>
      </c>
    </row>
    <row r="354" spans="2:16" x14ac:dyDescent="0.25">
      <c r="B354" s="89">
        <v>7651500000</v>
      </c>
      <c r="C354" s="89">
        <v>-53.703246999999998</v>
      </c>
      <c r="D354" s="89">
        <v>-44.709094999999998</v>
      </c>
      <c r="F354" s="6">
        <f t="shared" si="58"/>
        <v>2.5972083333333003</v>
      </c>
      <c r="G354" s="6">
        <f t="shared" si="56"/>
        <v>-65.992416000000006</v>
      </c>
      <c r="J354" s="89">
        <v>7651500000</v>
      </c>
      <c r="K354" s="89">
        <v>-64.587219000000005</v>
      </c>
      <c r="L354" s="89">
        <v>-54.631186999999997</v>
      </c>
      <c r="N354" s="6">
        <f t="shared" si="59"/>
        <v>2.5972083333333003</v>
      </c>
      <c r="O354" s="6">
        <f t="shared" si="57"/>
        <v>-76.899208000000002</v>
      </c>
    </row>
    <row r="355" spans="2:16" x14ac:dyDescent="0.25">
      <c r="B355" s="89">
        <v>8134666666.6667004</v>
      </c>
      <c r="C355" s="89">
        <v>-54.691234999999999</v>
      </c>
      <c r="D355" s="89">
        <v>-45.666702000000001</v>
      </c>
      <c r="F355" s="6">
        <f t="shared" si="58"/>
        <v>2.6515</v>
      </c>
      <c r="G355" s="6">
        <f t="shared" si="56"/>
        <v>-61.483269</v>
      </c>
      <c r="J355" s="89">
        <v>8134666666.6667004</v>
      </c>
      <c r="K355" s="89">
        <v>-67.871773000000005</v>
      </c>
      <c r="L355" s="89">
        <v>-57.593680999999997</v>
      </c>
      <c r="N355" s="6">
        <f t="shared" si="59"/>
        <v>2.6515</v>
      </c>
      <c r="O355" s="6">
        <f t="shared" si="57"/>
        <v>-76.573668999999995</v>
      </c>
    </row>
    <row r="356" spans="2:16" x14ac:dyDescent="0.25">
      <c r="B356" s="89">
        <v>8617833333.3332996</v>
      </c>
      <c r="C356" s="89">
        <v>-58.384906999999998</v>
      </c>
      <c r="D356" s="89">
        <v>-49.558681</v>
      </c>
      <c r="F356" s="6">
        <f t="shared" si="58"/>
        <v>2.7057916666666997</v>
      </c>
      <c r="G356" s="6">
        <f t="shared" si="56"/>
        <v>-65.273353999999998</v>
      </c>
      <c r="J356" s="89">
        <v>8617833333.3332996</v>
      </c>
      <c r="K356" s="89">
        <v>-66.291213999999997</v>
      </c>
      <c r="L356" s="89">
        <v>-55.982894999999999</v>
      </c>
      <c r="N356" s="6">
        <f t="shared" si="59"/>
        <v>2.7057916666666997</v>
      </c>
      <c r="O356" s="6">
        <f t="shared" si="57"/>
        <v>-76.870979000000005</v>
      </c>
    </row>
    <row r="357" spans="2:16" x14ac:dyDescent="0.25">
      <c r="B357" s="89">
        <v>9101000000</v>
      </c>
      <c r="C357" s="89">
        <v>-61.957828999999997</v>
      </c>
      <c r="D357" s="89">
        <v>-52.491309999999999</v>
      </c>
      <c r="F357" s="6">
        <f t="shared" si="58"/>
        <v>2.7600833333332999</v>
      </c>
      <c r="G357" s="6">
        <f t="shared" si="56"/>
        <v>-64.395065000000002</v>
      </c>
      <c r="J357" s="89">
        <v>9101000000</v>
      </c>
      <c r="K357" s="89">
        <v>-70.518196000000003</v>
      </c>
      <c r="L357" s="89">
        <v>-59.444408000000003</v>
      </c>
      <c r="N357" s="6">
        <f t="shared" si="59"/>
        <v>2.7600833333332999</v>
      </c>
      <c r="O357" s="6">
        <f t="shared" si="57"/>
        <v>-75.337508999999997</v>
      </c>
    </row>
    <row r="358" spans="2:16" x14ac:dyDescent="0.25">
      <c r="B358" s="89">
        <v>9584166666.6667004</v>
      </c>
      <c r="C358" s="89">
        <v>-59.393211000000001</v>
      </c>
      <c r="D358" s="89">
        <v>-49.874344000000001</v>
      </c>
      <c r="F358" s="6">
        <f t="shared" si="58"/>
        <v>2.8143750000000001</v>
      </c>
      <c r="G358" s="6">
        <f t="shared" si="56"/>
        <v>-56.758201999999997</v>
      </c>
      <c r="J358" s="89">
        <v>9584166666.6667004</v>
      </c>
      <c r="K358" s="89">
        <v>-80.838547000000005</v>
      </c>
      <c r="L358" s="89">
        <v>-69.760688999999999</v>
      </c>
      <c r="N358" s="6">
        <f t="shared" si="59"/>
        <v>2.8143750000000001</v>
      </c>
      <c r="O358" s="6">
        <f t="shared" si="57"/>
        <v>-84.388572999999994</v>
      </c>
    </row>
    <row r="359" spans="2:16" x14ac:dyDescent="0.25">
      <c r="B359" s="89">
        <v>10067333333.333</v>
      </c>
      <c r="C359" s="89">
        <v>-58.419021999999998</v>
      </c>
      <c r="D359" s="89">
        <v>-49.334392999999999</v>
      </c>
      <c r="F359" s="6">
        <f t="shared" si="58"/>
        <v>2.8686666666666998</v>
      </c>
      <c r="G359" s="6">
        <f t="shared" si="56"/>
        <v>-55.764125999999997</v>
      </c>
      <c r="J359" s="89">
        <v>10067333333.333</v>
      </c>
      <c r="K359" s="89">
        <v>-64.626648000000003</v>
      </c>
      <c r="L359" s="89">
        <v>-53.766410999999998</v>
      </c>
      <c r="N359" s="6">
        <f t="shared" si="59"/>
        <v>2.8686666666666998</v>
      </c>
      <c r="O359" s="6">
        <f t="shared" si="57"/>
        <v>-84.391647000000006</v>
      </c>
    </row>
    <row r="360" spans="2:16" x14ac:dyDescent="0.25">
      <c r="B360" s="89">
        <v>10550500000</v>
      </c>
      <c r="C360" s="89">
        <v>-57.519142000000002</v>
      </c>
      <c r="D360" s="89">
        <v>-48.423434999999998</v>
      </c>
      <c r="F360" s="6">
        <f t="shared" si="58"/>
        <v>2.9229583333333</v>
      </c>
      <c r="G360" s="6">
        <f t="shared" si="56"/>
        <v>-58.709235999999997</v>
      </c>
      <c r="J360" s="89">
        <v>10550500000</v>
      </c>
      <c r="K360" s="89">
        <v>-56.428345</v>
      </c>
      <c r="L360" s="89">
        <v>-46.055835999999999</v>
      </c>
      <c r="N360" s="6">
        <f t="shared" si="59"/>
        <v>2.9229583333333</v>
      </c>
      <c r="O360" s="6">
        <f t="shared" si="57"/>
        <v>-81.372649999999993</v>
      </c>
    </row>
    <row r="361" spans="2:16" x14ac:dyDescent="0.25">
      <c r="B361" s="89">
        <v>11033666666.667</v>
      </c>
      <c r="C361" s="89">
        <v>-65.118294000000006</v>
      </c>
      <c r="D361" s="89">
        <v>-55.804794000000001</v>
      </c>
      <c r="F361" s="6">
        <f t="shared" si="58"/>
        <v>2.9772500000000002</v>
      </c>
      <c r="G361" s="6">
        <f t="shared" si="56"/>
        <v>-63.672215000000001</v>
      </c>
      <c r="J361" s="89">
        <v>11033666666.667</v>
      </c>
      <c r="K361" s="89">
        <v>-60.262619000000001</v>
      </c>
      <c r="L361" s="89">
        <v>-49.947895000000003</v>
      </c>
      <c r="N361" s="6">
        <f t="shared" si="59"/>
        <v>2.9772500000000002</v>
      </c>
      <c r="O361" s="6">
        <f t="shared" si="57"/>
        <v>-73.627326999999994</v>
      </c>
    </row>
    <row r="362" spans="2:16" x14ac:dyDescent="0.25">
      <c r="B362" s="89">
        <v>11516833333.333</v>
      </c>
      <c r="C362" s="89">
        <v>-63.561225999999998</v>
      </c>
      <c r="D362" s="89">
        <v>-53.848739999999999</v>
      </c>
      <c r="F362" s="6" t="s">
        <v>21</v>
      </c>
      <c r="J362" s="89">
        <v>11516833333.333</v>
      </c>
      <c r="K362" s="89">
        <v>-65.433929000000006</v>
      </c>
      <c r="L362" s="89">
        <v>-55.252682</v>
      </c>
      <c r="N362" s="6" t="s">
        <v>21</v>
      </c>
    </row>
    <row r="363" spans="2:16" x14ac:dyDescent="0.25">
      <c r="B363" s="89">
        <v>12000000000</v>
      </c>
      <c r="C363" s="89">
        <v>-67.390693999999996</v>
      </c>
      <c r="D363" s="89">
        <v>-56.516871999999999</v>
      </c>
      <c r="J363" s="89">
        <v>12000000000</v>
      </c>
      <c r="K363" s="89">
        <v>-68.240645999999998</v>
      </c>
      <c r="L363" s="89">
        <v>-58.032200000000003</v>
      </c>
    </row>
    <row r="364" spans="2:16" x14ac:dyDescent="0.25">
      <c r="B364" s="89" t="s">
        <v>21</v>
      </c>
      <c r="J364" s="89" t="s">
        <v>21</v>
      </c>
    </row>
    <row r="365" spans="2:16" x14ac:dyDescent="0.25">
      <c r="F365" s="6" t="s">
        <v>55</v>
      </c>
      <c r="N365" s="6" t="s">
        <v>55</v>
      </c>
    </row>
    <row r="366" spans="2:16" ht="15.75" x14ac:dyDescent="0.25">
      <c r="F366" s="6" t="s">
        <v>19</v>
      </c>
      <c r="G366" s="6" t="str">
        <f t="shared" ref="G366:G385" si="60">D392</f>
        <v>4Rx2L dBc Log Mag(dB)</v>
      </c>
      <c r="H366" s="35">
        <v>4</v>
      </c>
      <c r="N366" s="6" t="s">
        <v>19</v>
      </c>
      <c r="O366" s="6" t="str">
        <f t="shared" ref="O366:O385" si="61">L392</f>
        <v>4Rx2L dBc Log Mag(dB)</v>
      </c>
      <c r="P366" s="35">
        <v>4</v>
      </c>
    </row>
    <row r="367" spans="2:16" ht="15.75" x14ac:dyDescent="0.25">
      <c r="B367" s="89" t="s">
        <v>53</v>
      </c>
      <c r="F367" s="6">
        <f t="shared" ref="F367:F385" si="62">B393/1000000000</f>
        <v>3</v>
      </c>
      <c r="G367" s="6">
        <f t="shared" si="60"/>
        <v>-77.273758000000001</v>
      </c>
      <c r="H367" s="36">
        <f>ABS(AVERAGE(G367:G385)-(H366-1)*15)</f>
        <v>129.80322757894737</v>
      </c>
      <c r="J367" s="89" t="s">
        <v>53</v>
      </c>
      <c r="N367" s="6">
        <f t="shared" ref="N367:N385" si="63">J393/1000000000</f>
        <v>3</v>
      </c>
      <c r="O367" s="6">
        <f t="shared" si="61"/>
        <v>-75.376510999999994</v>
      </c>
      <c r="P367" s="36">
        <f>ABS(AVERAGE(O367:O385)-(P366-1)*15)</f>
        <v>129.47040563157896</v>
      </c>
    </row>
    <row r="368" spans="2:16" x14ac:dyDescent="0.25">
      <c r="B368" s="89" t="s">
        <v>19</v>
      </c>
      <c r="C368" s="89" t="s">
        <v>136</v>
      </c>
      <c r="D368" s="89" t="s">
        <v>54</v>
      </c>
      <c r="F368" s="6">
        <f t="shared" si="62"/>
        <v>3.1654027777778002</v>
      </c>
      <c r="G368" s="6">
        <f t="shared" si="60"/>
        <v>-82.991478000000001</v>
      </c>
      <c r="J368" s="89" t="s">
        <v>19</v>
      </c>
      <c r="K368" s="89" t="s">
        <v>136</v>
      </c>
      <c r="L368" s="89" t="s">
        <v>54</v>
      </c>
      <c r="N368" s="6">
        <f t="shared" si="63"/>
        <v>3.1654027777778002</v>
      </c>
      <c r="O368" s="6">
        <f t="shared" si="61"/>
        <v>-83.725425999999999</v>
      </c>
    </row>
    <row r="369" spans="2:15" x14ac:dyDescent="0.25">
      <c r="B369" s="89">
        <v>2000000000</v>
      </c>
      <c r="C369" s="89">
        <v>-84.979256000000007</v>
      </c>
      <c r="D369" s="89">
        <v>-75.771277999999995</v>
      </c>
      <c r="F369" s="6">
        <f t="shared" si="62"/>
        <v>3.3308055555556</v>
      </c>
      <c r="G369" s="6">
        <f t="shared" si="60"/>
        <v>-84.061447000000001</v>
      </c>
      <c r="J369" s="89">
        <v>2000000000</v>
      </c>
      <c r="K369" s="89">
        <v>-103.29340000000001</v>
      </c>
      <c r="L369" s="89">
        <v>-91.438102999999998</v>
      </c>
      <c r="N369" s="6">
        <f t="shared" si="63"/>
        <v>3.3308055555556</v>
      </c>
      <c r="O369" s="6">
        <f t="shared" si="61"/>
        <v>-81.913405999999995</v>
      </c>
    </row>
    <row r="370" spans="2:15" x14ac:dyDescent="0.25">
      <c r="B370" s="89">
        <v>2054291666.6666999</v>
      </c>
      <c r="C370" s="89">
        <v>-78.630402000000004</v>
      </c>
      <c r="D370" s="89">
        <v>-70.169219999999996</v>
      </c>
      <c r="F370" s="6">
        <f t="shared" si="62"/>
        <v>3.4962083333333003</v>
      </c>
      <c r="G370" s="6">
        <f t="shared" si="60"/>
        <v>-89.244193999999993</v>
      </c>
      <c r="J370" s="89">
        <v>2054291666.6666999</v>
      </c>
      <c r="K370" s="89">
        <v>-106.87009999999999</v>
      </c>
      <c r="L370" s="89">
        <v>-98.93486</v>
      </c>
      <c r="N370" s="6">
        <f t="shared" si="63"/>
        <v>3.4962083333333003</v>
      </c>
      <c r="O370" s="6">
        <f t="shared" si="61"/>
        <v>-80.620422000000005</v>
      </c>
    </row>
    <row r="371" spans="2:15" x14ac:dyDescent="0.25">
      <c r="B371" s="89">
        <v>2108583333.3333001</v>
      </c>
      <c r="C371" s="89">
        <v>-87.631729000000007</v>
      </c>
      <c r="D371" s="89">
        <v>-79.165321000000006</v>
      </c>
      <c r="F371" s="6">
        <f t="shared" si="62"/>
        <v>3.6616111111111</v>
      </c>
      <c r="G371" s="6">
        <f t="shared" si="60"/>
        <v>-111.96889</v>
      </c>
      <c r="J371" s="89">
        <v>2108583333.3333001</v>
      </c>
      <c r="K371" s="89">
        <v>-98.679771000000002</v>
      </c>
      <c r="L371" s="89">
        <v>-90.875068999999996</v>
      </c>
      <c r="N371" s="6">
        <f t="shared" si="63"/>
        <v>3.6616111111111</v>
      </c>
      <c r="O371" s="6">
        <f t="shared" si="61"/>
        <v>-89.938170999999997</v>
      </c>
    </row>
    <row r="372" spans="2:15" x14ac:dyDescent="0.25">
      <c r="B372" s="89">
        <v>2162875000</v>
      </c>
      <c r="C372" s="89">
        <v>-82.317757</v>
      </c>
      <c r="D372" s="89">
        <v>-74.259521000000007</v>
      </c>
      <c r="F372" s="6">
        <f t="shared" si="62"/>
        <v>3.8270138888888998</v>
      </c>
      <c r="G372" s="6">
        <f t="shared" si="60"/>
        <v>-90.261154000000005</v>
      </c>
      <c r="J372" s="89">
        <v>2162875000</v>
      </c>
      <c r="K372" s="89">
        <v>-123.55087</v>
      </c>
      <c r="L372" s="89">
        <v>-115.38579</v>
      </c>
      <c r="N372" s="6">
        <f t="shared" si="63"/>
        <v>3.8270138888888998</v>
      </c>
      <c r="O372" s="6">
        <f t="shared" si="61"/>
        <v>-83.961410999999998</v>
      </c>
    </row>
    <row r="373" spans="2:15" x14ac:dyDescent="0.25">
      <c r="B373" s="89">
        <v>2217166666.6666999</v>
      </c>
      <c r="C373" s="89">
        <v>-82.747017</v>
      </c>
      <c r="D373" s="89">
        <v>-75.163582000000005</v>
      </c>
      <c r="F373" s="6">
        <f t="shared" si="62"/>
        <v>3.9924166666667</v>
      </c>
      <c r="G373" s="6">
        <f t="shared" si="60"/>
        <v>-95.689209000000005</v>
      </c>
      <c r="J373" s="89">
        <v>2217166666.6666999</v>
      </c>
      <c r="K373" s="89">
        <v>-92.604156000000003</v>
      </c>
      <c r="L373" s="89">
        <v>-84.023124999999993</v>
      </c>
      <c r="N373" s="6">
        <f t="shared" si="63"/>
        <v>3.9924166666667</v>
      </c>
      <c r="O373" s="6">
        <f t="shared" si="61"/>
        <v>-84.644065999999995</v>
      </c>
    </row>
    <row r="374" spans="2:15" x14ac:dyDescent="0.25">
      <c r="B374" s="89">
        <v>2271458333.3333001</v>
      </c>
      <c r="C374" s="89">
        <v>-83.778152000000006</v>
      </c>
      <c r="D374" s="89">
        <v>-76.370498999999995</v>
      </c>
      <c r="F374" s="6">
        <f t="shared" si="62"/>
        <v>4.1578194444443994</v>
      </c>
      <c r="G374" s="6">
        <f t="shared" si="60"/>
        <v>-89.774131999999994</v>
      </c>
      <c r="J374" s="89">
        <v>2271458333.3333001</v>
      </c>
      <c r="K374" s="89">
        <v>-84.915702999999993</v>
      </c>
      <c r="L374" s="89">
        <v>-76.070580000000007</v>
      </c>
      <c r="N374" s="6">
        <f t="shared" si="63"/>
        <v>4.1578194444443994</v>
      </c>
      <c r="O374" s="6">
        <f t="shared" si="61"/>
        <v>-86.502701000000002</v>
      </c>
    </row>
    <row r="375" spans="2:15" x14ac:dyDescent="0.25">
      <c r="B375" s="89">
        <v>2325750000</v>
      </c>
      <c r="C375" s="89">
        <v>-80.689841999999999</v>
      </c>
      <c r="D375" s="89">
        <v>-72.976676999999995</v>
      </c>
      <c r="F375" s="6">
        <f t="shared" si="62"/>
        <v>4.3232222222222001</v>
      </c>
      <c r="G375" s="6">
        <f t="shared" si="60"/>
        <v>-84.408783</v>
      </c>
      <c r="J375" s="89">
        <v>2325750000</v>
      </c>
      <c r="K375" s="89">
        <v>-82.299437999999995</v>
      </c>
      <c r="L375" s="89">
        <v>-73.142814999999999</v>
      </c>
      <c r="N375" s="6">
        <f t="shared" si="63"/>
        <v>4.3232222222222001</v>
      </c>
      <c r="O375" s="6">
        <f t="shared" si="61"/>
        <v>-87.493590999999995</v>
      </c>
    </row>
    <row r="376" spans="2:15" x14ac:dyDescent="0.25">
      <c r="B376" s="89">
        <v>2380041666.6666999</v>
      </c>
      <c r="C376" s="89">
        <v>-78.159797999999995</v>
      </c>
      <c r="D376" s="89">
        <v>-69.799149</v>
      </c>
      <c r="F376" s="6">
        <f t="shared" si="62"/>
        <v>4.4886249999999999</v>
      </c>
      <c r="G376" s="6">
        <f t="shared" si="60"/>
        <v>-78.757514999999998</v>
      </c>
      <c r="J376" s="89">
        <v>2380041666.6666999</v>
      </c>
      <c r="K376" s="89">
        <v>-77.760040000000004</v>
      </c>
      <c r="L376" s="89">
        <v>-68.503440999999995</v>
      </c>
      <c r="N376" s="6">
        <f t="shared" si="63"/>
        <v>4.4886249999999999</v>
      </c>
      <c r="O376" s="6">
        <f t="shared" si="61"/>
        <v>-83.449898000000005</v>
      </c>
    </row>
    <row r="377" spans="2:15" x14ac:dyDescent="0.25">
      <c r="B377" s="89">
        <v>2434333333.3333001</v>
      </c>
      <c r="C377" s="89">
        <v>-74.801445000000001</v>
      </c>
      <c r="D377" s="89">
        <v>-65.975928999999994</v>
      </c>
      <c r="F377" s="6">
        <f t="shared" si="62"/>
        <v>4.6540277777777996</v>
      </c>
      <c r="G377" s="6">
        <f t="shared" si="60"/>
        <v>-89.167107000000001</v>
      </c>
      <c r="J377" s="89">
        <v>2434333333.3333001</v>
      </c>
      <c r="K377" s="89">
        <v>-74.119377</v>
      </c>
      <c r="L377" s="89">
        <v>-64.586746000000005</v>
      </c>
      <c r="N377" s="6">
        <f t="shared" si="63"/>
        <v>4.6540277777777996</v>
      </c>
      <c r="O377" s="6">
        <f t="shared" si="61"/>
        <v>-80.419578999999999</v>
      </c>
    </row>
    <row r="378" spans="2:15" x14ac:dyDescent="0.25">
      <c r="B378" s="89">
        <v>2488625000</v>
      </c>
      <c r="C378" s="89">
        <v>-73.581337000000005</v>
      </c>
      <c r="D378" s="89">
        <v>-64.587188999999995</v>
      </c>
      <c r="F378" s="6">
        <f t="shared" si="62"/>
        <v>4.8194305555556003</v>
      </c>
      <c r="G378" s="6">
        <f t="shared" si="60"/>
        <v>-80.607230999999999</v>
      </c>
      <c r="J378" s="89">
        <v>2488625000</v>
      </c>
      <c r="K378" s="89">
        <v>-73.559310999999994</v>
      </c>
      <c r="L378" s="89">
        <v>-63.603279000000001</v>
      </c>
      <c r="N378" s="6">
        <f t="shared" si="63"/>
        <v>4.8194305555556003</v>
      </c>
      <c r="O378" s="6">
        <f t="shared" si="61"/>
        <v>-83.307198</v>
      </c>
    </row>
    <row r="379" spans="2:15" x14ac:dyDescent="0.25">
      <c r="B379" s="89">
        <v>2542916666.6666999</v>
      </c>
      <c r="C379" s="89">
        <v>-74.166756000000007</v>
      </c>
      <c r="D379" s="89">
        <v>-65.142227000000005</v>
      </c>
      <c r="F379" s="6">
        <f t="shared" si="62"/>
        <v>4.9848333333332997</v>
      </c>
      <c r="G379" s="6">
        <f t="shared" si="60"/>
        <v>-77.934212000000002</v>
      </c>
      <c r="J379" s="89">
        <v>2542916666.6666999</v>
      </c>
      <c r="K379" s="89">
        <v>-80.941528000000005</v>
      </c>
      <c r="L379" s="89">
        <v>-70.663437000000002</v>
      </c>
      <c r="N379" s="6">
        <f t="shared" si="63"/>
        <v>4.9848333333332997</v>
      </c>
      <c r="O379" s="6">
        <f t="shared" si="61"/>
        <v>-79.898330999999999</v>
      </c>
    </row>
    <row r="380" spans="2:15" x14ac:dyDescent="0.25">
      <c r="B380" s="89">
        <v>2597208333.3333001</v>
      </c>
      <c r="C380" s="89">
        <v>-74.818641999999997</v>
      </c>
      <c r="D380" s="89">
        <v>-65.992416000000006</v>
      </c>
      <c r="F380" s="6">
        <f t="shared" si="62"/>
        <v>5.1502361111111004</v>
      </c>
      <c r="G380" s="6">
        <f t="shared" si="60"/>
        <v>-91.144408999999996</v>
      </c>
      <c r="J380" s="89">
        <v>2597208333.3333001</v>
      </c>
      <c r="K380" s="89">
        <v>-87.207526999999999</v>
      </c>
      <c r="L380" s="89">
        <v>-76.899208000000002</v>
      </c>
      <c r="N380" s="6">
        <f t="shared" si="63"/>
        <v>5.1502361111111004</v>
      </c>
      <c r="O380" s="6">
        <f t="shared" si="61"/>
        <v>-92.302245999999997</v>
      </c>
    </row>
    <row r="381" spans="2:15" x14ac:dyDescent="0.25">
      <c r="B381" s="89">
        <v>2651500000</v>
      </c>
      <c r="C381" s="89">
        <v>-70.949791000000005</v>
      </c>
      <c r="D381" s="89">
        <v>-61.483269</v>
      </c>
      <c r="F381" s="6">
        <f t="shared" si="62"/>
        <v>5.3156388888889001</v>
      </c>
      <c r="G381" s="6">
        <f t="shared" si="60"/>
        <v>-81.496780000000001</v>
      </c>
      <c r="J381" s="89">
        <v>2651500000</v>
      </c>
      <c r="K381" s="89">
        <v>-87.647452999999999</v>
      </c>
      <c r="L381" s="89">
        <v>-76.573668999999995</v>
      </c>
      <c r="N381" s="6">
        <f t="shared" si="63"/>
        <v>5.3156388888889001</v>
      </c>
      <c r="O381" s="6">
        <f t="shared" si="61"/>
        <v>-90.193366999999995</v>
      </c>
    </row>
    <row r="382" spans="2:15" x14ac:dyDescent="0.25">
      <c r="B382" s="89">
        <v>2705791666.6666999</v>
      </c>
      <c r="C382" s="89">
        <v>-74.792220999999998</v>
      </c>
      <c r="D382" s="89">
        <v>-65.273353999999998</v>
      </c>
      <c r="F382" s="6">
        <f t="shared" si="62"/>
        <v>5.4810416666667008</v>
      </c>
      <c r="G382" s="6">
        <f t="shared" si="60"/>
        <v>-74.620131999999998</v>
      </c>
      <c r="J382" s="89">
        <v>2705791666.6666999</v>
      </c>
      <c r="K382" s="89">
        <v>-87.948836999999997</v>
      </c>
      <c r="L382" s="89">
        <v>-76.870979000000005</v>
      </c>
      <c r="N382" s="6">
        <f t="shared" si="63"/>
        <v>5.4810416666667008</v>
      </c>
      <c r="O382" s="6">
        <f t="shared" si="61"/>
        <v>-82.272423000000003</v>
      </c>
    </row>
    <row r="383" spans="2:15" x14ac:dyDescent="0.25">
      <c r="B383" s="89">
        <v>2760083333.3333001</v>
      </c>
      <c r="C383" s="89">
        <v>-73.479697999999999</v>
      </c>
      <c r="D383" s="89">
        <v>-64.395065000000002</v>
      </c>
      <c r="F383" s="6">
        <f t="shared" si="62"/>
        <v>5.6464444444444002</v>
      </c>
      <c r="G383" s="6">
        <f t="shared" si="60"/>
        <v>-77.055496000000005</v>
      </c>
      <c r="J383" s="89">
        <v>2760083333.3333001</v>
      </c>
      <c r="K383" s="89">
        <v>-86.197745999999995</v>
      </c>
      <c r="L383" s="89">
        <v>-75.337508999999997</v>
      </c>
      <c r="N383" s="6">
        <f t="shared" si="63"/>
        <v>5.6464444444444002</v>
      </c>
      <c r="O383" s="6">
        <f t="shared" si="61"/>
        <v>-95.045531999999994</v>
      </c>
    </row>
    <row r="384" spans="2:15" x14ac:dyDescent="0.25">
      <c r="B384" s="89">
        <v>2814375000</v>
      </c>
      <c r="C384" s="89">
        <v>-65.853911999999994</v>
      </c>
      <c r="D384" s="89">
        <v>-56.758201999999997</v>
      </c>
      <c r="F384" s="6">
        <f t="shared" si="62"/>
        <v>5.8118472222222</v>
      </c>
      <c r="G384" s="6">
        <f t="shared" si="60"/>
        <v>-73.540428000000006</v>
      </c>
      <c r="J384" s="89">
        <v>2814375000</v>
      </c>
      <c r="K384" s="89">
        <v>-94.761077999999998</v>
      </c>
      <c r="L384" s="89">
        <v>-84.388572999999994</v>
      </c>
      <c r="N384" s="6">
        <f t="shared" si="63"/>
        <v>5.8118472222222</v>
      </c>
      <c r="O384" s="6">
        <f t="shared" si="61"/>
        <v>-80.395767000000006</v>
      </c>
    </row>
    <row r="385" spans="2:16" x14ac:dyDescent="0.25">
      <c r="B385" s="89">
        <v>2868666666.6666999</v>
      </c>
      <c r="C385" s="89">
        <v>-65.077620999999994</v>
      </c>
      <c r="D385" s="89">
        <v>-55.764125999999997</v>
      </c>
      <c r="F385" s="6">
        <f t="shared" si="62"/>
        <v>5.9772499999999997</v>
      </c>
      <c r="G385" s="6">
        <f t="shared" si="60"/>
        <v>-81.264968999999994</v>
      </c>
      <c r="J385" s="89">
        <v>2868666666.6666999</v>
      </c>
      <c r="K385" s="89">
        <v>-94.706374999999994</v>
      </c>
      <c r="L385" s="89">
        <v>-84.391647000000006</v>
      </c>
      <c r="N385" s="6">
        <f t="shared" si="63"/>
        <v>5.9772499999999997</v>
      </c>
      <c r="O385" s="6">
        <f t="shared" si="61"/>
        <v>-83.477660999999998</v>
      </c>
    </row>
    <row r="386" spans="2:16" x14ac:dyDescent="0.25">
      <c r="B386" s="89">
        <v>2922958333.3333001</v>
      </c>
      <c r="C386" s="89">
        <v>-68.421722000000003</v>
      </c>
      <c r="D386" s="89">
        <v>-58.709235999999997</v>
      </c>
      <c r="F386" s="6" t="s">
        <v>21</v>
      </c>
      <c r="J386" s="89">
        <v>2922958333.3333001</v>
      </c>
      <c r="K386" s="89">
        <v>-91.553894</v>
      </c>
      <c r="L386" s="89">
        <v>-81.372649999999993</v>
      </c>
      <c r="N386" s="6" t="s">
        <v>21</v>
      </c>
    </row>
    <row r="387" spans="2:16" x14ac:dyDescent="0.25">
      <c r="B387" s="89">
        <v>2977250000</v>
      </c>
      <c r="C387" s="89">
        <v>-74.546036000000001</v>
      </c>
      <c r="D387" s="89">
        <v>-63.672215000000001</v>
      </c>
      <c r="J387" s="89">
        <v>2977250000</v>
      </c>
      <c r="K387" s="89">
        <v>-83.835769999999997</v>
      </c>
      <c r="L387" s="89">
        <v>-73.627326999999994</v>
      </c>
    </row>
    <row r="388" spans="2:16" x14ac:dyDescent="0.25">
      <c r="B388" s="89" t="s">
        <v>21</v>
      </c>
      <c r="J388" s="89" t="s">
        <v>21</v>
      </c>
    </row>
    <row r="389" spans="2:16" x14ac:dyDescent="0.25">
      <c r="F389" s="6" t="s">
        <v>57</v>
      </c>
      <c r="N389" s="6" t="s">
        <v>57</v>
      </c>
    </row>
    <row r="390" spans="2:16" ht="15.75" x14ac:dyDescent="0.25">
      <c r="F390" s="6" t="s">
        <v>19</v>
      </c>
      <c r="G390" s="6" t="str">
        <f t="shared" ref="G390:G409" si="64">D416</f>
        <v>4Rx3L dBc Log Mag(dB)</v>
      </c>
      <c r="H390" s="35">
        <v>4</v>
      </c>
      <c r="N390" s="6" t="s">
        <v>19</v>
      </c>
      <c r="O390" s="6" t="str">
        <f t="shared" ref="O390:O409" si="65">L416</f>
        <v>4Rx3L dBc Log Mag(dB)</v>
      </c>
      <c r="P390" s="35">
        <v>4</v>
      </c>
    </row>
    <row r="391" spans="2:16" ht="15.75" x14ac:dyDescent="0.25">
      <c r="B391" s="89" t="s">
        <v>55</v>
      </c>
      <c r="F391" s="6">
        <f t="shared" ref="F391:F409" si="66">B417/1000000000</f>
        <v>2</v>
      </c>
      <c r="G391" s="6">
        <f t="shared" si="64"/>
        <v>-65.370429999999999</v>
      </c>
      <c r="H391" s="36">
        <f>ABS(AVERAGE(G391:G409)-(H390-1)*15)</f>
        <v>126.63938978947367</v>
      </c>
      <c r="J391" s="89" t="s">
        <v>55</v>
      </c>
      <c r="N391" s="6">
        <f t="shared" ref="N391:N409" si="67">J417/1000000000</f>
        <v>2</v>
      </c>
      <c r="O391" s="6">
        <f t="shared" si="65"/>
        <v>-65.109466999999995</v>
      </c>
      <c r="P391" s="36">
        <f>ABS(AVERAGE(O391:O409)-(P390-1)*15)</f>
        <v>127.99069494736841</v>
      </c>
    </row>
    <row r="392" spans="2:16" x14ac:dyDescent="0.25">
      <c r="B392" s="89" t="s">
        <v>19</v>
      </c>
      <c r="C392" s="89" t="s">
        <v>137</v>
      </c>
      <c r="D392" s="89" t="s">
        <v>56</v>
      </c>
      <c r="F392" s="6">
        <f t="shared" si="66"/>
        <v>2.3876249999999999</v>
      </c>
      <c r="G392" s="6">
        <f t="shared" si="64"/>
        <v>-67.576599000000002</v>
      </c>
      <c r="J392" s="89" t="s">
        <v>19</v>
      </c>
      <c r="K392" s="89" t="s">
        <v>137</v>
      </c>
      <c r="L392" s="89" t="s">
        <v>56</v>
      </c>
      <c r="N392" s="6">
        <f t="shared" si="67"/>
        <v>2.3876249999999999</v>
      </c>
      <c r="O392" s="6">
        <f t="shared" si="65"/>
        <v>-64.061515999999997</v>
      </c>
    </row>
    <row r="393" spans="2:16" x14ac:dyDescent="0.25">
      <c r="B393" s="89">
        <v>3000000000</v>
      </c>
      <c r="C393" s="89">
        <v>-86.481728000000004</v>
      </c>
      <c r="D393" s="89">
        <v>-77.273758000000001</v>
      </c>
      <c r="F393" s="6">
        <f t="shared" si="66"/>
        <v>2.7752500000000002</v>
      </c>
      <c r="G393" s="6">
        <f t="shared" si="64"/>
        <v>-77.340774999999994</v>
      </c>
      <c r="J393" s="89">
        <v>3000000000</v>
      </c>
      <c r="K393" s="89">
        <v>-87.231812000000005</v>
      </c>
      <c r="L393" s="89">
        <v>-75.376510999999994</v>
      </c>
      <c r="N393" s="6">
        <f t="shared" si="67"/>
        <v>2.7752500000000002</v>
      </c>
      <c r="O393" s="6">
        <f t="shared" si="65"/>
        <v>-72.396254999999996</v>
      </c>
    </row>
    <row r="394" spans="2:16" x14ac:dyDescent="0.25">
      <c r="B394" s="89">
        <v>3165402777.7778001</v>
      </c>
      <c r="C394" s="89">
        <v>-91.452659999999995</v>
      </c>
      <c r="D394" s="89">
        <v>-82.991478000000001</v>
      </c>
      <c r="F394" s="6">
        <f t="shared" si="66"/>
        <v>3.1628750000000001</v>
      </c>
      <c r="G394" s="6">
        <f t="shared" si="64"/>
        <v>-84.889610000000005</v>
      </c>
      <c r="J394" s="89">
        <v>3165402777.7778001</v>
      </c>
      <c r="K394" s="89">
        <v>-91.660674999999998</v>
      </c>
      <c r="L394" s="89">
        <v>-83.725425999999999</v>
      </c>
      <c r="N394" s="6">
        <f t="shared" si="67"/>
        <v>3.1628750000000001</v>
      </c>
      <c r="O394" s="6">
        <f t="shared" si="65"/>
        <v>-75.622375000000005</v>
      </c>
    </row>
    <row r="395" spans="2:16" x14ac:dyDescent="0.25">
      <c r="B395" s="89">
        <v>3330805555.5556002</v>
      </c>
      <c r="C395" s="89">
        <v>-92.527855000000002</v>
      </c>
      <c r="D395" s="89">
        <v>-84.061447000000001</v>
      </c>
      <c r="F395" s="6">
        <f t="shared" si="66"/>
        <v>3.5505</v>
      </c>
      <c r="G395" s="6">
        <f t="shared" si="64"/>
        <v>-97.423980999999998</v>
      </c>
      <c r="J395" s="89">
        <v>3330805555.5556002</v>
      </c>
      <c r="K395" s="89">
        <v>-89.718108999999998</v>
      </c>
      <c r="L395" s="89">
        <v>-81.913405999999995</v>
      </c>
      <c r="N395" s="6">
        <f t="shared" si="67"/>
        <v>3.5505</v>
      </c>
      <c r="O395" s="6">
        <f t="shared" si="65"/>
        <v>-90.671645999999996</v>
      </c>
    </row>
    <row r="396" spans="2:16" x14ac:dyDescent="0.25">
      <c r="B396" s="89">
        <v>3496208333.3333001</v>
      </c>
      <c r="C396" s="89">
        <v>-97.302429000000004</v>
      </c>
      <c r="D396" s="89">
        <v>-89.244193999999993</v>
      </c>
      <c r="F396" s="6">
        <f t="shared" si="66"/>
        <v>3.9381249999999999</v>
      </c>
      <c r="G396" s="6">
        <f t="shared" si="64"/>
        <v>-81.661285000000007</v>
      </c>
      <c r="J396" s="89">
        <v>3496208333.3333001</v>
      </c>
      <c r="K396" s="89">
        <v>-88.785506999999996</v>
      </c>
      <c r="L396" s="89">
        <v>-80.620422000000005</v>
      </c>
      <c r="N396" s="6">
        <f t="shared" si="67"/>
        <v>3.9381249999999999</v>
      </c>
      <c r="O396" s="6">
        <f t="shared" si="65"/>
        <v>-85.531609000000003</v>
      </c>
    </row>
    <row r="397" spans="2:16" x14ac:dyDescent="0.25">
      <c r="B397" s="89">
        <v>3661611111.1111002</v>
      </c>
      <c r="C397" s="89">
        <v>-119.55231999999999</v>
      </c>
      <c r="D397" s="89">
        <v>-111.96889</v>
      </c>
      <c r="F397" s="6">
        <f t="shared" si="66"/>
        <v>4.3257500000000002</v>
      </c>
      <c r="G397" s="6">
        <f t="shared" si="64"/>
        <v>-89.168021999999993</v>
      </c>
      <c r="J397" s="89">
        <v>3661611111.1111002</v>
      </c>
      <c r="K397" s="89">
        <v>-98.519203000000005</v>
      </c>
      <c r="L397" s="89">
        <v>-89.938170999999997</v>
      </c>
      <c r="N397" s="6">
        <f t="shared" si="67"/>
        <v>4.3257500000000002</v>
      </c>
      <c r="O397" s="6">
        <f t="shared" si="65"/>
        <v>-88.064796000000001</v>
      </c>
    </row>
    <row r="398" spans="2:16" x14ac:dyDescent="0.25">
      <c r="B398" s="89">
        <v>3827013888.8888998</v>
      </c>
      <c r="C398" s="89">
        <v>-97.668816000000007</v>
      </c>
      <c r="D398" s="89">
        <v>-90.261154000000005</v>
      </c>
      <c r="F398" s="6">
        <f t="shared" si="66"/>
        <v>4.7133750000000001</v>
      </c>
      <c r="G398" s="6">
        <f t="shared" si="64"/>
        <v>-84.364814999999993</v>
      </c>
      <c r="J398" s="89">
        <v>3827013888.8888998</v>
      </c>
      <c r="K398" s="89">
        <v>-92.806540999999996</v>
      </c>
      <c r="L398" s="89">
        <v>-83.961410999999998</v>
      </c>
      <c r="N398" s="6">
        <f t="shared" si="67"/>
        <v>4.7133750000000001</v>
      </c>
      <c r="O398" s="6">
        <f t="shared" si="65"/>
        <v>-87.552909999999997</v>
      </c>
    </row>
    <row r="399" spans="2:16" x14ac:dyDescent="0.25">
      <c r="B399" s="89">
        <v>3992416666.6666999</v>
      </c>
      <c r="C399" s="89">
        <v>-103.40237</v>
      </c>
      <c r="D399" s="89">
        <v>-95.689209000000005</v>
      </c>
      <c r="F399" s="6">
        <f t="shared" si="66"/>
        <v>5.101</v>
      </c>
      <c r="G399" s="6">
        <f t="shared" si="64"/>
        <v>-85.534912000000006</v>
      </c>
      <c r="J399" s="89">
        <v>3992416666.6666999</v>
      </c>
      <c r="K399" s="89">
        <v>-93.800697</v>
      </c>
      <c r="L399" s="89">
        <v>-84.644065999999995</v>
      </c>
      <c r="N399" s="6">
        <f t="shared" si="67"/>
        <v>5.101</v>
      </c>
      <c r="O399" s="6">
        <f t="shared" si="65"/>
        <v>-86.125518999999997</v>
      </c>
    </row>
    <row r="400" spans="2:16" x14ac:dyDescent="0.25">
      <c r="B400" s="89">
        <v>4157819444.4443998</v>
      </c>
      <c r="C400" s="89">
        <v>-98.134781000000004</v>
      </c>
      <c r="D400" s="89">
        <v>-89.774131999999994</v>
      </c>
      <c r="F400" s="6">
        <f t="shared" si="66"/>
        <v>5.4886249999999999</v>
      </c>
      <c r="G400" s="6">
        <f t="shared" si="64"/>
        <v>-75.544974999999994</v>
      </c>
      <c r="J400" s="89">
        <v>4157819444.4443998</v>
      </c>
      <c r="K400" s="89">
        <v>-95.759293</v>
      </c>
      <c r="L400" s="89">
        <v>-86.502701000000002</v>
      </c>
      <c r="N400" s="6">
        <f t="shared" si="67"/>
        <v>5.4886249999999999</v>
      </c>
      <c r="O400" s="6">
        <f t="shared" si="65"/>
        <v>-85.858902</v>
      </c>
    </row>
    <row r="401" spans="2:16" x14ac:dyDescent="0.25">
      <c r="B401" s="89">
        <v>4323222222.2222004</v>
      </c>
      <c r="C401" s="89">
        <v>-93.234298999999993</v>
      </c>
      <c r="D401" s="89">
        <v>-84.408783</v>
      </c>
      <c r="F401" s="6">
        <f t="shared" si="66"/>
        <v>5.8762499999999998</v>
      </c>
      <c r="G401" s="6">
        <f t="shared" si="64"/>
        <v>-84.093124000000003</v>
      </c>
      <c r="J401" s="89">
        <v>4323222222.2222004</v>
      </c>
      <c r="K401" s="89">
        <v>-97.026222000000004</v>
      </c>
      <c r="L401" s="89">
        <v>-87.493590999999995</v>
      </c>
      <c r="N401" s="6">
        <f t="shared" si="67"/>
        <v>5.8762499999999998</v>
      </c>
      <c r="O401" s="6">
        <f t="shared" si="65"/>
        <v>-85.733436999999995</v>
      </c>
    </row>
    <row r="402" spans="2:16" x14ac:dyDescent="0.25">
      <c r="B402" s="89">
        <v>4488625000</v>
      </c>
      <c r="C402" s="89">
        <v>-87.751671000000002</v>
      </c>
      <c r="D402" s="89">
        <v>-78.757514999999998</v>
      </c>
      <c r="F402" s="6">
        <f t="shared" si="66"/>
        <v>6.2638749999999996</v>
      </c>
      <c r="G402" s="6">
        <f t="shared" si="64"/>
        <v>-77.764420000000001</v>
      </c>
      <c r="J402" s="89">
        <v>4488625000</v>
      </c>
      <c r="K402" s="89">
        <v>-93.405929999999998</v>
      </c>
      <c r="L402" s="89">
        <v>-83.449898000000005</v>
      </c>
      <c r="N402" s="6">
        <f t="shared" si="67"/>
        <v>6.2638749999999996</v>
      </c>
      <c r="O402" s="6">
        <f t="shared" si="65"/>
        <v>-85.410888999999997</v>
      </c>
    </row>
    <row r="403" spans="2:16" x14ac:dyDescent="0.25">
      <c r="B403" s="89">
        <v>4654027777.7777996</v>
      </c>
      <c r="C403" s="89">
        <v>-98.191642999999999</v>
      </c>
      <c r="D403" s="89">
        <v>-89.167107000000001</v>
      </c>
      <c r="F403" s="6">
        <f t="shared" si="66"/>
        <v>6.6515000000000004</v>
      </c>
      <c r="G403" s="6">
        <f t="shared" si="64"/>
        <v>-72.689491000000004</v>
      </c>
      <c r="J403" s="89">
        <v>4654027777.7777996</v>
      </c>
      <c r="K403" s="89">
        <v>-90.697670000000002</v>
      </c>
      <c r="L403" s="89">
        <v>-80.419578999999999</v>
      </c>
      <c r="N403" s="6">
        <f t="shared" si="67"/>
        <v>6.6515000000000004</v>
      </c>
      <c r="O403" s="6">
        <f t="shared" si="65"/>
        <v>-87.924591000000007</v>
      </c>
    </row>
    <row r="404" spans="2:16" x14ac:dyDescent="0.25">
      <c r="B404" s="89">
        <v>4819430555.5556002</v>
      </c>
      <c r="C404" s="89">
        <v>-89.433456000000007</v>
      </c>
      <c r="D404" s="89">
        <v>-80.607230999999999</v>
      </c>
      <c r="F404" s="6">
        <f t="shared" si="66"/>
        <v>7.0391250000000003</v>
      </c>
      <c r="G404" s="6">
        <f t="shared" si="64"/>
        <v>-78.176490999999999</v>
      </c>
      <c r="J404" s="89">
        <v>4819430555.5556002</v>
      </c>
      <c r="K404" s="89">
        <v>-93.615516999999997</v>
      </c>
      <c r="L404" s="89">
        <v>-83.307198</v>
      </c>
      <c r="N404" s="6">
        <f t="shared" si="67"/>
        <v>7.0391250000000003</v>
      </c>
      <c r="O404" s="6">
        <f t="shared" si="65"/>
        <v>-80.875457999999995</v>
      </c>
    </row>
    <row r="405" spans="2:16" x14ac:dyDescent="0.25">
      <c r="B405" s="89">
        <v>4984833333.3332996</v>
      </c>
      <c r="C405" s="89">
        <v>-87.400726000000006</v>
      </c>
      <c r="D405" s="89">
        <v>-77.934212000000002</v>
      </c>
      <c r="F405" s="6">
        <f t="shared" si="66"/>
        <v>7.4267500000000002</v>
      </c>
      <c r="G405" s="6">
        <f t="shared" si="64"/>
        <v>-79.501105999999993</v>
      </c>
      <c r="J405" s="89">
        <v>4984833333.3332996</v>
      </c>
      <c r="K405" s="89">
        <v>-90.972121999999999</v>
      </c>
      <c r="L405" s="89">
        <v>-79.898330999999999</v>
      </c>
      <c r="N405" s="6">
        <f t="shared" si="67"/>
        <v>7.4267500000000002</v>
      </c>
      <c r="O405" s="6">
        <f t="shared" si="65"/>
        <v>-90.494811999999996</v>
      </c>
    </row>
    <row r="406" spans="2:16" x14ac:dyDescent="0.25">
      <c r="B406" s="89">
        <v>5150236111.1111002</v>
      </c>
      <c r="C406" s="89">
        <v>-100.66328</v>
      </c>
      <c r="D406" s="89">
        <v>-91.144408999999996</v>
      </c>
      <c r="F406" s="6">
        <f t="shared" si="66"/>
        <v>7.8143750000000001</v>
      </c>
      <c r="G406" s="6">
        <f t="shared" si="64"/>
        <v>-84.907600000000002</v>
      </c>
      <c r="J406" s="89">
        <v>5150236111.1111002</v>
      </c>
      <c r="K406" s="89">
        <v>-103.3801</v>
      </c>
      <c r="L406" s="89">
        <v>-92.302245999999997</v>
      </c>
      <c r="N406" s="6">
        <f t="shared" si="67"/>
        <v>7.8143750000000001</v>
      </c>
      <c r="O406" s="6">
        <f t="shared" si="65"/>
        <v>-90.882262999999995</v>
      </c>
    </row>
    <row r="407" spans="2:16" x14ac:dyDescent="0.25">
      <c r="B407" s="89">
        <v>5315638888.8888998</v>
      </c>
      <c r="C407" s="89">
        <v>-90.581406000000001</v>
      </c>
      <c r="D407" s="89">
        <v>-81.496780000000001</v>
      </c>
      <c r="F407" s="6">
        <f t="shared" si="66"/>
        <v>8.202</v>
      </c>
      <c r="G407" s="6">
        <f t="shared" si="64"/>
        <v>-87.922843999999998</v>
      </c>
      <c r="J407" s="89">
        <v>5315638888.8888998</v>
      </c>
      <c r="K407" s="89">
        <v>-101.0536</v>
      </c>
      <c r="L407" s="89">
        <v>-90.193366999999995</v>
      </c>
      <c r="N407" s="6">
        <f t="shared" si="67"/>
        <v>8.202</v>
      </c>
      <c r="O407" s="6">
        <f t="shared" si="65"/>
        <v>-86.671135000000007</v>
      </c>
    </row>
    <row r="408" spans="2:16" x14ac:dyDescent="0.25">
      <c r="B408" s="89">
        <v>5481041666.6667004</v>
      </c>
      <c r="C408" s="89">
        <v>-83.715843000000007</v>
      </c>
      <c r="D408" s="89">
        <v>-74.620131999999998</v>
      </c>
      <c r="F408" s="6">
        <f t="shared" si="66"/>
        <v>8.5896249999999998</v>
      </c>
      <c r="G408" s="6">
        <f t="shared" si="64"/>
        <v>-94.659782000000007</v>
      </c>
      <c r="J408" s="89">
        <v>5481041666.6667004</v>
      </c>
      <c r="K408" s="89">
        <v>-92.644927999999993</v>
      </c>
      <c r="L408" s="89">
        <v>-82.272423000000003</v>
      </c>
      <c r="N408" s="6">
        <f t="shared" si="67"/>
        <v>8.5896249999999998</v>
      </c>
      <c r="O408" s="6">
        <f t="shared" si="65"/>
        <v>-86.614410000000007</v>
      </c>
    </row>
    <row r="409" spans="2:16" x14ac:dyDescent="0.25">
      <c r="B409" s="89">
        <v>5646444444.4443998</v>
      </c>
      <c r="C409" s="89">
        <v>-86.368995999999996</v>
      </c>
      <c r="D409" s="89">
        <v>-77.055496000000005</v>
      </c>
      <c r="F409" s="6">
        <f t="shared" si="66"/>
        <v>8.9772499999999997</v>
      </c>
      <c r="G409" s="6">
        <f t="shared" si="64"/>
        <v>-82.558143999999999</v>
      </c>
      <c r="J409" s="89">
        <v>5646444444.4443998</v>
      </c>
      <c r="K409" s="89">
        <v>-105.36026</v>
      </c>
      <c r="L409" s="89">
        <v>-95.045531999999994</v>
      </c>
      <c r="N409" s="6">
        <f t="shared" si="67"/>
        <v>8.9772499999999997</v>
      </c>
      <c r="O409" s="6">
        <f t="shared" si="65"/>
        <v>-81.221214000000003</v>
      </c>
    </row>
    <row r="410" spans="2:16" x14ac:dyDescent="0.25">
      <c r="B410" s="89">
        <v>5811847222.2222004</v>
      </c>
      <c r="C410" s="89">
        <v>-83.252914000000004</v>
      </c>
      <c r="D410" s="89">
        <v>-73.540428000000006</v>
      </c>
      <c r="F410" s="6" t="s">
        <v>21</v>
      </c>
      <c r="J410" s="89">
        <v>5811847222.2222004</v>
      </c>
      <c r="K410" s="89">
        <v>-90.577010999999999</v>
      </c>
      <c r="L410" s="89">
        <v>-80.395767000000006</v>
      </c>
      <c r="N410" s="6" t="s">
        <v>21</v>
      </c>
    </row>
    <row r="411" spans="2:16" x14ac:dyDescent="0.25">
      <c r="B411" s="89">
        <v>5977250000</v>
      </c>
      <c r="C411" s="89">
        <v>-92.138785999999996</v>
      </c>
      <c r="D411" s="89">
        <v>-81.264968999999994</v>
      </c>
      <c r="J411" s="89">
        <v>5977250000</v>
      </c>
      <c r="K411" s="89">
        <v>-93.686104</v>
      </c>
      <c r="L411" s="89">
        <v>-83.477660999999998</v>
      </c>
    </row>
    <row r="412" spans="2:16" x14ac:dyDescent="0.25">
      <c r="B412" s="89" t="s">
        <v>21</v>
      </c>
      <c r="J412" s="89" t="s">
        <v>21</v>
      </c>
    </row>
    <row r="413" spans="2:16" x14ac:dyDescent="0.25">
      <c r="F413" s="6" t="s">
        <v>59</v>
      </c>
      <c r="N413" s="6" t="s">
        <v>59</v>
      </c>
    </row>
    <row r="414" spans="2:16" ht="15.75" x14ac:dyDescent="0.25">
      <c r="F414" s="6" t="s">
        <v>19</v>
      </c>
      <c r="G414" s="6" t="str">
        <f t="shared" ref="G414:G433" si="68">D440</f>
        <v>4Rx4L dBc Log Mag(dB)</v>
      </c>
      <c r="H414" s="35">
        <v>4</v>
      </c>
      <c r="N414" s="6" t="s">
        <v>19</v>
      </c>
      <c r="O414" s="6" t="str">
        <f t="shared" ref="O414:O433" si="69">L440</f>
        <v>4Rx4L dBc Log Mag(dB)</v>
      </c>
      <c r="P414" s="35">
        <v>4</v>
      </c>
    </row>
    <row r="415" spans="2:16" ht="15.75" x14ac:dyDescent="0.25">
      <c r="B415" s="89" t="s">
        <v>57</v>
      </c>
      <c r="F415" s="6">
        <f t="shared" ref="F415:F433" si="70">B441/1000000000</f>
        <v>2</v>
      </c>
      <c r="G415" s="6">
        <f t="shared" si="68"/>
        <v>-68.630050999999995</v>
      </c>
      <c r="H415" s="36">
        <f>ABS(AVERAGE(G415:G433)-(H414-1)*15)</f>
        <v>132.18288278947369</v>
      </c>
      <c r="J415" s="89" t="s">
        <v>57</v>
      </c>
      <c r="N415" s="6">
        <f t="shared" ref="N415:N433" si="71">J441/1000000000</f>
        <v>2</v>
      </c>
      <c r="O415" s="6">
        <f t="shared" si="69"/>
        <v>-82.578406999999999</v>
      </c>
      <c r="P415" s="36">
        <f>ABS(AVERAGE(O415:O433)-(P414-1)*15)</f>
        <v>136.08711831578947</v>
      </c>
    </row>
    <row r="416" spans="2:16" x14ac:dyDescent="0.25">
      <c r="B416" s="89" t="s">
        <v>19</v>
      </c>
      <c r="C416" s="89" t="s">
        <v>138</v>
      </c>
      <c r="D416" s="89" t="s">
        <v>58</v>
      </c>
      <c r="F416" s="6">
        <f t="shared" si="70"/>
        <v>2.5542916666666997</v>
      </c>
      <c r="G416" s="6">
        <f t="shared" si="68"/>
        <v>-70.776298999999995</v>
      </c>
      <c r="J416" s="89" t="s">
        <v>19</v>
      </c>
      <c r="K416" s="89" t="s">
        <v>138</v>
      </c>
      <c r="L416" s="89" t="s">
        <v>58</v>
      </c>
      <c r="N416" s="6">
        <f t="shared" si="71"/>
        <v>2.5542916666666997</v>
      </c>
      <c r="O416" s="6">
        <f t="shared" si="69"/>
        <v>-77.586585999999997</v>
      </c>
    </row>
    <row r="417" spans="2:15" x14ac:dyDescent="0.25">
      <c r="B417" s="89">
        <v>2000000000</v>
      </c>
      <c r="C417" s="89">
        <v>-74.578406999999999</v>
      </c>
      <c r="D417" s="89">
        <v>-65.370429999999999</v>
      </c>
      <c r="F417" s="6">
        <f t="shared" si="70"/>
        <v>3.1085833333332999</v>
      </c>
      <c r="G417" s="6">
        <f t="shared" si="68"/>
        <v>-79.254906000000005</v>
      </c>
      <c r="J417" s="89">
        <v>2000000000</v>
      </c>
      <c r="K417" s="89">
        <v>-76.964766999999995</v>
      </c>
      <c r="L417" s="89">
        <v>-65.109466999999995</v>
      </c>
      <c r="N417" s="6">
        <f t="shared" si="71"/>
        <v>3.1085833333332999</v>
      </c>
      <c r="O417" s="6">
        <f t="shared" si="69"/>
        <v>-76.011748999999995</v>
      </c>
    </row>
    <row r="418" spans="2:15" x14ac:dyDescent="0.25">
      <c r="B418" s="89">
        <v>2387625000</v>
      </c>
      <c r="C418" s="89">
        <v>-76.037773000000001</v>
      </c>
      <c r="D418" s="89">
        <v>-67.576599000000002</v>
      </c>
      <c r="F418" s="6">
        <f t="shared" si="70"/>
        <v>3.6628750000000001</v>
      </c>
      <c r="G418" s="6">
        <f t="shared" si="68"/>
        <v>-85.429573000000005</v>
      </c>
      <c r="J418" s="89">
        <v>2387625000</v>
      </c>
      <c r="K418" s="89">
        <v>-71.996758</v>
      </c>
      <c r="L418" s="89">
        <v>-64.061515999999997</v>
      </c>
      <c r="N418" s="6">
        <f t="shared" si="71"/>
        <v>3.6628750000000001</v>
      </c>
      <c r="O418" s="6">
        <f t="shared" si="69"/>
        <v>-85.665237000000005</v>
      </c>
    </row>
    <row r="419" spans="2:15" x14ac:dyDescent="0.25">
      <c r="B419" s="89">
        <v>2775250000</v>
      </c>
      <c r="C419" s="89">
        <v>-85.807181999999997</v>
      </c>
      <c r="D419" s="89">
        <v>-77.340774999999994</v>
      </c>
      <c r="F419" s="6">
        <f t="shared" si="70"/>
        <v>4.2171666666667003</v>
      </c>
      <c r="G419" s="6">
        <f t="shared" si="68"/>
        <v>-87.302764999999994</v>
      </c>
      <c r="J419" s="89">
        <v>2775250000</v>
      </c>
      <c r="K419" s="89">
        <v>-80.200958</v>
      </c>
      <c r="L419" s="89">
        <v>-72.396254999999996</v>
      </c>
      <c r="N419" s="6">
        <f t="shared" si="71"/>
        <v>4.2171666666667003</v>
      </c>
      <c r="O419" s="6">
        <f t="shared" si="69"/>
        <v>-96.264129999999994</v>
      </c>
    </row>
    <row r="420" spans="2:15" x14ac:dyDescent="0.25">
      <c r="B420" s="89">
        <v>3162875000</v>
      </c>
      <c r="C420" s="89">
        <v>-92.947838000000004</v>
      </c>
      <c r="D420" s="89">
        <v>-84.889610000000005</v>
      </c>
      <c r="F420" s="6">
        <f t="shared" si="70"/>
        <v>4.7714583333332996</v>
      </c>
      <c r="G420" s="6">
        <f t="shared" si="68"/>
        <v>-90.764899999999997</v>
      </c>
      <c r="J420" s="89">
        <v>3162875000</v>
      </c>
      <c r="K420" s="89">
        <v>-83.787452999999999</v>
      </c>
      <c r="L420" s="89">
        <v>-75.622375000000005</v>
      </c>
      <c r="N420" s="6">
        <f t="shared" si="71"/>
        <v>4.7714583333332996</v>
      </c>
      <c r="O420" s="6">
        <f t="shared" si="69"/>
        <v>-88.546576999999999</v>
      </c>
    </row>
    <row r="421" spans="2:15" x14ac:dyDescent="0.25">
      <c r="B421" s="89">
        <v>3550500000</v>
      </c>
      <c r="C421" s="89">
        <v>-105.00740999999999</v>
      </c>
      <c r="D421" s="89">
        <v>-97.423980999999998</v>
      </c>
      <c r="F421" s="6">
        <f t="shared" si="70"/>
        <v>5.3257500000000002</v>
      </c>
      <c r="G421" s="6">
        <f t="shared" si="68"/>
        <v>-91.017227000000005</v>
      </c>
      <c r="J421" s="89">
        <v>3550500000</v>
      </c>
      <c r="K421" s="89">
        <v>-99.252678000000003</v>
      </c>
      <c r="L421" s="89">
        <v>-90.671645999999996</v>
      </c>
      <c r="N421" s="6">
        <f t="shared" si="71"/>
        <v>5.3257500000000002</v>
      </c>
      <c r="O421" s="6">
        <f t="shared" si="69"/>
        <v>-91.398621000000006</v>
      </c>
    </row>
    <row r="422" spans="2:15" x14ac:dyDescent="0.25">
      <c r="B422" s="89">
        <v>3938125000</v>
      </c>
      <c r="C422" s="89">
        <v>-89.068939</v>
      </c>
      <c r="D422" s="89">
        <v>-81.661285000000007</v>
      </c>
      <c r="F422" s="6">
        <f t="shared" si="70"/>
        <v>5.8800416666667008</v>
      </c>
      <c r="G422" s="6">
        <f t="shared" si="68"/>
        <v>-90.386405999999994</v>
      </c>
      <c r="J422" s="89">
        <v>3938125000</v>
      </c>
      <c r="K422" s="89">
        <v>-94.376732000000004</v>
      </c>
      <c r="L422" s="89">
        <v>-85.531609000000003</v>
      </c>
      <c r="N422" s="6">
        <f t="shared" si="71"/>
        <v>5.8800416666667008</v>
      </c>
      <c r="O422" s="6">
        <f t="shared" si="69"/>
        <v>-96.651482000000001</v>
      </c>
    </row>
    <row r="423" spans="2:15" x14ac:dyDescent="0.25">
      <c r="B423" s="89">
        <v>4325750000</v>
      </c>
      <c r="C423" s="89">
        <v>-96.881186999999997</v>
      </c>
      <c r="D423" s="89">
        <v>-89.168021999999993</v>
      </c>
      <c r="F423" s="6">
        <f t="shared" si="70"/>
        <v>6.4343333333332993</v>
      </c>
      <c r="G423" s="6">
        <f t="shared" si="68"/>
        <v>-90.686454999999995</v>
      </c>
      <c r="J423" s="89">
        <v>4325750000</v>
      </c>
      <c r="K423" s="89">
        <v>-97.221419999999995</v>
      </c>
      <c r="L423" s="89">
        <v>-88.064796000000001</v>
      </c>
      <c r="N423" s="6">
        <f t="shared" si="71"/>
        <v>6.4343333333332993</v>
      </c>
      <c r="O423" s="6">
        <f t="shared" si="69"/>
        <v>-101.91081</v>
      </c>
    </row>
    <row r="424" spans="2:15" x14ac:dyDescent="0.25">
      <c r="B424" s="89">
        <v>4713375000</v>
      </c>
      <c r="C424" s="89">
        <v>-92.725455999999994</v>
      </c>
      <c r="D424" s="89">
        <v>-84.364814999999993</v>
      </c>
      <c r="F424" s="6">
        <f t="shared" si="70"/>
        <v>6.9886249999999999</v>
      </c>
      <c r="G424" s="6">
        <f t="shared" si="68"/>
        <v>-91.625159999999994</v>
      </c>
      <c r="J424" s="89">
        <v>4713375000</v>
      </c>
      <c r="K424" s="89">
        <v>-96.809509000000006</v>
      </c>
      <c r="L424" s="89">
        <v>-87.552909999999997</v>
      </c>
      <c r="N424" s="6">
        <f t="shared" si="71"/>
        <v>6.9886249999999999</v>
      </c>
      <c r="O424" s="6">
        <f t="shared" si="69"/>
        <v>-94.591255000000004</v>
      </c>
    </row>
    <row r="425" spans="2:15" x14ac:dyDescent="0.25">
      <c r="B425" s="89">
        <v>5101000000</v>
      </c>
      <c r="C425" s="89">
        <v>-94.360420000000005</v>
      </c>
      <c r="D425" s="89">
        <v>-85.534912000000006</v>
      </c>
      <c r="F425" s="6">
        <f t="shared" si="70"/>
        <v>7.5429166666667005</v>
      </c>
      <c r="G425" s="6">
        <f t="shared" si="68"/>
        <v>-102.40324</v>
      </c>
      <c r="J425" s="89">
        <v>5101000000</v>
      </c>
      <c r="K425" s="89">
        <v>-95.658150000000006</v>
      </c>
      <c r="L425" s="89">
        <v>-86.125518999999997</v>
      </c>
      <c r="N425" s="6">
        <f t="shared" si="71"/>
        <v>7.5429166666667005</v>
      </c>
      <c r="O425" s="6">
        <f t="shared" si="69"/>
        <v>-97.402725000000004</v>
      </c>
    </row>
    <row r="426" spans="2:15" x14ac:dyDescent="0.25">
      <c r="B426" s="89">
        <v>5488625000</v>
      </c>
      <c r="C426" s="89">
        <v>-84.539124000000001</v>
      </c>
      <c r="D426" s="89">
        <v>-75.544974999999994</v>
      </c>
      <c r="F426" s="6">
        <f t="shared" si="70"/>
        <v>8.0972083333332989</v>
      </c>
      <c r="G426" s="6">
        <f t="shared" si="68"/>
        <v>-85.430098999999998</v>
      </c>
      <c r="J426" s="89">
        <v>5488625000</v>
      </c>
      <c r="K426" s="89">
        <v>-95.814933999999994</v>
      </c>
      <c r="L426" s="89">
        <v>-85.858902</v>
      </c>
      <c r="N426" s="6">
        <f t="shared" si="71"/>
        <v>8.0972083333332989</v>
      </c>
      <c r="O426" s="6">
        <f t="shared" si="69"/>
        <v>-87.817429000000004</v>
      </c>
    </row>
    <row r="427" spans="2:15" x14ac:dyDescent="0.25">
      <c r="B427" s="89">
        <v>5876250000</v>
      </c>
      <c r="C427" s="89">
        <v>-93.117660999999998</v>
      </c>
      <c r="D427" s="89">
        <v>-84.093124000000003</v>
      </c>
      <c r="F427" s="6">
        <f t="shared" si="70"/>
        <v>8.6515000000000004</v>
      </c>
      <c r="G427" s="6">
        <f t="shared" si="68"/>
        <v>-90.182236000000003</v>
      </c>
      <c r="J427" s="89">
        <v>5876250000</v>
      </c>
      <c r="K427" s="89">
        <v>-96.011536000000007</v>
      </c>
      <c r="L427" s="89">
        <v>-85.733436999999995</v>
      </c>
      <c r="N427" s="6">
        <f t="shared" si="71"/>
        <v>8.6515000000000004</v>
      </c>
      <c r="O427" s="6">
        <f t="shared" si="69"/>
        <v>-107.16983</v>
      </c>
    </row>
    <row r="428" spans="2:15" x14ac:dyDescent="0.25">
      <c r="B428" s="89">
        <v>6263875000</v>
      </c>
      <c r="C428" s="89">
        <v>-86.590644999999995</v>
      </c>
      <c r="D428" s="89">
        <v>-77.764420000000001</v>
      </c>
      <c r="F428" s="6">
        <f t="shared" si="70"/>
        <v>9.2057916666667001</v>
      </c>
      <c r="G428" s="6">
        <f t="shared" si="68"/>
        <v>-87.042006999999998</v>
      </c>
      <c r="J428" s="89">
        <v>6263875000</v>
      </c>
      <c r="K428" s="89">
        <v>-95.719207999999995</v>
      </c>
      <c r="L428" s="89">
        <v>-85.410888999999997</v>
      </c>
      <c r="N428" s="6">
        <f t="shared" si="71"/>
        <v>9.2057916666667001</v>
      </c>
      <c r="O428" s="6">
        <f t="shared" si="69"/>
        <v>-92.037132</v>
      </c>
    </row>
    <row r="429" spans="2:15" x14ac:dyDescent="0.25">
      <c r="B429" s="89">
        <v>6651500000</v>
      </c>
      <c r="C429" s="89">
        <v>-82.156013000000002</v>
      </c>
      <c r="D429" s="89">
        <v>-72.689491000000004</v>
      </c>
      <c r="F429" s="6">
        <f t="shared" si="70"/>
        <v>9.7600833333333004</v>
      </c>
      <c r="G429" s="6">
        <f t="shared" si="68"/>
        <v>-85.567909</v>
      </c>
      <c r="J429" s="89">
        <v>6651500000</v>
      </c>
      <c r="K429" s="89">
        <v>-98.998383000000004</v>
      </c>
      <c r="L429" s="89">
        <v>-87.924591000000007</v>
      </c>
      <c r="N429" s="6">
        <f t="shared" si="71"/>
        <v>9.7600833333333004</v>
      </c>
      <c r="O429" s="6">
        <f t="shared" si="69"/>
        <v>-88.495491000000001</v>
      </c>
    </row>
    <row r="430" spans="2:15" x14ac:dyDescent="0.25">
      <c r="B430" s="89">
        <v>7039125000</v>
      </c>
      <c r="C430" s="89">
        <v>-87.695357999999999</v>
      </c>
      <c r="D430" s="89">
        <v>-78.176490999999999</v>
      </c>
      <c r="F430" s="6">
        <f t="shared" si="70"/>
        <v>10.314375</v>
      </c>
      <c r="G430" s="6">
        <f t="shared" si="68"/>
        <v>-88.073325999999994</v>
      </c>
      <c r="J430" s="89">
        <v>7039125000</v>
      </c>
      <c r="K430" s="89">
        <v>-91.953308000000007</v>
      </c>
      <c r="L430" s="89">
        <v>-80.875457999999995</v>
      </c>
      <c r="N430" s="6">
        <f t="shared" si="71"/>
        <v>10.314375</v>
      </c>
      <c r="O430" s="6">
        <f t="shared" si="69"/>
        <v>-90.367019999999997</v>
      </c>
    </row>
    <row r="431" spans="2:15" x14ac:dyDescent="0.25">
      <c r="B431" s="89">
        <v>7426750000</v>
      </c>
      <c r="C431" s="89">
        <v>-88.585739000000004</v>
      </c>
      <c r="D431" s="89">
        <v>-79.501105999999993</v>
      </c>
      <c r="F431" s="6">
        <f t="shared" si="70"/>
        <v>10.868666666667</v>
      </c>
      <c r="G431" s="6">
        <f t="shared" si="68"/>
        <v>-94.750373999999994</v>
      </c>
      <c r="J431" s="89">
        <v>7426750000</v>
      </c>
      <c r="K431" s="89">
        <v>-101.35504</v>
      </c>
      <c r="L431" s="89">
        <v>-90.494811999999996</v>
      </c>
      <c r="N431" s="6">
        <f t="shared" si="71"/>
        <v>10.868666666667</v>
      </c>
      <c r="O431" s="6">
        <f t="shared" si="69"/>
        <v>-91.785247999999996</v>
      </c>
    </row>
    <row r="432" spans="2:15" x14ac:dyDescent="0.25">
      <c r="B432" s="89">
        <v>7814375000</v>
      </c>
      <c r="C432" s="89">
        <v>-94.003310999999997</v>
      </c>
      <c r="D432" s="89">
        <v>-84.907600000000002</v>
      </c>
      <c r="F432" s="6">
        <f t="shared" si="70"/>
        <v>11.422958333333</v>
      </c>
      <c r="G432" s="6">
        <f t="shared" si="68"/>
        <v>-87.591209000000006</v>
      </c>
      <c r="J432" s="89">
        <v>7814375000</v>
      </c>
      <c r="K432" s="89">
        <v>-101.25478</v>
      </c>
      <c r="L432" s="89">
        <v>-90.882262999999995</v>
      </c>
      <c r="N432" s="6">
        <f t="shared" si="71"/>
        <v>11.422958333333</v>
      </c>
      <c r="O432" s="6">
        <f t="shared" si="69"/>
        <v>-97.046974000000006</v>
      </c>
    </row>
    <row r="433" spans="2:16" x14ac:dyDescent="0.25">
      <c r="B433" s="89">
        <v>8202000000</v>
      </c>
      <c r="C433" s="89">
        <v>-97.236343000000005</v>
      </c>
      <c r="D433" s="89">
        <v>-87.922843999999998</v>
      </c>
      <c r="F433" s="6">
        <f t="shared" si="70"/>
        <v>11.97725</v>
      </c>
      <c r="G433" s="6">
        <f t="shared" si="68"/>
        <v>-89.560631000000001</v>
      </c>
      <c r="J433" s="89">
        <v>8202000000</v>
      </c>
      <c r="K433" s="89">
        <v>-96.985862999999995</v>
      </c>
      <c r="L433" s="89">
        <v>-86.671135000000007</v>
      </c>
      <c r="N433" s="6">
        <f t="shared" si="71"/>
        <v>11.97725</v>
      </c>
      <c r="O433" s="6">
        <f t="shared" si="69"/>
        <v>-87.328545000000005</v>
      </c>
    </row>
    <row r="434" spans="2:16" x14ac:dyDescent="0.25">
      <c r="B434" s="89">
        <v>8589625000</v>
      </c>
      <c r="C434" s="89">
        <v>-104.37227</v>
      </c>
      <c r="D434" s="89">
        <v>-94.659782000000007</v>
      </c>
      <c r="F434" s="6" t="s">
        <v>21</v>
      </c>
      <c r="J434" s="89">
        <v>8589625000</v>
      </c>
      <c r="K434" s="89">
        <v>-96.795653999999999</v>
      </c>
      <c r="L434" s="89">
        <v>-86.614410000000007</v>
      </c>
      <c r="N434" s="6" t="s">
        <v>21</v>
      </c>
    </row>
    <row r="435" spans="2:16" x14ac:dyDescent="0.25">
      <c r="B435" s="89">
        <v>8977250000</v>
      </c>
      <c r="C435" s="89">
        <v>-93.431968999999995</v>
      </c>
      <c r="D435" s="89">
        <v>-82.558143999999999</v>
      </c>
      <c r="J435" s="89">
        <v>8977250000</v>
      </c>
      <c r="K435" s="89">
        <v>-91.429657000000006</v>
      </c>
      <c r="L435" s="89">
        <v>-81.221214000000003</v>
      </c>
    </row>
    <row r="436" spans="2:16" x14ac:dyDescent="0.25">
      <c r="B436" s="89" t="s">
        <v>21</v>
      </c>
      <c r="J436" s="89" t="s">
        <v>21</v>
      </c>
    </row>
    <row r="437" spans="2:16" x14ac:dyDescent="0.25">
      <c r="F437" s="6" t="s">
        <v>61</v>
      </c>
      <c r="N437" s="6" t="s">
        <v>61</v>
      </c>
    </row>
    <row r="438" spans="2:16" ht="15.75" x14ac:dyDescent="0.25">
      <c r="F438" s="6" t="s">
        <v>19</v>
      </c>
      <c r="G438" s="6" t="str">
        <f t="shared" ref="G438:G457" si="72">D464</f>
        <v>4Rx5L dBc Log Mag(dB)</v>
      </c>
      <c r="H438" s="35">
        <v>4</v>
      </c>
      <c r="N438" s="6" t="s">
        <v>19</v>
      </c>
      <c r="O438" s="6" t="str">
        <f t="shared" ref="O438:O457" si="73">L464</f>
        <v>4Rx5L dBc Log Mag(dB)</v>
      </c>
      <c r="P438" s="35">
        <v>4</v>
      </c>
    </row>
    <row r="439" spans="2:16" ht="15.75" x14ac:dyDescent="0.25">
      <c r="B439" s="89" t="s">
        <v>59</v>
      </c>
      <c r="F439" s="6">
        <f t="shared" ref="F439:F457" si="74">B465/1000000000</f>
        <v>2.4772500000000002</v>
      </c>
      <c r="G439" s="6">
        <f t="shared" si="72"/>
        <v>-66.357048000000006</v>
      </c>
      <c r="H439" s="36">
        <f>ABS(AVERAGE(G439:G457)-(H438-1)*15)</f>
        <v>126.84085484210527</v>
      </c>
      <c r="J439" s="89" t="s">
        <v>59</v>
      </c>
      <c r="N439" s="6">
        <f t="shared" ref="N439:N457" si="75">J465/1000000000</f>
        <v>2.4772500000000002</v>
      </c>
      <c r="O439" s="6">
        <f t="shared" si="73"/>
        <v>-58.426167</v>
      </c>
      <c r="P439" s="36">
        <f>ABS(AVERAGE(O439:O457)-(P438-1)*15)</f>
        <v>126.95965673684211</v>
      </c>
    </row>
    <row r="440" spans="2:16" x14ac:dyDescent="0.25">
      <c r="B440" s="89" t="s">
        <v>19</v>
      </c>
      <c r="C440" s="89" t="s">
        <v>139</v>
      </c>
      <c r="D440" s="89" t="s">
        <v>60</v>
      </c>
      <c r="F440" s="6">
        <f t="shared" si="74"/>
        <v>3.0062916666666997</v>
      </c>
      <c r="G440" s="6">
        <f t="shared" si="72"/>
        <v>-70.211060000000003</v>
      </c>
      <c r="J440" s="89" t="s">
        <v>19</v>
      </c>
      <c r="K440" s="89" t="s">
        <v>139</v>
      </c>
      <c r="L440" s="89" t="s">
        <v>60</v>
      </c>
      <c r="N440" s="6">
        <f t="shared" si="75"/>
        <v>3.0062916666666997</v>
      </c>
      <c r="O440" s="6">
        <f t="shared" si="73"/>
        <v>-64.818489</v>
      </c>
    </row>
    <row r="441" spans="2:16" x14ac:dyDescent="0.25">
      <c r="B441" s="89">
        <v>2000000000</v>
      </c>
      <c r="C441" s="89">
        <v>-77.838027999999994</v>
      </c>
      <c r="D441" s="89">
        <v>-68.630050999999995</v>
      </c>
      <c r="F441" s="6">
        <f t="shared" si="74"/>
        <v>3.5353333333333001</v>
      </c>
      <c r="G441" s="6">
        <f t="shared" si="72"/>
        <v>-68.196860999999998</v>
      </c>
      <c r="J441" s="89">
        <v>2000000000</v>
      </c>
      <c r="K441" s="89">
        <v>-94.433700999999999</v>
      </c>
      <c r="L441" s="89">
        <v>-82.578406999999999</v>
      </c>
      <c r="N441" s="6">
        <f t="shared" si="75"/>
        <v>3.5353333333333001</v>
      </c>
      <c r="O441" s="6">
        <f t="shared" si="73"/>
        <v>-63.333275</v>
      </c>
    </row>
    <row r="442" spans="2:16" x14ac:dyDescent="0.25">
      <c r="B442" s="89">
        <v>2554291666.6666999</v>
      </c>
      <c r="C442" s="89">
        <v>-79.237472999999994</v>
      </c>
      <c r="D442" s="89">
        <v>-70.776298999999995</v>
      </c>
      <c r="F442" s="6">
        <f t="shared" si="74"/>
        <v>4.0643750000000001</v>
      </c>
      <c r="G442" s="6">
        <f t="shared" si="72"/>
        <v>-78.932434000000001</v>
      </c>
      <c r="J442" s="89">
        <v>2554291666.6666999</v>
      </c>
      <c r="K442" s="89">
        <v>-85.521827999999999</v>
      </c>
      <c r="L442" s="89">
        <v>-77.586585999999997</v>
      </c>
      <c r="N442" s="6">
        <f t="shared" si="75"/>
        <v>4.0643750000000001</v>
      </c>
      <c r="O442" s="6">
        <f t="shared" si="73"/>
        <v>-66.727767999999998</v>
      </c>
    </row>
    <row r="443" spans="2:16" x14ac:dyDescent="0.25">
      <c r="B443" s="89">
        <v>3108583333.3333001</v>
      </c>
      <c r="C443" s="89">
        <v>-87.721312999999995</v>
      </c>
      <c r="D443" s="89">
        <v>-79.254906000000005</v>
      </c>
      <c r="F443" s="6">
        <f t="shared" si="74"/>
        <v>4.5934166666667</v>
      </c>
      <c r="G443" s="6">
        <f t="shared" si="72"/>
        <v>-93.03389</v>
      </c>
      <c r="J443" s="89">
        <v>3108583333.3333001</v>
      </c>
      <c r="K443" s="89">
        <v>-83.816451999999998</v>
      </c>
      <c r="L443" s="89">
        <v>-76.011748999999995</v>
      </c>
      <c r="N443" s="6">
        <f t="shared" si="75"/>
        <v>4.5934166666667</v>
      </c>
      <c r="O443" s="6">
        <f t="shared" si="73"/>
        <v>-76.834991000000002</v>
      </c>
    </row>
    <row r="444" spans="2:16" x14ac:dyDescent="0.25">
      <c r="B444" s="89">
        <v>3662875000</v>
      </c>
      <c r="C444" s="89">
        <v>-93.487808000000001</v>
      </c>
      <c r="D444" s="89">
        <v>-85.429573000000005</v>
      </c>
      <c r="F444" s="6">
        <f t="shared" si="74"/>
        <v>5.1224583333332996</v>
      </c>
      <c r="G444" s="6">
        <f t="shared" si="72"/>
        <v>-81.802054999999996</v>
      </c>
      <c r="J444" s="89">
        <v>3662875000</v>
      </c>
      <c r="K444" s="89">
        <v>-93.830314999999999</v>
      </c>
      <c r="L444" s="89">
        <v>-85.665237000000005</v>
      </c>
      <c r="N444" s="6">
        <f t="shared" si="75"/>
        <v>5.1224583333332996</v>
      </c>
      <c r="O444" s="6">
        <f t="shared" si="73"/>
        <v>-85.61985</v>
      </c>
    </row>
    <row r="445" spans="2:16" x14ac:dyDescent="0.25">
      <c r="B445" s="89">
        <v>4217166666.6666999</v>
      </c>
      <c r="C445" s="89">
        <v>-94.886191999999994</v>
      </c>
      <c r="D445" s="89">
        <v>-87.302764999999994</v>
      </c>
      <c r="F445" s="6">
        <f t="shared" si="74"/>
        <v>5.6515000000000004</v>
      </c>
      <c r="G445" s="6">
        <f t="shared" si="72"/>
        <v>-88.263312999999997</v>
      </c>
      <c r="J445" s="89">
        <v>4217166666.6666999</v>
      </c>
      <c r="K445" s="89">
        <v>-104.84516000000001</v>
      </c>
      <c r="L445" s="89">
        <v>-96.264129999999994</v>
      </c>
      <c r="N445" s="6">
        <f t="shared" si="75"/>
        <v>5.6515000000000004</v>
      </c>
      <c r="O445" s="6">
        <f t="shared" si="73"/>
        <v>-89.159401000000003</v>
      </c>
    </row>
    <row r="446" spans="2:16" x14ac:dyDescent="0.25">
      <c r="B446" s="89">
        <v>4771458333.3332996</v>
      </c>
      <c r="C446" s="89">
        <v>-98.172554000000005</v>
      </c>
      <c r="D446" s="89">
        <v>-90.764899999999997</v>
      </c>
      <c r="F446" s="6">
        <f t="shared" si="74"/>
        <v>6.1805416666667004</v>
      </c>
      <c r="G446" s="6">
        <f t="shared" si="72"/>
        <v>-86.051490999999999</v>
      </c>
      <c r="J446" s="89">
        <v>4771458333.3332996</v>
      </c>
      <c r="K446" s="89">
        <v>-97.391700999999998</v>
      </c>
      <c r="L446" s="89">
        <v>-88.546576999999999</v>
      </c>
      <c r="N446" s="6">
        <f t="shared" si="75"/>
        <v>6.1805416666667004</v>
      </c>
      <c r="O446" s="6">
        <f t="shared" si="73"/>
        <v>-75.731667000000002</v>
      </c>
    </row>
    <row r="447" spans="2:16" x14ac:dyDescent="0.25">
      <c r="B447" s="89">
        <v>5325750000</v>
      </c>
      <c r="C447" s="89">
        <v>-98.730391999999995</v>
      </c>
      <c r="D447" s="89">
        <v>-91.017227000000005</v>
      </c>
      <c r="F447" s="6">
        <f t="shared" si="74"/>
        <v>6.7095833333332999</v>
      </c>
      <c r="G447" s="6">
        <f t="shared" si="72"/>
        <v>-80.517905999999996</v>
      </c>
      <c r="J447" s="89">
        <v>5325750000</v>
      </c>
      <c r="K447" s="89">
        <v>-100.55525</v>
      </c>
      <c r="L447" s="89">
        <v>-91.398621000000006</v>
      </c>
      <c r="N447" s="6">
        <f t="shared" si="75"/>
        <v>6.7095833333332999</v>
      </c>
      <c r="O447" s="6">
        <f t="shared" si="73"/>
        <v>-88.548500000000004</v>
      </c>
    </row>
    <row r="448" spans="2:16" x14ac:dyDescent="0.25">
      <c r="B448" s="89">
        <v>5880041666.6667004</v>
      </c>
      <c r="C448" s="89">
        <v>-98.747055000000003</v>
      </c>
      <c r="D448" s="89">
        <v>-90.386405999999994</v>
      </c>
      <c r="F448" s="6">
        <f t="shared" si="74"/>
        <v>7.2386249999999999</v>
      </c>
      <c r="G448" s="6">
        <f t="shared" si="72"/>
        <v>-90.503028999999998</v>
      </c>
      <c r="J448" s="89">
        <v>5880041666.6667004</v>
      </c>
      <c r="K448" s="89">
        <v>-105.90808</v>
      </c>
      <c r="L448" s="89">
        <v>-96.651482000000001</v>
      </c>
      <c r="N448" s="6">
        <f t="shared" si="75"/>
        <v>7.2386249999999999</v>
      </c>
      <c r="O448" s="6">
        <f t="shared" si="73"/>
        <v>-83.833740000000006</v>
      </c>
    </row>
    <row r="449" spans="2:16" x14ac:dyDescent="0.25">
      <c r="B449" s="89">
        <v>6434333333.3332996</v>
      </c>
      <c r="C449" s="89">
        <v>-99.511962999999994</v>
      </c>
      <c r="D449" s="89">
        <v>-90.686454999999995</v>
      </c>
      <c r="F449" s="6">
        <f t="shared" si="74"/>
        <v>7.7676666666667007</v>
      </c>
      <c r="G449" s="6">
        <f t="shared" si="72"/>
        <v>-85.075699</v>
      </c>
      <c r="J449" s="89">
        <v>6434333333.3332996</v>
      </c>
      <c r="K449" s="89">
        <v>-111.44344</v>
      </c>
      <c r="L449" s="89">
        <v>-101.91081</v>
      </c>
      <c r="N449" s="6">
        <f t="shared" si="75"/>
        <v>7.7676666666667007</v>
      </c>
      <c r="O449" s="6">
        <f t="shared" si="73"/>
        <v>-87.213195999999996</v>
      </c>
    </row>
    <row r="450" spans="2:16" x14ac:dyDescent="0.25">
      <c r="B450" s="89">
        <v>6988625000</v>
      </c>
      <c r="C450" s="89">
        <v>-100.61932</v>
      </c>
      <c r="D450" s="89">
        <v>-91.625159999999994</v>
      </c>
      <c r="F450" s="6">
        <f t="shared" si="74"/>
        <v>8.2967083333332994</v>
      </c>
      <c r="G450" s="6">
        <f t="shared" si="72"/>
        <v>-90.597672000000003</v>
      </c>
      <c r="J450" s="89">
        <v>6988625000</v>
      </c>
      <c r="K450" s="89">
        <v>-104.54729</v>
      </c>
      <c r="L450" s="89">
        <v>-94.591255000000004</v>
      </c>
      <c r="N450" s="6">
        <f t="shared" si="75"/>
        <v>8.2967083333332994</v>
      </c>
      <c r="O450" s="6">
        <f t="shared" si="73"/>
        <v>-99.131821000000002</v>
      </c>
    </row>
    <row r="451" spans="2:16" x14ac:dyDescent="0.25">
      <c r="B451" s="89">
        <v>7542916666.6667004</v>
      </c>
      <c r="C451" s="89">
        <v>-111.42776000000001</v>
      </c>
      <c r="D451" s="89">
        <v>-102.40324</v>
      </c>
      <c r="F451" s="6">
        <f t="shared" si="74"/>
        <v>8.8257499999999993</v>
      </c>
      <c r="G451" s="6">
        <f t="shared" si="72"/>
        <v>-79.411452999999995</v>
      </c>
      <c r="J451" s="89">
        <v>7542916666.6667004</v>
      </c>
      <c r="K451" s="89">
        <v>-107.68082</v>
      </c>
      <c r="L451" s="89">
        <v>-97.402725000000004</v>
      </c>
      <c r="N451" s="6">
        <f t="shared" si="75"/>
        <v>8.8257499999999993</v>
      </c>
      <c r="O451" s="6">
        <f t="shared" si="73"/>
        <v>-94.847121999999999</v>
      </c>
    </row>
    <row r="452" spans="2:16" x14ac:dyDescent="0.25">
      <c r="B452" s="89">
        <v>8097208333.3332996</v>
      </c>
      <c r="C452" s="89">
        <v>-94.256316999999996</v>
      </c>
      <c r="D452" s="89">
        <v>-85.430098999999998</v>
      </c>
      <c r="F452" s="6">
        <f t="shared" si="74"/>
        <v>9.354791666666701</v>
      </c>
      <c r="G452" s="6">
        <f t="shared" si="72"/>
        <v>-80.038376</v>
      </c>
      <c r="J452" s="89">
        <v>8097208333.3332996</v>
      </c>
      <c r="K452" s="89">
        <v>-98.125748000000002</v>
      </c>
      <c r="L452" s="89">
        <v>-87.817429000000004</v>
      </c>
      <c r="N452" s="6">
        <f t="shared" si="75"/>
        <v>9.354791666666701</v>
      </c>
      <c r="O452" s="6">
        <f t="shared" si="73"/>
        <v>-89.749145999999996</v>
      </c>
    </row>
    <row r="453" spans="2:16" x14ac:dyDescent="0.25">
      <c r="B453" s="89">
        <v>8651500000</v>
      </c>
      <c r="C453" s="89">
        <v>-99.648758000000001</v>
      </c>
      <c r="D453" s="89">
        <v>-90.182236000000003</v>
      </c>
      <c r="F453" s="6">
        <f t="shared" si="74"/>
        <v>9.8838333333332997</v>
      </c>
      <c r="G453" s="6">
        <f t="shared" si="72"/>
        <v>-93.297545999999997</v>
      </c>
      <c r="J453" s="89">
        <v>8651500000</v>
      </c>
      <c r="K453" s="89">
        <v>-118.24362000000001</v>
      </c>
      <c r="L453" s="89">
        <v>-107.16983</v>
      </c>
      <c r="N453" s="6">
        <f t="shared" si="75"/>
        <v>9.8838333333332997</v>
      </c>
      <c r="O453" s="6">
        <f t="shared" si="73"/>
        <v>-93.771484000000001</v>
      </c>
    </row>
    <row r="454" spans="2:16" x14ac:dyDescent="0.25">
      <c r="B454" s="89">
        <v>9205791666.6667004</v>
      </c>
      <c r="C454" s="89">
        <v>-96.560874999999996</v>
      </c>
      <c r="D454" s="89">
        <v>-87.042006999999998</v>
      </c>
      <c r="F454" s="6">
        <f t="shared" si="74"/>
        <v>10.412875</v>
      </c>
      <c r="G454" s="6">
        <f t="shared" si="72"/>
        <v>-83.309844999999996</v>
      </c>
      <c r="J454" s="89">
        <v>9205791666.6667004</v>
      </c>
      <c r="K454" s="89">
        <v>-103.11499000000001</v>
      </c>
      <c r="L454" s="89">
        <v>-92.037132</v>
      </c>
      <c r="N454" s="6">
        <f t="shared" si="75"/>
        <v>10.412875</v>
      </c>
      <c r="O454" s="6">
        <f t="shared" si="73"/>
        <v>-88.809669</v>
      </c>
    </row>
    <row r="455" spans="2:16" x14ac:dyDescent="0.25">
      <c r="B455" s="89">
        <v>9760083333.3332996</v>
      </c>
      <c r="C455" s="89">
        <v>-94.652541999999997</v>
      </c>
      <c r="D455" s="89">
        <v>-85.567909</v>
      </c>
      <c r="F455" s="6">
        <f t="shared" si="74"/>
        <v>10.941916666667</v>
      </c>
      <c r="G455" s="6">
        <f t="shared" si="72"/>
        <v>-89.868103000000005</v>
      </c>
      <c r="J455" s="89">
        <v>9760083333.3332996</v>
      </c>
      <c r="K455" s="89">
        <v>-99.355727999999999</v>
      </c>
      <c r="L455" s="89">
        <v>-88.495491000000001</v>
      </c>
      <c r="N455" s="6">
        <f t="shared" si="75"/>
        <v>10.941916666667</v>
      </c>
      <c r="O455" s="6">
        <f t="shared" si="73"/>
        <v>-86.956924000000001</v>
      </c>
    </row>
    <row r="456" spans="2:16" x14ac:dyDescent="0.25">
      <c r="B456" s="89">
        <v>10314375000</v>
      </c>
      <c r="C456" s="89">
        <v>-97.169037000000003</v>
      </c>
      <c r="D456" s="89">
        <v>-88.073325999999994</v>
      </c>
      <c r="F456" s="6">
        <f t="shared" si="74"/>
        <v>11.470958333333</v>
      </c>
      <c r="G456" s="6">
        <f t="shared" si="72"/>
        <v>-75.342247</v>
      </c>
      <c r="J456" s="89">
        <v>10314375000</v>
      </c>
      <c r="K456" s="89">
        <v>-100.73953</v>
      </c>
      <c r="L456" s="89">
        <v>-90.367019999999997</v>
      </c>
      <c r="N456" s="6">
        <f t="shared" si="75"/>
        <v>11.470958333333</v>
      </c>
      <c r="O456" s="6">
        <f t="shared" si="73"/>
        <v>-79.240157999999994</v>
      </c>
    </row>
    <row r="457" spans="2:16" x14ac:dyDescent="0.25">
      <c r="B457" s="89">
        <v>10868666666.667</v>
      </c>
      <c r="C457" s="89">
        <v>-104.06388</v>
      </c>
      <c r="D457" s="89">
        <v>-94.750373999999994</v>
      </c>
      <c r="F457" s="6">
        <f t="shared" si="74"/>
        <v>12</v>
      </c>
      <c r="G457" s="6">
        <f t="shared" si="72"/>
        <v>-74.166213999999997</v>
      </c>
      <c r="J457" s="89">
        <v>10868666666.667</v>
      </c>
      <c r="K457" s="89">
        <v>-102.09998</v>
      </c>
      <c r="L457" s="89">
        <v>-91.785247999999996</v>
      </c>
      <c r="N457" s="6">
        <f t="shared" si="75"/>
        <v>12</v>
      </c>
      <c r="O457" s="6">
        <f t="shared" si="73"/>
        <v>-84.480109999999996</v>
      </c>
    </row>
    <row r="458" spans="2:16" x14ac:dyDescent="0.25">
      <c r="B458" s="89">
        <v>11422958333.333</v>
      </c>
      <c r="C458" s="89">
        <v>-97.303696000000002</v>
      </c>
      <c r="D458" s="89">
        <v>-87.591209000000006</v>
      </c>
      <c r="F458" s="6" t="s">
        <v>21</v>
      </c>
      <c r="J458" s="89">
        <v>11422958333.333</v>
      </c>
      <c r="K458" s="89">
        <v>-107.22821999999999</v>
      </c>
      <c r="L458" s="89">
        <v>-97.046974000000006</v>
      </c>
      <c r="N458" s="6" t="s">
        <v>21</v>
      </c>
    </row>
    <row r="459" spans="2:16" x14ac:dyDescent="0.25">
      <c r="B459" s="89">
        <v>11977250000</v>
      </c>
      <c r="C459" s="89">
        <v>-100.43446</v>
      </c>
      <c r="D459" s="89">
        <v>-89.560631000000001</v>
      </c>
      <c r="J459" s="89">
        <v>11977250000</v>
      </c>
      <c r="K459" s="89">
        <v>-97.536986999999996</v>
      </c>
      <c r="L459" s="89">
        <v>-87.328545000000005</v>
      </c>
    </row>
    <row r="460" spans="2:16" x14ac:dyDescent="0.25">
      <c r="B460" s="89" t="s">
        <v>21</v>
      </c>
      <c r="J460" s="89" t="s">
        <v>21</v>
      </c>
    </row>
    <row r="461" spans="2:16" x14ac:dyDescent="0.25">
      <c r="F461" s="6" t="s">
        <v>63</v>
      </c>
      <c r="N461" s="6" t="s">
        <v>63</v>
      </c>
    </row>
    <row r="462" spans="2:16" ht="15.75" x14ac:dyDescent="0.25">
      <c r="F462" s="6" t="s">
        <v>19</v>
      </c>
      <c r="G462" s="6" t="str">
        <f t="shared" ref="G462:G481" si="76">D488</f>
        <v>5Rx1L dBc Log Mag(dB)</v>
      </c>
      <c r="H462" s="35">
        <v>5</v>
      </c>
      <c r="N462" s="6" t="s">
        <v>19</v>
      </c>
      <c r="O462" s="6" t="str">
        <f t="shared" ref="O462:O481" si="77">L488</f>
        <v>5Rx1L dBc Log Mag(dB)</v>
      </c>
      <c r="P462" s="35">
        <v>5</v>
      </c>
    </row>
    <row r="463" spans="2:16" ht="15.75" x14ac:dyDescent="0.25">
      <c r="B463" s="89" t="s">
        <v>61</v>
      </c>
      <c r="F463" s="6">
        <f t="shared" ref="F463:F481" si="78">B489/1000000000</f>
        <v>2</v>
      </c>
      <c r="G463" s="6">
        <f t="shared" si="76"/>
        <v>-75.882773999999998</v>
      </c>
      <c r="H463" s="36">
        <f>ABS(AVERAGE(G463:G481)-(H462-1)*15)</f>
        <v>139.43916815789476</v>
      </c>
      <c r="J463" s="89" t="s">
        <v>61</v>
      </c>
      <c r="N463" s="6">
        <f t="shared" ref="N463:N481" si="79">J489/1000000000</f>
        <v>2</v>
      </c>
      <c r="O463" s="6">
        <f t="shared" si="77"/>
        <v>-70.986251999999993</v>
      </c>
      <c r="P463" s="36">
        <f>ABS(AVERAGE(O463:O481)-(P462-1)*15)</f>
        <v>144.15848384210528</v>
      </c>
    </row>
    <row r="464" spans="2:16" x14ac:dyDescent="0.25">
      <c r="B464" s="89" t="s">
        <v>19</v>
      </c>
      <c r="C464" s="89" t="s">
        <v>140</v>
      </c>
      <c r="D464" s="89" t="s">
        <v>62</v>
      </c>
      <c r="F464" s="6">
        <f t="shared" si="78"/>
        <v>2.0212111111111</v>
      </c>
      <c r="G464" s="6">
        <f t="shared" si="76"/>
        <v>-75.170540000000003</v>
      </c>
      <c r="J464" s="89" t="s">
        <v>19</v>
      </c>
      <c r="K464" s="89" t="s">
        <v>140</v>
      </c>
      <c r="L464" s="89" t="s">
        <v>62</v>
      </c>
      <c r="N464" s="6">
        <f t="shared" si="79"/>
        <v>2.0212111111111</v>
      </c>
      <c r="O464" s="6">
        <f t="shared" si="77"/>
        <v>-88.300490999999994</v>
      </c>
    </row>
    <row r="465" spans="2:15" x14ac:dyDescent="0.25">
      <c r="B465" s="89">
        <v>2477250000</v>
      </c>
      <c r="C465" s="89">
        <v>-75.565025000000006</v>
      </c>
      <c r="D465" s="89">
        <v>-66.357048000000006</v>
      </c>
      <c r="F465" s="6">
        <f t="shared" si="78"/>
        <v>2.0424222222221999</v>
      </c>
      <c r="G465" s="6">
        <f t="shared" si="76"/>
        <v>-74.475516999999996</v>
      </c>
      <c r="J465" s="89">
        <v>2477250000</v>
      </c>
      <c r="K465" s="89">
        <v>-70.281464</v>
      </c>
      <c r="L465" s="89">
        <v>-58.426167</v>
      </c>
      <c r="N465" s="6">
        <f t="shared" si="79"/>
        <v>2.0424222222221999</v>
      </c>
      <c r="O465" s="6">
        <f t="shared" si="77"/>
        <v>-86.111358999999993</v>
      </c>
    </row>
    <row r="466" spans="2:15" x14ac:dyDescent="0.25">
      <c r="B466" s="89">
        <v>3006291666.6666999</v>
      </c>
      <c r="C466" s="89">
        <v>-78.672241</v>
      </c>
      <c r="D466" s="89">
        <v>-70.211060000000003</v>
      </c>
      <c r="F466" s="6">
        <f t="shared" si="78"/>
        <v>2.0636333333332999</v>
      </c>
      <c r="G466" s="6">
        <f t="shared" si="76"/>
        <v>-75.318657000000002</v>
      </c>
      <c r="J466" s="89">
        <v>3006291666.6666999</v>
      </c>
      <c r="K466" s="89">
        <v>-72.753731000000002</v>
      </c>
      <c r="L466" s="89">
        <v>-64.818489</v>
      </c>
      <c r="N466" s="6">
        <f t="shared" si="79"/>
        <v>2.0636333333332999</v>
      </c>
      <c r="O466" s="6">
        <f t="shared" si="77"/>
        <v>-88.321731999999997</v>
      </c>
    </row>
    <row r="467" spans="2:15" x14ac:dyDescent="0.25">
      <c r="B467" s="89">
        <v>3535333333.3333001</v>
      </c>
      <c r="C467" s="89">
        <v>-76.663269</v>
      </c>
      <c r="D467" s="89">
        <v>-68.196860999999998</v>
      </c>
      <c r="F467" s="6">
        <f t="shared" si="78"/>
        <v>2.0848444444443999</v>
      </c>
      <c r="G467" s="6">
        <f t="shared" si="76"/>
        <v>-79.227164999999999</v>
      </c>
      <c r="J467" s="89">
        <v>3535333333.3333001</v>
      </c>
      <c r="K467" s="89">
        <v>-71.137978000000004</v>
      </c>
      <c r="L467" s="89">
        <v>-63.333275</v>
      </c>
      <c r="N467" s="6">
        <f t="shared" si="79"/>
        <v>2.0848444444443999</v>
      </c>
      <c r="O467" s="6">
        <f t="shared" si="77"/>
        <v>-89.175567999999998</v>
      </c>
    </row>
    <row r="468" spans="2:15" x14ac:dyDescent="0.25">
      <c r="B468" s="89">
        <v>4064375000</v>
      </c>
      <c r="C468" s="89">
        <v>-86.990662</v>
      </c>
      <c r="D468" s="89">
        <v>-78.932434000000001</v>
      </c>
      <c r="F468" s="6">
        <f t="shared" si="78"/>
        <v>2.1060555555555998</v>
      </c>
      <c r="G468" s="6">
        <f t="shared" si="76"/>
        <v>-82.737121999999999</v>
      </c>
      <c r="J468" s="89">
        <v>4064375000</v>
      </c>
      <c r="K468" s="89">
        <v>-74.892853000000002</v>
      </c>
      <c r="L468" s="89">
        <v>-66.727767999999998</v>
      </c>
      <c r="N468" s="6">
        <f t="shared" si="79"/>
        <v>2.1060555555555998</v>
      </c>
      <c r="O468" s="6">
        <f t="shared" si="77"/>
        <v>-89.757148999999998</v>
      </c>
    </row>
    <row r="469" spans="2:15" x14ac:dyDescent="0.25">
      <c r="B469" s="89">
        <v>4593416666.6667004</v>
      </c>
      <c r="C469" s="89">
        <v>-100.61732000000001</v>
      </c>
      <c r="D469" s="89">
        <v>-93.03389</v>
      </c>
      <c r="F469" s="6">
        <f t="shared" si="78"/>
        <v>2.1272666666666997</v>
      </c>
      <c r="G469" s="6">
        <f t="shared" si="76"/>
        <v>-82.480957000000004</v>
      </c>
      <c r="J469" s="89">
        <v>4593416666.6667004</v>
      </c>
      <c r="K469" s="89">
        <v>-85.416022999999996</v>
      </c>
      <c r="L469" s="89">
        <v>-76.834991000000002</v>
      </c>
      <c r="N469" s="6">
        <f t="shared" si="79"/>
        <v>2.1272666666666997</v>
      </c>
      <c r="O469" s="6">
        <f t="shared" si="77"/>
        <v>-91.871696</v>
      </c>
    </row>
    <row r="470" spans="2:15" x14ac:dyDescent="0.25">
      <c r="B470" s="89">
        <v>5122458333.3332996</v>
      </c>
      <c r="C470" s="89">
        <v>-89.209709000000004</v>
      </c>
      <c r="D470" s="89">
        <v>-81.802054999999996</v>
      </c>
      <c r="F470" s="6">
        <f t="shared" si="78"/>
        <v>2.1484777777778001</v>
      </c>
      <c r="G470" s="6">
        <f t="shared" si="76"/>
        <v>-82.066749999999999</v>
      </c>
      <c r="J470" s="89">
        <v>5122458333.3332996</v>
      </c>
      <c r="K470" s="89">
        <v>-94.464980999999995</v>
      </c>
      <c r="L470" s="89">
        <v>-85.61985</v>
      </c>
      <c r="N470" s="6">
        <f t="shared" si="79"/>
        <v>2.1484777777778001</v>
      </c>
      <c r="O470" s="6">
        <f t="shared" si="77"/>
        <v>-89.633369000000002</v>
      </c>
    </row>
    <row r="471" spans="2:15" x14ac:dyDescent="0.25">
      <c r="B471" s="89">
        <v>5651500000</v>
      </c>
      <c r="C471" s="89">
        <v>-95.976478999999998</v>
      </c>
      <c r="D471" s="89">
        <v>-88.263312999999997</v>
      </c>
      <c r="F471" s="6">
        <f t="shared" si="78"/>
        <v>2.1696888888888997</v>
      </c>
      <c r="G471" s="6">
        <f t="shared" si="76"/>
        <v>-83.284369999999996</v>
      </c>
      <c r="J471" s="89">
        <v>5651500000</v>
      </c>
      <c r="K471" s="89">
        <v>-98.316024999999996</v>
      </c>
      <c r="L471" s="89">
        <v>-89.159401000000003</v>
      </c>
      <c r="N471" s="6">
        <f t="shared" si="79"/>
        <v>2.1696888888888997</v>
      </c>
      <c r="O471" s="6">
        <f t="shared" si="77"/>
        <v>-88.831421000000006</v>
      </c>
    </row>
    <row r="472" spans="2:15" x14ac:dyDescent="0.25">
      <c r="B472" s="89">
        <v>6180541666.6667004</v>
      </c>
      <c r="C472" s="89">
        <v>-94.412139999999994</v>
      </c>
      <c r="D472" s="89">
        <v>-86.051490999999999</v>
      </c>
      <c r="F472" s="6">
        <f t="shared" si="78"/>
        <v>2.1909000000000001</v>
      </c>
      <c r="G472" s="6">
        <f t="shared" si="76"/>
        <v>-90.591881000000001</v>
      </c>
      <c r="J472" s="89">
        <v>6180541666.6667004</v>
      </c>
      <c r="K472" s="89">
        <v>-84.988258000000002</v>
      </c>
      <c r="L472" s="89">
        <v>-75.731667000000002</v>
      </c>
      <c r="N472" s="6">
        <f t="shared" si="79"/>
        <v>2.1909000000000001</v>
      </c>
      <c r="O472" s="6">
        <f t="shared" si="77"/>
        <v>-88.787582</v>
      </c>
    </row>
    <row r="473" spans="2:15" x14ac:dyDescent="0.25">
      <c r="B473" s="89">
        <v>6709583333.3332996</v>
      </c>
      <c r="C473" s="89">
        <v>-89.343413999999996</v>
      </c>
      <c r="D473" s="89">
        <v>-80.517905999999996</v>
      </c>
      <c r="F473" s="6">
        <f t="shared" si="78"/>
        <v>2.2121111111111</v>
      </c>
      <c r="G473" s="6">
        <f t="shared" si="76"/>
        <v>-100.40156</v>
      </c>
      <c r="J473" s="89">
        <v>6709583333.3332996</v>
      </c>
      <c r="K473" s="89">
        <v>-98.081130999999999</v>
      </c>
      <c r="L473" s="89">
        <v>-88.548500000000004</v>
      </c>
      <c r="N473" s="6">
        <f t="shared" si="79"/>
        <v>2.2121111111111</v>
      </c>
      <c r="O473" s="6">
        <f t="shared" si="77"/>
        <v>-85.890488000000005</v>
      </c>
    </row>
    <row r="474" spans="2:15" x14ac:dyDescent="0.25">
      <c r="B474" s="89">
        <v>7238625000</v>
      </c>
      <c r="C474" s="89">
        <v>-99.497185000000002</v>
      </c>
      <c r="D474" s="89">
        <v>-90.503028999999998</v>
      </c>
      <c r="F474" s="6">
        <f t="shared" si="78"/>
        <v>2.2333222222222</v>
      </c>
      <c r="G474" s="6">
        <f t="shared" si="76"/>
        <v>-81.841469000000004</v>
      </c>
      <c r="J474" s="89">
        <v>7238625000</v>
      </c>
      <c r="K474" s="89">
        <v>-93.789771999999999</v>
      </c>
      <c r="L474" s="89">
        <v>-83.833740000000006</v>
      </c>
      <c r="N474" s="6">
        <f t="shared" si="79"/>
        <v>2.2333222222222</v>
      </c>
      <c r="O474" s="6">
        <f t="shared" si="77"/>
        <v>-92.440849</v>
      </c>
    </row>
    <row r="475" spans="2:15" x14ac:dyDescent="0.25">
      <c r="B475" s="89">
        <v>7767666666.6667004</v>
      </c>
      <c r="C475" s="89">
        <v>-94.100234999999998</v>
      </c>
      <c r="D475" s="89">
        <v>-85.075699</v>
      </c>
      <c r="F475" s="6">
        <f t="shared" si="78"/>
        <v>2.2545333333333</v>
      </c>
      <c r="G475" s="6">
        <f t="shared" si="76"/>
        <v>-73.270874000000006</v>
      </c>
      <c r="J475" s="89">
        <v>7767666666.6667004</v>
      </c>
      <c r="K475" s="89">
        <v>-97.491287</v>
      </c>
      <c r="L475" s="89">
        <v>-87.213195999999996</v>
      </c>
      <c r="N475" s="6">
        <f t="shared" si="79"/>
        <v>2.2545333333333</v>
      </c>
      <c r="O475" s="6">
        <f t="shared" si="77"/>
        <v>-79.751037999999994</v>
      </c>
    </row>
    <row r="476" spans="2:15" x14ac:dyDescent="0.25">
      <c r="B476" s="89">
        <v>8296708333.3332996</v>
      </c>
      <c r="C476" s="89">
        <v>-99.423896999999997</v>
      </c>
      <c r="D476" s="89">
        <v>-90.597672000000003</v>
      </c>
      <c r="F476" s="6">
        <f t="shared" si="78"/>
        <v>2.2757444444443999</v>
      </c>
      <c r="G476" s="6">
        <f t="shared" si="76"/>
        <v>-73.157195999999999</v>
      </c>
      <c r="J476" s="89">
        <v>8296708333.3332996</v>
      </c>
      <c r="K476" s="89">
        <v>-109.44015</v>
      </c>
      <c r="L476" s="89">
        <v>-99.131821000000002</v>
      </c>
      <c r="N476" s="6">
        <f t="shared" si="79"/>
        <v>2.2757444444443999</v>
      </c>
      <c r="O476" s="6">
        <f t="shared" si="77"/>
        <v>-82.179665</v>
      </c>
    </row>
    <row r="477" spans="2:15" x14ac:dyDescent="0.25">
      <c r="B477" s="89">
        <v>8825750000</v>
      </c>
      <c r="C477" s="89">
        <v>-88.877975000000006</v>
      </c>
      <c r="D477" s="89">
        <v>-79.411452999999995</v>
      </c>
      <c r="F477" s="6">
        <f t="shared" si="78"/>
        <v>2.2969555555556003</v>
      </c>
      <c r="G477" s="6">
        <f t="shared" si="76"/>
        <v>-74.283805999999998</v>
      </c>
      <c r="J477" s="89">
        <v>8825750000</v>
      </c>
      <c r="K477" s="89">
        <v>-105.92091000000001</v>
      </c>
      <c r="L477" s="89">
        <v>-94.847121999999999</v>
      </c>
      <c r="N477" s="6">
        <f t="shared" si="79"/>
        <v>2.2969555555556003</v>
      </c>
      <c r="O477" s="6">
        <f t="shared" si="77"/>
        <v>-80.737685999999997</v>
      </c>
    </row>
    <row r="478" spans="2:15" x14ac:dyDescent="0.25">
      <c r="B478" s="89">
        <v>9354791666.6667004</v>
      </c>
      <c r="C478" s="89">
        <v>-89.557243</v>
      </c>
      <c r="D478" s="89">
        <v>-80.038376</v>
      </c>
      <c r="F478" s="6">
        <f t="shared" si="78"/>
        <v>2.3181666666666998</v>
      </c>
      <c r="G478" s="6">
        <f t="shared" si="76"/>
        <v>-75.181526000000005</v>
      </c>
      <c r="J478" s="89">
        <v>9354791666.6667004</v>
      </c>
      <c r="K478" s="89">
        <v>-100.827</v>
      </c>
      <c r="L478" s="89">
        <v>-89.749145999999996</v>
      </c>
      <c r="N478" s="6">
        <f t="shared" si="79"/>
        <v>2.3181666666666998</v>
      </c>
      <c r="O478" s="6">
        <f t="shared" si="77"/>
        <v>-79.533957999999998</v>
      </c>
    </row>
    <row r="479" spans="2:15" x14ac:dyDescent="0.25">
      <c r="B479" s="89">
        <v>9883833333.3332996</v>
      </c>
      <c r="C479" s="89">
        <v>-102.38218000000001</v>
      </c>
      <c r="D479" s="89">
        <v>-93.297545999999997</v>
      </c>
      <c r="F479" s="6">
        <f t="shared" si="78"/>
        <v>2.3393777777778002</v>
      </c>
      <c r="G479" s="6">
        <f t="shared" si="76"/>
        <v>-74.888076999999996</v>
      </c>
      <c r="J479" s="89">
        <v>9883833333.3332996</v>
      </c>
      <c r="K479" s="89">
        <v>-104.63172</v>
      </c>
      <c r="L479" s="89">
        <v>-93.771484000000001</v>
      </c>
      <c r="N479" s="6">
        <f t="shared" si="79"/>
        <v>2.3393777777778002</v>
      </c>
      <c r="O479" s="6">
        <f t="shared" si="77"/>
        <v>-80.984367000000006</v>
      </c>
    </row>
    <row r="480" spans="2:15" x14ac:dyDescent="0.25">
      <c r="B480" s="89">
        <v>10412875000</v>
      </c>
      <c r="C480" s="89">
        <v>-92.405547999999996</v>
      </c>
      <c r="D480" s="89">
        <v>-83.309844999999996</v>
      </c>
      <c r="F480" s="6">
        <f t="shared" si="78"/>
        <v>2.3605888888888997</v>
      </c>
      <c r="G480" s="6">
        <f t="shared" si="76"/>
        <v>-76.775452000000001</v>
      </c>
      <c r="J480" s="89">
        <v>10412875000</v>
      </c>
      <c r="K480" s="89">
        <v>-99.182175000000001</v>
      </c>
      <c r="L480" s="89">
        <v>-88.809669</v>
      </c>
      <c r="N480" s="6">
        <f t="shared" si="79"/>
        <v>2.3605888888888997</v>
      </c>
      <c r="O480" s="6">
        <f t="shared" si="77"/>
        <v>-73.835151999999994</v>
      </c>
    </row>
    <row r="481" spans="2:16" x14ac:dyDescent="0.25">
      <c r="B481" s="89">
        <v>10941916666.667</v>
      </c>
      <c r="C481" s="89">
        <v>-99.181601999999998</v>
      </c>
      <c r="D481" s="89">
        <v>-89.868103000000005</v>
      </c>
      <c r="F481" s="6">
        <f t="shared" si="78"/>
        <v>2.3818000000000001</v>
      </c>
      <c r="G481" s="6">
        <f t="shared" si="76"/>
        <v>-78.308502000000004</v>
      </c>
      <c r="J481" s="89">
        <v>10941916666.667</v>
      </c>
      <c r="K481" s="89">
        <v>-97.271652000000003</v>
      </c>
      <c r="L481" s="89">
        <v>-86.956924000000001</v>
      </c>
      <c r="N481" s="6">
        <f t="shared" si="79"/>
        <v>2.3818000000000001</v>
      </c>
      <c r="O481" s="6">
        <f t="shared" si="77"/>
        <v>-71.881371000000001</v>
      </c>
    </row>
    <row r="482" spans="2:16" x14ac:dyDescent="0.25">
      <c r="B482" s="89">
        <v>11470958333.333</v>
      </c>
      <c r="C482" s="89">
        <v>-85.054726000000002</v>
      </c>
      <c r="D482" s="89">
        <v>-75.342247</v>
      </c>
      <c r="F482" s="6" t="s">
        <v>21</v>
      </c>
      <c r="J482" s="89">
        <v>11470958333.333</v>
      </c>
      <c r="K482" s="89">
        <v>-89.421402</v>
      </c>
      <c r="L482" s="89">
        <v>-79.240157999999994</v>
      </c>
      <c r="N482" s="6" t="s">
        <v>21</v>
      </c>
    </row>
    <row r="483" spans="2:16" x14ac:dyDescent="0.25">
      <c r="B483" s="89">
        <v>12000000000</v>
      </c>
      <c r="C483" s="89">
        <v>-85.040038999999993</v>
      </c>
      <c r="D483" s="89">
        <v>-74.166213999999997</v>
      </c>
      <c r="J483" s="89">
        <v>12000000000</v>
      </c>
      <c r="K483" s="89">
        <v>-94.688552999999999</v>
      </c>
      <c r="L483" s="89">
        <v>-84.480109999999996</v>
      </c>
    </row>
    <row r="484" spans="2:16" x14ac:dyDescent="0.25">
      <c r="B484" s="89" t="s">
        <v>21</v>
      </c>
      <c r="J484" s="89" t="s">
        <v>21</v>
      </c>
    </row>
    <row r="485" spans="2:16" x14ac:dyDescent="0.25">
      <c r="F485" s="6" t="s">
        <v>64</v>
      </c>
      <c r="N485" s="6" t="s">
        <v>64</v>
      </c>
    </row>
    <row r="486" spans="2:16" ht="15.75" x14ac:dyDescent="0.25">
      <c r="F486" s="6" t="s">
        <v>19</v>
      </c>
      <c r="G486" s="6" t="str">
        <f t="shared" ref="G486:G505" si="80">D512</f>
        <v>5Rx2L dBc Log Mag(dB)</v>
      </c>
      <c r="H486" s="35">
        <v>5</v>
      </c>
      <c r="N486" s="6" t="s">
        <v>19</v>
      </c>
      <c r="O486" s="6" t="str">
        <f t="shared" ref="O486:O505" si="81">L512</f>
        <v>5Rx2L dBc Log Mag(dB)</v>
      </c>
      <c r="P486" s="35">
        <v>5</v>
      </c>
    </row>
    <row r="487" spans="2:16" ht="15.75" x14ac:dyDescent="0.25">
      <c r="B487" s="89" t="s">
        <v>63</v>
      </c>
      <c r="F487" s="6">
        <f t="shared" ref="F487:F505" si="82">B513/1000000000</f>
        <v>3</v>
      </c>
      <c r="G487" s="6">
        <f t="shared" si="80"/>
        <v>-79.253119999999996</v>
      </c>
      <c r="H487" s="36">
        <f>ABS(AVERAGE(G487:G505)-(H486-1)*15)</f>
        <v>144.52661694736844</v>
      </c>
      <c r="J487" s="89" t="s">
        <v>63</v>
      </c>
      <c r="N487" s="6">
        <f t="shared" ref="N487:N505" si="83">J513/1000000000</f>
        <v>3</v>
      </c>
      <c r="O487" s="6">
        <f t="shared" si="81"/>
        <v>-89.539505000000005</v>
      </c>
      <c r="P487" s="36">
        <f>ABS(AVERAGE(O487:O505)-(P486-1)*15)</f>
        <v>147.07434889473683</v>
      </c>
    </row>
    <row r="488" spans="2:16" x14ac:dyDescent="0.25">
      <c r="B488" s="89" t="s">
        <v>19</v>
      </c>
      <c r="C488" s="89" t="s">
        <v>141</v>
      </c>
      <c r="D488" s="89" t="s">
        <v>271</v>
      </c>
      <c r="F488" s="6">
        <f t="shared" si="82"/>
        <v>3.0989888888888997</v>
      </c>
      <c r="G488" s="6">
        <f t="shared" si="80"/>
        <v>-81.072547999999998</v>
      </c>
      <c r="J488" s="89" t="s">
        <v>19</v>
      </c>
      <c r="K488" s="89" t="s">
        <v>141</v>
      </c>
      <c r="L488" s="89" t="s">
        <v>271</v>
      </c>
      <c r="N488" s="6">
        <f t="shared" si="83"/>
        <v>3.0989888888888997</v>
      </c>
      <c r="O488" s="6">
        <f t="shared" si="81"/>
        <v>-88.112746999999999</v>
      </c>
    </row>
    <row r="489" spans="2:16" x14ac:dyDescent="0.25">
      <c r="B489" s="89">
        <v>2000000000</v>
      </c>
      <c r="C489" s="89">
        <v>-85.090744000000001</v>
      </c>
      <c r="D489" s="89">
        <v>-75.882773999999998</v>
      </c>
      <c r="F489" s="6">
        <f t="shared" si="82"/>
        <v>3.1979777777778002</v>
      </c>
      <c r="G489" s="6">
        <f t="shared" si="80"/>
        <v>-76.850441000000004</v>
      </c>
      <c r="J489" s="89">
        <v>2000000000</v>
      </c>
      <c r="K489" s="89">
        <v>-82.841553000000005</v>
      </c>
      <c r="L489" s="89">
        <v>-70.986251999999993</v>
      </c>
      <c r="N489" s="6">
        <f t="shared" si="83"/>
        <v>3.1979777777778002</v>
      </c>
      <c r="O489" s="6">
        <f t="shared" si="81"/>
        <v>-90.936645999999996</v>
      </c>
    </row>
    <row r="490" spans="2:16" x14ac:dyDescent="0.25">
      <c r="B490" s="89">
        <v>2021211111.1111</v>
      </c>
      <c r="C490" s="89">
        <v>-83.631720999999999</v>
      </c>
      <c r="D490" s="89">
        <v>-75.170540000000003</v>
      </c>
      <c r="F490" s="6">
        <f t="shared" si="82"/>
        <v>3.2969666666666999</v>
      </c>
      <c r="G490" s="6">
        <f t="shared" si="80"/>
        <v>-77.657745000000006</v>
      </c>
      <c r="J490" s="89">
        <v>2021211111.1111</v>
      </c>
      <c r="K490" s="89">
        <v>-96.235732999999996</v>
      </c>
      <c r="L490" s="89">
        <v>-88.300490999999994</v>
      </c>
      <c r="N490" s="6">
        <f t="shared" si="83"/>
        <v>3.2969666666666999</v>
      </c>
      <c r="O490" s="6">
        <f t="shared" si="81"/>
        <v>-88.427948000000001</v>
      </c>
    </row>
    <row r="491" spans="2:16" x14ac:dyDescent="0.25">
      <c r="B491" s="89">
        <v>2042422222.2221999</v>
      </c>
      <c r="C491" s="89">
        <v>-82.941924999999998</v>
      </c>
      <c r="D491" s="89">
        <v>-74.475516999999996</v>
      </c>
      <c r="F491" s="6">
        <f t="shared" si="82"/>
        <v>3.3959555555556</v>
      </c>
      <c r="G491" s="6">
        <f t="shared" si="80"/>
        <v>-88.813721000000001</v>
      </c>
      <c r="J491" s="89">
        <v>2042422222.2221999</v>
      </c>
      <c r="K491" s="89">
        <v>-93.916060999999999</v>
      </c>
      <c r="L491" s="89">
        <v>-86.111358999999993</v>
      </c>
      <c r="N491" s="6">
        <f t="shared" si="83"/>
        <v>3.3959555555556</v>
      </c>
      <c r="O491" s="6">
        <f t="shared" si="81"/>
        <v>-89.751862000000003</v>
      </c>
    </row>
    <row r="492" spans="2:16" x14ac:dyDescent="0.25">
      <c r="B492" s="89">
        <v>2063633333.3333001</v>
      </c>
      <c r="C492" s="89">
        <v>-83.376891999999998</v>
      </c>
      <c r="D492" s="89">
        <v>-75.318657000000002</v>
      </c>
      <c r="F492" s="6">
        <f t="shared" si="82"/>
        <v>3.4949444444443998</v>
      </c>
      <c r="G492" s="6">
        <f t="shared" si="80"/>
        <v>-85.014999000000003</v>
      </c>
      <c r="J492" s="89">
        <v>2063633333.3333001</v>
      </c>
      <c r="K492" s="89">
        <v>-96.486816000000005</v>
      </c>
      <c r="L492" s="89">
        <v>-88.321731999999997</v>
      </c>
      <c r="N492" s="6">
        <f t="shared" si="83"/>
        <v>3.4949444444443998</v>
      </c>
      <c r="O492" s="6">
        <f t="shared" si="81"/>
        <v>-94.636391000000003</v>
      </c>
    </row>
    <row r="493" spans="2:16" x14ac:dyDescent="0.25">
      <c r="B493" s="89">
        <v>2084844444.4444001</v>
      </c>
      <c r="C493" s="89">
        <v>-86.810592999999997</v>
      </c>
      <c r="D493" s="89">
        <v>-79.227164999999999</v>
      </c>
      <c r="F493" s="6">
        <f t="shared" si="82"/>
        <v>3.5939333333332999</v>
      </c>
      <c r="G493" s="6">
        <f t="shared" si="80"/>
        <v>-81.662132</v>
      </c>
      <c r="J493" s="89">
        <v>2084844444.4444001</v>
      </c>
      <c r="K493" s="89">
        <v>-97.756591999999998</v>
      </c>
      <c r="L493" s="89">
        <v>-89.175567999999998</v>
      </c>
      <c r="N493" s="6">
        <f t="shared" si="83"/>
        <v>3.5939333333332999</v>
      </c>
      <c r="O493" s="6">
        <f t="shared" si="81"/>
        <v>-82.552063000000004</v>
      </c>
    </row>
    <row r="494" spans="2:16" x14ac:dyDescent="0.25">
      <c r="B494" s="89">
        <v>2106055555.5555999</v>
      </c>
      <c r="C494" s="89">
        <v>-90.144783000000004</v>
      </c>
      <c r="D494" s="89">
        <v>-82.737121999999999</v>
      </c>
      <c r="F494" s="6">
        <f t="shared" si="82"/>
        <v>3.6929222222222</v>
      </c>
      <c r="G494" s="6">
        <f t="shared" si="80"/>
        <v>-82.832756000000003</v>
      </c>
      <c r="J494" s="89">
        <v>2106055555.5555999</v>
      </c>
      <c r="K494" s="89">
        <v>-98.602279999999993</v>
      </c>
      <c r="L494" s="89">
        <v>-89.757148999999998</v>
      </c>
      <c r="N494" s="6">
        <f t="shared" si="83"/>
        <v>3.6929222222222</v>
      </c>
      <c r="O494" s="6">
        <f t="shared" si="81"/>
        <v>-80.783493000000007</v>
      </c>
    </row>
    <row r="495" spans="2:16" x14ac:dyDescent="0.25">
      <c r="B495" s="89">
        <v>2127266666.6666999</v>
      </c>
      <c r="C495" s="89">
        <v>-90.194121999999993</v>
      </c>
      <c r="D495" s="89">
        <v>-82.480957000000004</v>
      </c>
      <c r="F495" s="6">
        <f t="shared" si="82"/>
        <v>3.7919111111111001</v>
      </c>
      <c r="G495" s="6">
        <f t="shared" si="80"/>
        <v>-88.386971000000003</v>
      </c>
      <c r="J495" s="89">
        <v>2127266666.6666999</v>
      </c>
      <c r="K495" s="89">
        <v>-101.02831999999999</v>
      </c>
      <c r="L495" s="89">
        <v>-91.871696</v>
      </c>
      <c r="N495" s="6">
        <f t="shared" si="83"/>
        <v>3.7919111111111001</v>
      </c>
      <c r="O495" s="6">
        <f t="shared" si="81"/>
        <v>-78.873665000000003</v>
      </c>
    </row>
    <row r="496" spans="2:16" x14ac:dyDescent="0.25">
      <c r="B496" s="89">
        <v>2148477777.7778001</v>
      </c>
      <c r="C496" s="89">
        <v>-90.427398999999994</v>
      </c>
      <c r="D496" s="89">
        <v>-82.066749999999999</v>
      </c>
      <c r="F496" s="6">
        <f t="shared" si="82"/>
        <v>3.8908999999999998</v>
      </c>
      <c r="G496" s="6">
        <f t="shared" si="80"/>
        <v>-83.309258</v>
      </c>
      <c r="J496" s="89">
        <v>2148477777.7778001</v>
      </c>
      <c r="K496" s="89">
        <v>-98.889968999999994</v>
      </c>
      <c r="L496" s="89">
        <v>-89.633369000000002</v>
      </c>
      <c r="N496" s="6">
        <f t="shared" si="83"/>
        <v>3.8908999999999998</v>
      </c>
      <c r="O496" s="6">
        <f t="shared" si="81"/>
        <v>-76.163437000000002</v>
      </c>
    </row>
    <row r="497" spans="2:16" x14ac:dyDescent="0.25">
      <c r="B497" s="89">
        <v>2169688888.8888998</v>
      </c>
      <c r="C497" s="89">
        <v>-92.109879000000006</v>
      </c>
      <c r="D497" s="89">
        <v>-83.284369999999996</v>
      </c>
      <c r="F497" s="6">
        <f t="shared" si="82"/>
        <v>3.9898888888888999</v>
      </c>
      <c r="G497" s="6">
        <f t="shared" si="80"/>
        <v>-86.412743000000006</v>
      </c>
      <c r="J497" s="89">
        <v>2169688888.8888998</v>
      </c>
      <c r="K497" s="89">
        <v>-98.364058999999997</v>
      </c>
      <c r="L497" s="89">
        <v>-88.831421000000006</v>
      </c>
      <c r="N497" s="6">
        <f t="shared" si="83"/>
        <v>3.9898888888888999</v>
      </c>
      <c r="O497" s="6">
        <f t="shared" si="81"/>
        <v>-79.288734000000005</v>
      </c>
    </row>
    <row r="498" spans="2:16" x14ac:dyDescent="0.25">
      <c r="B498" s="89">
        <v>2190900000</v>
      </c>
      <c r="C498" s="89">
        <v>-99.586037000000005</v>
      </c>
      <c r="D498" s="89">
        <v>-90.591881000000001</v>
      </c>
      <c r="F498" s="6">
        <f t="shared" si="82"/>
        <v>4.0888777777778005</v>
      </c>
      <c r="G498" s="6">
        <f t="shared" si="80"/>
        <v>-81.153441999999998</v>
      </c>
      <c r="J498" s="89">
        <v>2190900000</v>
      </c>
      <c r="K498" s="89">
        <v>-98.743613999999994</v>
      </c>
      <c r="L498" s="89">
        <v>-88.787582</v>
      </c>
      <c r="N498" s="6">
        <f t="shared" si="83"/>
        <v>4.0888777777778005</v>
      </c>
      <c r="O498" s="6">
        <f t="shared" si="81"/>
        <v>-88.732512999999997</v>
      </c>
    </row>
    <row r="499" spans="2:16" x14ac:dyDescent="0.25">
      <c r="B499" s="89">
        <v>2212111111.1111002</v>
      </c>
      <c r="C499" s="89">
        <v>-109.42609</v>
      </c>
      <c r="D499" s="89">
        <v>-100.40156</v>
      </c>
      <c r="F499" s="6">
        <f t="shared" si="82"/>
        <v>4.1878666666667002</v>
      </c>
      <c r="G499" s="6">
        <f t="shared" si="80"/>
        <v>-79.535576000000006</v>
      </c>
      <c r="J499" s="89">
        <v>2212111111.1111002</v>
      </c>
      <c r="K499" s="89">
        <v>-96.168578999999994</v>
      </c>
      <c r="L499" s="89">
        <v>-85.890488000000005</v>
      </c>
      <c r="N499" s="6">
        <f t="shared" si="83"/>
        <v>4.1878666666667002</v>
      </c>
      <c r="O499" s="6">
        <f t="shared" si="81"/>
        <v>-87.286911000000003</v>
      </c>
    </row>
    <row r="500" spans="2:16" x14ac:dyDescent="0.25">
      <c r="B500" s="89">
        <v>2233322222.2221999</v>
      </c>
      <c r="C500" s="89">
        <v>-90.667693999999997</v>
      </c>
      <c r="D500" s="89">
        <v>-81.841469000000004</v>
      </c>
      <c r="F500" s="6">
        <f t="shared" si="82"/>
        <v>4.2868555555555998</v>
      </c>
      <c r="G500" s="6">
        <f t="shared" si="80"/>
        <v>-87.468102000000002</v>
      </c>
      <c r="J500" s="89">
        <v>2233322222.2221999</v>
      </c>
      <c r="K500" s="89">
        <v>-102.74917000000001</v>
      </c>
      <c r="L500" s="89">
        <v>-92.440849</v>
      </c>
      <c r="N500" s="6">
        <f t="shared" si="83"/>
        <v>4.2868555555555998</v>
      </c>
      <c r="O500" s="6">
        <f t="shared" si="81"/>
        <v>-81.752480000000006</v>
      </c>
    </row>
    <row r="501" spans="2:16" x14ac:dyDescent="0.25">
      <c r="B501" s="89">
        <v>2254533333.3333001</v>
      </c>
      <c r="C501" s="89">
        <v>-82.737396000000004</v>
      </c>
      <c r="D501" s="89">
        <v>-73.270874000000006</v>
      </c>
      <c r="F501" s="6">
        <f t="shared" si="82"/>
        <v>4.3858444444444</v>
      </c>
      <c r="G501" s="6">
        <f t="shared" si="80"/>
        <v>-93.938277999999997</v>
      </c>
      <c r="J501" s="89">
        <v>2254533333.3333001</v>
      </c>
      <c r="K501" s="89">
        <v>-90.824821</v>
      </c>
      <c r="L501" s="89">
        <v>-79.751037999999994</v>
      </c>
      <c r="N501" s="6">
        <f t="shared" si="83"/>
        <v>4.3858444444444</v>
      </c>
      <c r="O501" s="6">
        <f t="shared" si="81"/>
        <v>-81.691085999999999</v>
      </c>
    </row>
    <row r="502" spans="2:16" x14ac:dyDescent="0.25">
      <c r="B502" s="89">
        <v>2275744444.4443998</v>
      </c>
      <c r="C502" s="89">
        <v>-82.676063999999997</v>
      </c>
      <c r="D502" s="89">
        <v>-73.157195999999999</v>
      </c>
      <c r="F502" s="6">
        <f t="shared" si="82"/>
        <v>4.4848333333332997</v>
      </c>
      <c r="G502" s="6">
        <f t="shared" si="80"/>
        <v>-86.452529999999996</v>
      </c>
      <c r="J502" s="89">
        <v>2275744444.4443998</v>
      </c>
      <c r="K502" s="89">
        <v>-93.257514999999998</v>
      </c>
      <c r="L502" s="89">
        <v>-82.179665</v>
      </c>
      <c r="N502" s="6">
        <f t="shared" si="83"/>
        <v>4.4848333333332997</v>
      </c>
      <c r="O502" s="6">
        <f t="shared" si="81"/>
        <v>-87.051208000000003</v>
      </c>
    </row>
    <row r="503" spans="2:16" x14ac:dyDescent="0.25">
      <c r="B503" s="89">
        <v>2296955555.5556002</v>
      </c>
      <c r="C503" s="89">
        <v>-83.368431000000001</v>
      </c>
      <c r="D503" s="89">
        <v>-74.283805999999998</v>
      </c>
      <c r="F503" s="6">
        <f t="shared" si="82"/>
        <v>4.5838222222222003</v>
      </c>
      <c r="G503" s="6">
        <f t="shared" si="80"/>
        <v>-82.429053999999994</v>
      </c>
      <c r="J503" s="89">
        <v>2296955555.5556002</v>
      </c>
      <c r="K503" s="89">
        <v>-91.597922999999994</v>
      </c>
      <c r="L503" s="89">
        <v>-80.737685999999997</v>
      </c>
      <c r="N503" s="6">
        <f t="shared" si="83"/>
        <v>4.5838222222222003</v>
      </c>
      <c r="O503" s="6">
        <f t="shared" si="81"/>
        <v>-95.770545999999996</v>
      </c>
    </row>
    <row r="504" spans="2:16" x14ac:dyDescent="0.25">
      <c r="B504" s="89">
        <v>2318166666.6666999</v>
      </c>
      <c r="C504" s="89">
        <v>-84.277229000000005</v>
      </c>
      <c r="D504" s="89">
        <v>-75.181526000000005</v>
      </c>
      <c r="F504" s="6">
        <f t="shared" si="82"/>
        <v>4.6828111111110999</v>
      </c>
      <c r="G504" s="6">
        <f t="shared" si="80"/>
        <v>-84.564491000000004</v>
      </c>
      <c r="J504" s="89">
        <v>2318166666.6666999</v>
      </c>
      <c r="K504" s="89">
        <v>-89.906464</v>
      </c>
      <c r="L504" s="89">
        <v>-79.533957999999998</v>
      </c>
      <c r="N504" s="6">
        <f t="shared" si="83"/>
        <v>4.6828111111110999</v>
      </c>
      <c r="O504" s="6">
        <f t="shared" si="81"/>
        <v>-84.000854000000004</v>
      </c>
    </row>
    <row r="505" spans="2:16" x14ac:dyDescent="0.25">
      <c r="B505" s="89">
        <v>2339377777.7778001</v>
      </c>
      <c r="C505" s="89">
        <v>-84.201576000000003</v>
      </c>
      <c r="D505" s="89">
        <v>-74.888076999999996</v>
      </c>
      <c r="F505" s="6">
        <f t="shared" si="82"/>
        <v>4.7817999999999996</v>
      </c>
      <c r="G505" s="6">
        <f t="shared" si="80"/>
        <v>-99.197815000000006</v>
      </c>
      <c r="J505" s="89">
        <v>2339377777.7778001</v>
      </c>
      <c r="K505" s="89">
        <v>-91.299094999999994</v>
      </c>
      <c r="L505" s="89">
        <v>-80.984367000000006</v>
      </c>
      <c r="N505" s="6">
        <f t="shared" si="83"/>
        <v>4.7817999999999996</v>
      </c>
      <c r="O505" s="6">
        <f t="shared" si="81"/>
        <v>-109.06054</v>
      </c>
    </row>
    <row r="506" spans="2:16" x14ac:dyDescent="0.25">
      <c r="B506" s="89">
        <v>2360588888.8888998</v>
      </c>
      <c r="C506" s="89">
        <v>-86.487930000000006</v>
      </c>
      <c r="D506" s="89">
        <v>-76.775452000000001</v>
      </c>
      <c r="F506" s="6" t="s">
        <v>21</v>
      </c>
      <c r="J506" s="89">
        <v>2360588888.8888998</v>
      </c>
      <c r="K506" s="89">
        <v>-84.016402999999997</v>
      </c>
      <c r="L506" s="89">
        <v>-73.835151999999994</v>
      </c>
      <c r="N506" s="6" t="s">
        <v>21</v>
      </c>
    </row>
    <row r="507" spans="2:16" x14ac:dyDescent="0.25">
      <c r="B507" s="89">
        <v>2381800000</v>
      </c>
      <c r="C507" s="89">
        <v>-89.182327000000001</v>
      </c>
      <c r="D507" s="89">
        <v>-78.308502000000004</v>
      </c>
      <c r="J507" s="89">
        <v>2381800000</v>
      </c>
      <c r="K507" s="89">
        <v>-82.089813000000007</v>
      </c>
      <c r="L507" s="89">
        <v>-71.881371000000001</v>
      </c>
    </row>
    <row r="508" spans="2:16" x14ac:dyDescent="0.25">
      <c r="B508" s="89" t="s">
        <v>21</v>
      </c>
      <c r="J508" s="89" t="s">
        <v>21</v>
      </c>
    </row>
    <row r="509" spans="2:16" x14ac:dyDescent="0.25">
      <c r="F509" s="6" t="s">
        <v>66</v>
      </c>
      <c r="N509" s="6" t="s">
        <v>66</v>
      </c>
    </row>
    <row r="510" spans="2:16" ht="15.75" x14ac:dyDescent="0.25">
      <c r="F510" s="6" t="s">
        <v>19</v>
      </c>
      <c r="G510" s="6" t="str">
        <f t="shared" ref="G510:G529" si="84">D536</f>
        <v>5Rx3L dBc Log Mag(dB)</v>
      </c>
      <c r="H510" s="35">
        <v>5</v>
      </c>
      <c r="N510" s="6" t="s">
        <v>19</v>
      </c>
      <c r="O510" s="6" t="str">
        <f t="shared" ref="O510:O529" si="85">L536</f>
        <v>5Rx3L dBc Log Mag(dB)</v>
      </c>
      <c r="P510" s="35">
        <v>5</v>
      </c>
    </row>
    <row r="511" spans="2:16" ht="15.75" x14ac:dyDescent="0.25">
      <c r="B511" s="89" t="s">
        <v>64</v>
      </c>
      <c r="F511" s="6">
        <f t="shared" ref="F511:F529" si="86">B537/1000000000</f>
        <v>2</v>
      </c>
      <c r="G511" s="6">
        <f t="shared" si="84"/>
        <v>-55.634048</v>
      </c>
      <c r="H511" s="36">
        <f>ABS(AVERAGE(G511:G529)-(H510-1)*15)</f>
        <v>138.13910357894736</v>
      </c>
      <c r="J511" s="89" t="s">
        <v>64</v>
      </c>
      <c r="N511" s="6">
        <f t="shared" ref="N511:N529" si="87">J537/1000000000</f>
        <v>2</v>
      </c>
      <c r="O511" s="6">
        <f t="shared" si="85"/>
        <v>-71.489159000000001</v>
      </c>
      <c r="P511" s="36">
        <f>ABS(AVERAGE(O511:O529)-(P510-1)*15)</f>
        <v>141.04933689473683</v>
      </c>
    </row>
    <row r="512" spans="2:16" x14ac:dyDescent="0.25">
      <c r="B512" s="89" t="s">
        <v>19</v>
      </c>
      <c r="C512" s="89" t="s">
        <v>142</v>
      </c>
      <c r="D512" s="89" t="s">
        <v>65</v>
      </c>
      <c r="F512" s="6">
        <f t="shared" si="86"/>
        <v>2.2878777777777999</v>
      </c>
      <c r="G512" s="6">
        <f t="shared" si="84"/>
        <v>-64.476555000000005</v>
      </c>
      <c r="J512" s="89" t="s">
        <v>19</v>
      </c>
      <c r="K512" s="89" t="s">
        <v>142</v>
      </c>
      <c r="L512" s="89" t="s">
        <v>65</v>
      </c>
      <c r="N512" s="6">
        <f t="shared" si="87"/>
        <v>2.2878777777777999</v>
      </c>
      <c r="O512" s="6">
        <f t="shared" si="85"/>
        <v>-69.476212000000004</v>
      </c>
    </row>
    <row r="513" spans="2:15" x14ac:dyDescent="0.25">
      <c r="B513" s="89">
        <v>3000000000</v>
      </c>
      <c r="C513" s="89">
        <v>-88.461089999999999</v>
      </c>
      <c r="D513" s="89">
        <v>-79.253119999999996</v>
      </c>
      <c r="F513" s="6">
        <f t="shared" si="86"/>
        <v>2.5757555555556002</v>
      </c>
      <c r="G513" s="6">
        <f t="shared" si="84"/>
        <v>-65.692229999999995</v>
      </c>
      <c r="J513" s="89">
        <v>3000000000</v>
      </c>
      <c r="K513" s="89">
        <v>-101.3948</v>
      </c>
      <c r="L513" s="89">
        <v>-89.539505000000005</v>
      </c>
      <c r="N513" s="6">
        <f t="shared" si="87"/>
        <v>2.5757555555556002</v>
      </c>
      <c r="O513" s="6">
        <f t="shared" si="85"/>
        <v>-76.070380999999998</v>
      </c>
    </row>
    <row r="514" spans="2:15" x14ac:dyDescent="0.25">
      <c r="B514" s="89">
        <v>3098988888.8888998</v>
      </c>
      <c r="C514" s="89">
        <v>-89.533730000000006</v>
      </c>
      <c r="D514" s="89">
        <v>-81.072547999999998</v>
      </c>
      <c r="F514" s="6">
        <f t="shared" si="86"/>
        <v>2.8636333333333002</v>
      </c>
      <c r="G514" s="6">
        <f t="shared" si="84"/>
        <v>-77.028441999999998</v>
      </c>
      <c r="J514" s="89">
        <v>3098988888.8888998</v>
      </c>
      <c r="K514" s="89">
        <v>-96.047989000000001</v>
      </c>
      <c r="L514" s="89">
        <v>-88.112746999999999</v>
      </c>
      <c r="N514" s="6">
        <f t="shared" si="87"/>
        <v>2.8636333333333002</v>
      </c>
      <c r="O514" s="6">
        <f t="shared" si="85"/>
        <v>-75.660117999999997</v>
      </c>
    </row>
    <row r="515" spans="2:15" x14ac:dyDescent="0.25">
      <c r="B515" s="89">
        <v>3197977777.7778001</v>
      </c>
      <c r="C515" s="89">
        <v>-85.316849000000005</v>
      </c>
      <c r="D515" s="89">
        <v>-76.850441000000004</v>
      </c>
      <c r="F515" s="6">
        <f t="shared" si="86"/>
        <v>3.1515111111111</v>
      </c>
      <c r="G515" s="6">
        <f t="shared" si="84"/>
        <v>-90.563338999999999</v>
      </c>
      <c r="J515" s="89">
        <v>3197977777.7778001</v>
      </c>
      <c r="K515" s="89">
        <v>-98.741348000000002</v>
      </c>
      <c r="L515" s="89">
        <v>-90.936645999999996</v>
      </c>
      <c r="N515" s="6">
        <f t="shared" si="87"/>
        <v>3.1515111111111</v>
      </c>
      <c r="O515" s="6">
        <f t="shared" si="85"/>
        <v>-84.642097000000007</v>
      </c>
    </row>
    <row r="516" spans="2:15" x14ac:dyDescent="0.25">
      <c r="B516" s="89">
        <v>3296966666.6666999</v>
      </c>
      <c r="C516" s="89">
        <v>-85.715980999999999</v>
      </c>
      <c r="D516" s="89">
        <v>-77.657745000000006</v>
      </c>
      <c r="F516" s="6">
        <f t="shared" si="86"/>
        <v>3.4393888888888999</v>
      </c>
      <c r="G516" s="6">
        <f t="shared" si="84"/>
        <v>-81.235878</v>
      </c>
      <c r="J516" s="89">
        <v>3296966666.6666999</v>
      </c>
      <c r="K516" s="89">
        <v>-96.593033000000005</v>
      </c>
      <c r="L516" s="89">
        <v>-88.427948000000001</v>
      </c>
      <c r="N516" s="6">
        <f t="shared" si="87"/>
        <v>3.4393888888888999</v>
      </c>
      <c r="O516" s="6">
        <f t="shared" si="85"/>
        <v>-79.992424</v>
      </c>
    </row>
    <row r="517" spans="2:15" x14ac:dyDescent="0.25">
      <c r="B517" s="89">
        <v>3395955555.5556002</v>
      </c>
      <c r="C517" s="89">
        <v>-96.397148000000001</v>
      </c>
      <c r="D517" s="89">
        <v>-88.813721000000001</v>
      </c>
      <c r="F517" s="6">
        <f t="shared" si="86"/>
        <v>3.7272666666666998</v>
      </c>
      <c r="G517" s="6">
        <f t="shared" si="84"/>
        <v>-75.433021999999994</v>
      </c>
      <c r="J517" s="89">
        <v>3395955555.5556002</v>
      </c>
      <c r="K517" s="89">
        <v>-98.332886000000002</v>
      </c>
      <c r="L517" s="89">
        <v>-89.751862000000003</v>
      </c>
      <c r="N517" s="6">
        <f t="shared" si="87"/>
        <v>3.7272666666666998</v>
      </c>
      <c r="O517" s="6">
        <f t="shared" si="85"/>
        <v>-73.456222999999994</v>
      </c>
    </row>
    <row r="518" spans="2:15" x14ac:dyDescent="0.25">
      <c r="B518" s="89">
        <v>3494944444.4443998</v>
      </c>
      <c r="C518" s="89">
        <v>-92.422652999999997</v>
      </c>
      <c r="D518" s="89">
        <v>-85.014999000000003</v>
      </c>
      <c r="F518" s="6">
        <f t="shared" si="86"/>
        <v>4.0151444444443998</v>
      </c>
      <c r="G518" s="6">
        <f t="shared" si="84"/>
        <v>-78.806106999999997</v>
      </c>
      <c r="J518" s="89">
        <v>3494944444.4443998</v>
      </c>
      <c r="K518" s="89">
        <v>-103.48151</v>
      </c>
      <c r="L518" s="89">
        <v>-94.636391000000003</v>
      </c>
      <c r="N518" s="6">
        <f t="shared" si="87"/>
        <v>4.0151444444443998</v>
      </c>
      <c r="O518" s="6">
        <f t="shared" si="85"/>
        <v>-84.494331000000003</v>
      </c>
    </row>
    <row r="519" spans="2:15" x14ac:dyDescent="0.25">
      <c r="B519" s="89">
        <v>3593933333.3333001</v>
      </c>
      <c r="C519" s="89">
        <v>-89.375298000000001</v>
      </c>
      <c r="D519" s="89">
        <v>-81.662132</v>
      </c>
      <c r="F519" s="6">
        <f t="shared" si="86"/>
        <v>4.3030222222222001</v>
      </c>
      <c r="G519" s="6">
        <f t="shared" si="84"/>
        <v>-96.349991000000003</v>
      </c>
      <c r="J519" s="89">
        <v>3593933333.3333001</v>
      </c>
      <c r="K519" s="89">
        <v>-91.708693999999994</v>
      </c>
      <c r="L519" s="89">
        <v>-82.552063000000004</v>
      </c>
      <c r="N519" s="6">
        <f t="shared" si="87"/>
        <v>4.3030222222222001</v>
      </c>
      <c r="O519" s="6">
        <f t="shared" si="85"/>
        <v>-90.057877000000005</v>
      </c>
    </row>
    <row r="520" spans="2:15" x14ac:dyDescent="0.25">
      <c r="B520" s="89">
        <v>3692922222.2221999</v>
      </c>
      <c r="C520" s="89">
        <v>-91.193404999999998</v>
      </c>
      <c r="D520" s="89">
        <v>-82.832756000000003</v>
      </c>
      <c r="F520" s="6">
        <f t="shared" si="86"/>
        <v>4.5909000000000004</v>
      </c>
      <c r="G520" s="6">
        <f t="shared" si="84"/>
        <v>-92.093788000000004</v>
      </c>
      <c r="J520" s="89">
        <v>3692922222.2221999</v>
      </c>
      <c r="K520" s="89">
        <v>-90.040085000000005</v>
      </c>
      <c r="L520" s="89">
        <v>-80.783493000000007</v>
      </c>
      <c r="N520" s="6">
        <f t="shared" si="87"/>
        <v>4.5909000000000004</v>
      </c>
      <c r="O520" s="6">
        <f t="shared" si="85"/>
        <v>-86.234572999999997</v>
      </c>
    </row>
    <row r="521" spans="2:15" x14ac:dyDescent="0.25">
      <c r="B521" s="89">
        <v>3791911111.1111002</v>
      </c>
      <c r="C521" s="89">
        <v>-97.212485999999998</v>
      </c>
      <c r="D521" s="89">
        <v>-88.386971000000003</v>
      </c>
      <c r="F521" s="6">
        <f t="shared" si="86"/>
        <v>4.8787777777777999</v>
      </c>
      <c r="G521" s="6">
        <f t="shared" si="84"/>
        <v>-83.168503000000001</v>
      </c>
      <c r="J521" s="89">
        <v>3791911111.1111002</v>
      </c>
      <c r="K521" s="89">
        <v>-88.406295999999998</v>
      </c>
      <c r="L521" s="89">
        <v>-78.873665000000003</v>
      </c>
      <c r="N521" s="6">
        <f t="shared" si="87"/>
        <v>4.8787777777777999</v>
      </c>
      <c r="O521" s="6">
        <f t="shared" si="85"/>
        <v>-83.513717999999997</v>
      </c>
    </row>
    <row r="522" spans="2:15" x14ac:dyDescent="0.25">
      <c r="B522" s="89">
        <v>3890900000</v>
      </c>
      <c r="C522" s="89">
        <v>-92.303405999999995</v>
      </c>
      <c r="D522" s="89">
        <v>-83.309258</v>
      </c>
      <c r="F522" s="6">
        <f t="shared" si="86"/>
        <v>5.1666555555556002</v>
      </c>
      <c r="G522" s="6">
        <f t="shared" si="84"/>
        <v>-75.383422999999993</v>
      </c>
      <c r="J522" s="89">
        <v>3890900000</v>
      </c>
      <c r="K522" s="89">
        <v>-86.119468999999995</v>
      </c>
      <c r="L522" s="89">
        <v>-76.163437000000002</v>
      </c>
      <c r="N522" s="6">
        <f t="shared" si="87"/>
        <v>5.1666555555556002</v>
      </c>
      <c r="O522" s="6">
        <f t="shared" si="85"/>
        <v>-85.243247999999994</v>
      </c>
    </row>
    <row r="523" spans="2:15" x14ac:dyDescent="0.25">
      <c r="B523" s="89">
        <v>3989888888.8888998</v>
      </c>
      <c r="C523" s="89">
        <v>-95.437270999999996</v>
      </c>
      <c r="D523" s="89">
        <v>-86.412743000000006</v>
      </c>
      <c r="F523" s="6">
        <f t="shared" si="86"/>
        <v>5.4545333333332993</v>
      </c>
      <c r="G523" s="6">
        <f t="shared" si="84"/>
        <v>-69.053191999999996</v>
      </c>
      <c r="J523" s="89">
        <v>3989888888.8888998</v>
      </c>
      <c r="K523" s="89">
        <v>-89.566826000000006</v>
      </c>
      <c r="L523" s="89">
        <v>-79.288734000000005</v>
      </c>
      <c r="N523" s="6">
        <f t="shared" si="87"/>
        <v>5.4545333333332993</v>
      </c>
      <c r="O523" s="6">
        <f t="shared" si="85"/>
        <v>-81.691635000000005</v>
      </c>
    </row>
    <row r="524" spans="2:15" x14ac:dyDescent="0.25">
      <c r="B524" s="89">
        <v>4088877777.7778001</v>
      </c>
      <c r="C524" s="89">
        <v>-89.979668000000004</v>
      </c>
      <c r="D524" s="89">
        <v>-81.153441999999998</v>
      </c>
      <c r="F524" s="6">
        <f t="shared" si="86"/>
        <v>5.7424111111111005</v>
      </c>
      <c r="G524" s="6">
        <f t="shared" si="84"/>
        <v>-67.748008999999996</v>
      </c>
      <c r="J524" s="89">
        <v>4088877777.7778001</v>
      </c>
      <c r="K524" s="89">
        <v>-99.040833000000006</v>
      </c>
      <c r="L524" s="89">
        <v>-88.732512999999997</v>
      </c>
      <c r="N524" s="6">
        <f t="shared" si="87"/>
        <v>5.7424111111111005</v>
      </c>
      <c r="O524" s="6">
        <f t="shared" si="85"/>
        <v>-80.784476999999995</v>
      </c>
    </row>
    <row r="525" spans="2:15" x14ac:dyDescent="0.25">
      <c r="B525" s="89">
        <v>4187866666.6666999</v>
      </c>
      <c r="C525" s="89">
        <v>-89.002098000000004</v>
      </c>
      <c r="D525" s="89">
        <v>-79.535576000000006</v>
      </c>
      <c r="F525" s="6">
        <f t="shared" si="86"/>
        <v>6.0302888888888999</v>
      </c>
      <c r="G525" s="6">
        <f t="shared" si="84"/>
        <v>-72.005713999999998</v>
      </c>
      <c r="J525" s="89">
        <v>4187866666.6666999</v>
      </c>
      <c r="K525" s="89">
        <v>-98.360695000000007</v>
      </c>
      <c r="L525" s="89">
        <v>-87.286911000000003</v>
      </c>
      <c r="N525" s="6">
        <f t="shared" si="87"/>
        <v>6.0302888888888999</v>
      </c>
      <c r="O525" s="6">
        <f t="shared" si="85"/>
        <v>-87.227530999999999</v>
      </c>
    </row>
    <row r="526" spans="2:15" x14ac:dyDescent="0.25">
      <c r="B526" s="89">
        <v>4286855555.5556002</v>
      </c>
      <c r="C526" s="89">
        <v>-96.986969000000002</v>
      </c>
      <c r="D526" s="89">
        <v>-87.468102000000002</v>
      </c>
      <c r="F526" s="6">
        <f t="shared" si="86"/>
        <v>6.3181666666667002</v>
      </c>
      <c r="G526" s="6">
        <f t="shared" si="84"/>
        <v>-80.372535999999997</v>
      </c>
      <c r="J526" s="89">
        <v>4286855555.5556002</v>
      </c>
      <c r="K526" s="89">
        <v>-92.830337999999998</v>
      </c>
      <c r="L526" s="89">
        <v>-81.752480000000006</v>
      </c>
      <c r="N526" s="6">
        <f t="shared" si="87"/>
        <v>6.3181666666667002</v>
      </c>
      <c r="O526" s="6">
        <f t="shared" si="85"/>
        <v>-82.388794000000004</v>
      </c>
    </row>
    <row r="527" spans="2:15" x14ac:dyDescent="0.25">
      <c r="B527" s="89">
        <v>4385844444.4443998</v>
      </c>
      <c r="C527" s="89">
        <v>-103.02291</v>
      </c>
      <c r="D527" s="89">
        <v>-93.938277999999997</v>
      </c>
      <c r="F527" s="6">
        <f t="shared" si="86"/>
        <v>6.6060444444444002</v>
      </c>
      <c r="G527" s="6">
        <f t="shared" si="84"/>
        <v>-90.65831</v>
      </c>
      <c r="J527" s="89">
        <v>4385844444.4443998</v>
      </c>
      <c r="K527" s="89">
        <v>-92.551322999999996</v>
      </c>
      <c r="L527" s="89">
        <v>-81.691085999999999</v>
      </c>
      <c r="N527" s="6">
        <f t="shared" si="87"/>
        <v>6.6060444444444002</v>
      </c>
      <c r="O527" s="6">
        <f t="shared" si="85"/>
        <v>-87.091590999999994</v>
      </c>
    </row>
    <row r="528" spans="2:15" x14ac:dyDescent="0.25">
      <c r="B528" s="89">
        <v>4484833333.3332996</v>
      </c>
      <c r="C528" s="89">
        <v>-95.548232999999996</v>
      </c>
      <c r="D528" s="89">
        <v>-86.452529999999996</v>
      </c>
      <c r="F528" s="6">
        <f t="shared" si="86"/>
        <v>6.8939222222222005</v>
      </c>
      <c r="G528" s="6">
        <f t="shared" si="84"/>
        <v>-89.983788000000004</v>
      </c>
      <c r="J528" s="89">
        <v>4484833333.3332996</v>
      </c>
      <c r="K528" s="89">
        <v>-97.423714000000004</v>
      </c>
      <c r="L528" s="89">
        <v>-87.051208000000003</v>
      </c>
      <c r="N528" s="6">
        <f t="shared" si="87"/>
        <v>6.8939222222222005</v>
      </c>
      <c r="O528" s="6">
        <f t="shared" si="85"/>
        <v>-80.030593999999994</v>
      </c>
    </row>
    <row r="529" spans="2:16" x14ac:dyDescent="0.25">
      <c r="B529" s="89">
        <v>4583822222.2222004</v>
      </c>
      <c r="C529" s="89">
        <v>-91.742553999999998</v>
      </c>
      <c r="D529" s="89">
        <v>-82.429053999999994</v>
      </c>
      <c r="F529" s="6">
        <f t="shared" si="86"/>
        <v>7.1818</v>
      </c>
      <c r="G529" s="6">
        <f t="shared" si="84"/>
        <v>-78.956092999999996</v>
      </c>
      <c r="J529" s="89">
        <v>4583822222.2222004</v>
      </c>
      <c r="K529" s="89">
        <v>-106.08526999999999</v>
      </c>
      <c r="L529" s="89">
        <v>-95.770545999999996</v>
      </c>
      <c r="N529" s="6">
        <f t="shared" si="87"/>
        <v>7.1818</v>
      </c>
      <c r="O529" s="6">
        <f t="shared" si="85"/>
        <v>-80.392418000000006</v>
      </c>
    </row>
    <row r="530" spans="2:16" x14ac:dyDescent="0.25">
      <c r="B530" s="89">
        <v>4682811111.1111002</v>
      </c>
      <c r="C530" s="89">
        <v>-94.276970000000006</v>
      </c>
      <c r="D530" s="89">
        <v>-84.564491000000004</v>
      </c>
      <c r="F530" s="6" t="s">
        <v>21</v>
      </c>
      <c r="J530" s="89">
        <v>4682811111.1111002</v>
      </c>
      <c r="K530" s="89">
        <v>-94.182097999999996</v>
      </c>
      <c r="L530" s="89">
        <v>-84.000854000000004</v>
      </c>
      <c r="N530" s="6" t="s">
        <v>21</v>
      </c>
    </row>
    <row r="531" spans="2:16" x14ac:dyDescent="0.25">
      <c r="B531" s="89">
        <v>4781800000</v>
      </c>
      <c r="C531" s="89">
        <v>-110.07163</v>
      </c>
      <c r="D531" s="89">
        <v>-99.197815000000006</v>
      </c>
      <c r="J531" s="89">
        <v>4781800000</v>
      </c>
      <c r="K531" s="89">
        <v>-119.26898</v>
      </c>
      <c r="L531" s="89">
        <v>-109.06054</v>
      </c>
    </row>
    <row r="532" spans="2:16" x14ac:dyDescent="0.25">
      <c r="B532" s="89" t="s">
        <v>21</v>
      </c>
      <c r="J532" s="89" t="s">
        <v>21</v>
      </c>
    </row>
    <row r="533" spans="2:16" x14ac:dyDescent="0.25">
      <c r="F533" s="6" t="s">
        <v>68</v>
      </c>
      <c r="N533" s="6" t="s">
        <v>68</v>
      </c>
    </row>
    <row r="534" spans="2:16" ht="15.75" x14ac:dyDescent="0.25">
      <c r="F534" s="6" t="s">
        <v>19</v>
      </c>
      <c r="G534" s="6" t="str">
        <f t="shared" ref="G534:G553" si="88">D560</f>
        <v>5Rx4L dBc Log Mag(dB)</v>
      </c>
      <c r="H534" s="35">
        <v>5</v>
      </c>
      <c r="N534" s="6" t="s">
        <v>19</v>
      </c>
      <c r="O534" s="6" t="str">
        <f t="shared" ref="O534:O553" si="89">L560</f>
        <v>5Rx4L dBc Log Mag(dB)</v>
      </c>
      <c r="P534" s="35">
        <v>5</v>
      </c>
    </row>
    <row r="535" spans="2:16" ht="15.75" x14ac:dyDescent="0.25">
      <c r="B535" s="89" t="s">
        <v>66</v>
      </c>
      <c r="F535" s="6">
        <f t="shared" ref="F535:F553" si="90">B561/1000000000</f>
        <v>2</v>
      </c>
      <c r="G535" s="6">
        <f t="shared" si="88"/>
        <v>-82.562820000000002</v>
      </c>
      <c r="H535" s="36">
        <f>ABS(AVERAGE(G535:G553)-(H534-1)*15)</f>
        <v>147.76950452631579</v>
      </c>
      <c r="J535" s="89" t="s">
        <v>66</v>
      </c>
      <c r="N535" s="6">
        <f t="shared" ref="N535:N553" si="91">J561/1000000000</f>
        <v>2</v>
      </c>
      <c r="O535" s="6">
        <f t="shared" si="89"/>
        <v>-92.708472999999998</v>
      </c>
      <c r="P535" s="36">
        <f>ABS(AVERAGE(O535:O553)-(P534-1)*15)</f>
        <v>150.40690436842107</v>
      </c>
    </row>
    <row r="536" spans="2:16" x14ac:dyDescent="0.25">
      <c r="B536" s="89" t="s">
        <v>19</v>
      </c>
      <c r="C536" s="89" t="s">
        <v>143</v>
      </c>
      <c r="D536" s="89" t="s">
        <v>67</v>
      </c>
      <c r="F536" s="6">
        <f t="shared" si="90"/>
        <v>2.4212111111111003</v>
      </c>
      <c r="G536" s="6">
        <f t="shared" si="88"/>
        <v>-79.719986000000006</v>
      </c>
      <c r="J536" s="89" t="s">
        <v>19</v>
      </c>
      <c r="K536" s="89" t="s">
        <v>143</v>
      </c>
      <c r="L536" s="89" t="s">
        <v>67</v>
      </c>
      <c r="N536" s="6">
        <f t="shared" si="91"/>
        <v>2.4212111111111003</v>
      </c>
      <c r="O536" s="6">
        <f t="shared" si="89"/>
        <v>-75.034881999999996</v>
      </c>
    </row>
    <row r="537" spans="2:16" x14ac:dyDescent="0.25">
      <c r="B537" s="89">
        <v>2000000000</v>
      </c>
      <c r="C537" s="89">
        <v>-64.842017999999996</v>
      </c>
      <c r="D537" s="89">
        <v>-55.634048</v>
      </c>
      <c r="F537" s="6">
        <f t="shared" si="90"/>
        <v>2.8424222222221998</v>
      </c>
      <c r="G537" s="6">
        <f t="shared" si="88"/>
        <v>-87.272278</v>
      </c>
      <c r="J537" s="89">
        <v>2000000000</v>
      </c>
      <c r="K537" s="89">
        <v>-83.344459999999998</v>
      </c>
      <c r="L537" s="89">
        <v>-71.489159000000001</v>
      </c>
      <c r="N537" s="6">
        <f t="shared" si="91"/>
        <v>2.8424222222221998</v>
      </c>
      <c r="O537" s="6">
        <f t="shared" si="89"/>
        <v>-87.282379000000006</v>
      </c>
    </row>
    <row r="538" spans="2:16" x14ac:dyDescent="0.25">
      <c r="B538" s="89">
        <v>2287877777.7778001</v>
      </c>
      <c r="C538" s="89">
        <v>-72.937736999999998</v>
      </c>
      <c r="D538" s="89">
        <v>-64.476555000000005</v>
      </c>
      <c r="F538" s="6">
        <f t="shared" si="90"/>
        <v>3.2636333333333001</v>
      </c>
      <c r="G538" s="6">
        <f t="shared" si="88"/>
        <v>-86.839461999999997</v>
      </c>
      <c r="J538" s="89">
        <v>2287877777.7778001</v>
      </c>
      <c r="K538" s="89">
        <v>-77.411452999999995</v>
      </c>
      <c r="L538" s="89">
        <v>-69.476212000000004</v>
      </c>
      <c r="N538" s="6">
        <f t="shared" si="91"/>
        <v>3.2636333333333001</v>
      </c>
      <c r="O538" s="6">
        <f t="shared" si="89"/>
        <v>-93.809341000000003</v>
      </c>
    </row>
    <row r="539" spans="2:16" x14ac:dyDescent="0.25">
      <c r="B539" s="89">
        <v>2575755555.5556002</v>
      </c>
      <c r="C539" s="89">
        <v>-74.158637999999996</v>
      </c>
      <c r="D539" s="89">
        <v>-65.692229999999995</v>
      </c>
      <c r="F539" s="6">
        <f t="shared" si="90"/>
        <v>3.6848444444444</v>
      </c>
      <c r="G539" s="6">
        <f t="shared" si="88"/>
        <v>-83.411529999999999</v>
      </c>
      <c r="J539" s="89">
        <v>2575755555.5556002</v>
      </c>
      <c r="K539" s="89">
        <v>-83.875076000000007</v>
      </c>
      <c r="L539" s="89">
        <v>-76.070380999999998</v>
      </c>
      <c r="N539" s="6">
        <f t="shared" si="91"/>
        <v>3.6848444444444</v>
      </c>
      <c r="O539" s="6">
        <f t="shared" si="89"/>
        <v>-88.040702999999993</v>
      </c>
    </row>
    <row r="540" spans="2:16" x14ac:dyDescent="0.25">
      <c r="B540" s="89">
        <v>2863633333.3333001</v>
      </c>
      <c r="C540" s="89">
        <v>-85.086669999999998</v>
      </c>
      <c r="D540" s="89">
        <v>-77.028441999999998</v>
      </c>
      <c r="F540" s="6">
        <f t="shared" si="90"/>
        <v>4.1060555555556002</v>
      </c>
      <c r="G540" s="6">
        <f t="shared" si="88"/>
        <v>-83.411873</v>
      </c>
      <c r="J540" s="89">
        <v>2863633333.3333001</v>
      </c>
      <c r="K540" s="89">
        <v>-83.825194999999994</v>
      </c>
      <c r="L540" s="89">
        <v>-75.660117999999997</v>
      </c>
      <c r="N540" s="6">
        <f t="shared" si="91"/>
        <v>4.1060555555556002</v>
      </c>
      <c r="O540" s="6">
        <f t="shared" si="89"/>
        <v>-89.547400999999994</v>
      </c>
    </row>
    <row r="541" spans="2:16" x14ac:dyDescent="0.25">
      <c r="B541" s="89">
        <v>3151511111.1111002</v>
      </c>
      <c r="C541" s="89">
        <v>-98.146766999999997</v>
      </c>
      <c r="D541" s="89">
        <v>-90.563338999999999</v>
      </c>
      <c r="F541" s="6">
        <f t="shared" si="90"/>
        <v>4.5272666666667005</v>
      </c>
      <c r="G541" s="6">
        <f t="shared" si="88"/>
        <v>-80.069855000000004</v>
      </c>
      <c r="J541" s="89">
        <v>3151511111.1111002</v>
      </c>
      <c r="K541" s="89">
        <v>-93.223129</v>
      </c>
      <c r="L541" s="89">
        <v>-84.642097000000007</v>
      </c>
      <c r="N541" s="6">
        <f t="shared" si="91"/>
        <v>4.5272666666667005</v>
      </c>
      <c r="O541" s="6">
        <f t="shared" si="89"/>
        <v>-88.528571999999997</v>
      </c>
    </row>
    <row r="542" spans="2:16" x14ac:dyDescent="0.25">
      <c r="B542" s="89">
        <v>3439388888.8888998</v>
      </c>
      <c r="C542" s="89">
        <v>-88.643539000000004</v>
      </c>
      <c r="D542" s="89">
        <v>-81.235878</v>
      </c>
      <c r="F542" s="6">
        <f t="shared" si="90"/>
        <v>4.9484777777778</v>
      </c>
      <c r="G542" s="6">
        <f t="shared" si="88"/>
        <v>-103.00458</v>
      </c>
      <c r="J542" s="89">
        <v>3439388888.8888998</v>
      </c>
      <c r="K542" s="89">
        <v>-88.837547000000001</v>
      </c>
      <c r="L542" s="89">
        <v>-79.992424</v>
      </c>
      <c r="N542" s="6">
        <f t="shared" si="91"/>
        <v>4.9484777777778</v>
      </c>
      <c r="O542" s="6">
        <f t="shared" si="89"/>
        <v>-86.193175999999994</v>
      </c>
    </row>
    <row r="543" spans="2:16" x14ac:dyDescent="0.25">
      <c r="B543" s="89">
        <v>3727266666.6666999</v>
      </c>
      <c r="C543" s="89">
        <v>-83.146186999999998</v>
      </c>
      <c r="D543" s="89">
        <v>-75.433021999999994</v>
      </c>
      <c r="F543" s="6">
        <f t="shared" si="90"/>
        <v>5.3696888888888994</v>
      </c>
      <c r="G543" s="6">
        <f t="shared" si="88"/>
        <v>-84.142792</v>
      </c>
      <c r="J543" s="89">
        <v>3727266666.6666999</v>
      </c>
      <c r="K543" s="89">
        <v>-82.612853999999999</v>
      </c>
      <c r="L543" s="89">
        <v>-73.456222999999994</v>
      </c>
      <c r="N543" s="6">
        <f t="shared" si="91"/>
        <v>5.3696888888888994</v>
      </c>
      <c r="O543" s="6">
        <f t="shared" si="89"/>
        <v>-99.122596999999999</v>
      </c>
    </row>
    <row r="544" spans="2:16" x14ac:dyDescent="0.25">
      <c r="B544" s="89">
        <v>4015144444.4443998</v>
      </c>
      <c r="C544" s="89">
        <v>-87.166756000000007</v>
      </c>
      <c r="D544" s="89">
        <v>-78.806106999999997</v>
      </c>
      <c r="F544" s="6">
        <f t="shared" si="90"/>
        <v>5.7908999999999997</v>
      </c>
      <c r="G544" s="6">
        <f t="shared" si="88"/>
        <v>-90.752028999999993</v>
      </c>
      <c r="J544" s="89">
        <v>4015144444.4443998</v>
      </c>
      <c r="K544" s="89">
        <v>-93.750923</v>
      </c>
      <c r="L544" s="89">
        <v>-84.494331000000003</v>
      </c>
      <c r="N544" s="6">
        <f t="shared" si="91"/>
        <v>5.7908999999999997</v>
      </c>
      <c r="O544" s="6">
        <f t="shared" si="89"/>
        <v>-92.699416999999997</v>
      </c>
    </row>
    <row r="545" spans="2:16" x14ac:dyDescent="0.25">
      <c r="B545" s="89">
        <v>4303022222.2222004</v>
      </c>
      <c r="C545" s="89">
        <v>-105.1755</v>
      </c>
      <c r="D545" s="89">
        <v>-96.349991000000003</v>
      </c>
      <c r="F545" s="6">
        <f t="shared" si="90"/>
        <v>6.2121111111111</v>
      </c>
      <c r="G545" s="6">
        <f t="shared" si="88"/>
        <v>-89.825744999999998</v>
      </c>
      <c r="J545" s="89">
        <v>4303022222.2222004</v>
      </c>
      <c r="K545" s="89">
        <v>-99.590508</v>
      </c>
      <c r="L545" s="89">
        <v>-90.057877000000005</v>
      </c>
      <c r="N545" s="6">
        <f t="shared" si="91"/>
        <v>6.2121111111111</v>
      </c>
      <c r="O545" s="6">
        <f t="shared" si="89"/>
        <v>-102.56587</v>
      </c>
    </row>
    <row r="546" spans="2:16" x14ac:dyDescent="0.25">
      <c r="B546" s="89">
        <v>4590900000</v>
      </c>
      <c r="C546" s="89">
        <v>-101.08794</v>
      </c>
      <c r="D546" s="89">
        <v>-92.093788000000004</v>
      </c>
      <c r="F546" s="6">
        <f t="shared" si="90"/>
        <v>6.6333222222222004</v>
      </c>
      <c r="G546" s="6">
        <f t="shared" si="88"/>
        <v>-81.826865999999995</v>
      </c>
      <c r="J546" s="89">
        <v>4590900000</v>
      </c>
      <c r="K546" s="89">
        <v>-96.190605000000005</v>
      </c>
      <c r="L546" s="89">
        <v>-86.234572999999997</v>
      </c>
      <c r="N546" s="6">
        <f t="shared" si="91"/>
        <v>6.6333222222222004</v>
      </c>
      <c r="O546" s="6">
        <f t="shared" si="89"/>
        <v>-88.570457000000005</v>
      </c>
    </row>
    <row r="547" spans="2:16" x14ac:dyDescent="0.25">
      <c r="B547" s="89">
        <v>4878777777.7777996</v>
      </c>
      <c r="C547" s="89">
        <v>-92.193038999999999</v>
      </c>
      <c r="D547" s="89">
        <v>-83.168503000000001</v>
      </c>
      <c r="F547" s="6">
        <f t="shared" si="90"/>
        <v>7.0545333333332998</v>
      </c>
      <c r="G547" s="6">
        <f t="shared" si="88"/>
        <v>-82.889213999999996</v>
      </c>
      <c r="J547" s="89">
        <v>4878777777.7777996</v>
      </c>
      <c r="K547" s="89">
        <v>-93.791809000000001</v>
      </c>
      <c r="L547" s="89">
        <v>-83.513717999999997</v>
      </c>
      <c r="N547" s="6">
        <f t="shared" si="91"/>
        <v>7.0545333333332998</v>
      </c>
      <c r="O547" s="6">
        <f t="shared" si="89"/>
        <v>-87.173378</v>
      </c>
    </row>
    <row r="548" spans="2:16" x14ac:dyDescent="0.25">
      <c r="B548" s="89">
        <v>5166655555.5556002</v>
      </c>
      <c r="C548" s="89">
        <v>-84.209648000000001</v>
      </c>
      <c r="D548" s="89">
        <v>-75.383422999999993</v>
      </c>
      <c r="F548" s="6">
        <f t="shared" si="90"/>
        <v>7.4757444444444001</v>
      </c>
      <c r="G548" s="6">
        <f t="shared" si="88"/>
        <v>-91.118515000000002</v>
      </c>
      <c r="J548" s="89">
        <v>5166655555.5556002</v>
      </c>
      <c r="K548" s="89">
        <v>-95.551567000000006</v>
      </c>
      <c r="L548" s="89">
        <v>-85.243247999999994</v>
      </c>
      <c r="N548" s="6">
        <f t="shared" si="91"/>
        <v>7.4757444444444001</v>
      </c>
      <c r="O548" s="6">
        <f t="shared" si="89"/>
        <v>-95.103217999999998</v>
      </c>
    </row>
    <row r="549" spans="2:16" x14ac:dyDescent="0.25">
      <c r="B549" s="89">
        <v>5454533333.3332996</v>
      </c>
      <c r="C549" s="89">
        <v>-78.519713999999993</v>
      </c>
      <c r="D549" s="89">
        <v>-69.053191999999996</v>
      </c>
      <c r="F549" s="6">
        <f t="shared" si="90"/>
        <v>7.8969555555555999</v>
      </c>
      <c r="G549" s="6">
        <f t="shared" si="88"/>
        <v>-99.214721999999995</v>
      </c>
      <c r="J549" s="89">
        <v>5454533333.3332996</v>
      </c>
      <c r="K549" s="89">
        <v>-92.765418999999994</v>
      </c>
      <c r="L549" s="89">
        <v>-81.691635000000005</v>
      </c>
      <c r="N549" s="6">
        <f t="shared" si="91"/>
        <v>7.8969555555555999</v>
      </c>
      <c r="O549" s="6">
        <f t="shared" si="89"/>
        <v>-90.018517000000003</v>
      </c>
    </row>
    <row r="550" spans="2:16" x14ac:dyDescent="0.25">
      <c r="B550" s="89">
        <v>5742411111.1111002</v>
      </c>
      <c r="C550" s="89">
        <v>-77.266875999999996</v>
      </c>
      <c r="D550" s="89">
        <v>-67.748008999999996</v>
      </c>
      <c r="F550" s="6">
        <f t="shared" si="90"/>
        <v>8.3181666666667002</v>
      </c>
      <c r="G550" s="6">
        <f t="shared" si="88"/>
        <v>-93.644324999999995</v>
      </c>
      <c r="J550" s="89">
        <v>5742411111.1111002</v>
      </c>
      <c r="K550" s="89">
        <v>-91.862335000000002</v>
      </c>
      <c r="L550" s="89">
        <v>-80.784476999999995</v>
      </c>
      <c r="N550" s="6">
        <f t="shared" si="91"/>
        <v>8.3181666666667002</v>
      </c>
      <c r="O550" s="6">
        <f t="shared" si="89"/>
        <v>-88.835228000000001</v>
      </c>
    </row>
    <row r="551" spans="2:16" x14ac:dyDescent="0.25">
      <c r="B551" s="89">
        <v>6030288888.8888998</v>
      </c>
      <c r="C551" s="89">
        <v>-81.090339999999998</v>
      </c>
      <c r="D551" s="89">
        <v>-72.005713999999998</v>
      </c>
      <c r="F551" s="6">
        <f t="shared" si="90"/>
        <v>8.7393777777777988</v>
      </c>
      <c r="G551" s="6">
        <f t="shared" si="88"/>
        <v>-92.761893999999998</v>
      </c>
      <c r="J551" s="89">
        <v>6030288888.8888998</v>
      </c>
      <c r="K551" s="89">
        <v>-98.087768999999994</v>
      </c>
      <c r="L551" s="89">
        <v>-87.227530999999999</v>
      </c>
      <c r="N551" s="6">
        <f t="shared" si="91"/>
        <v>8.7393777777777988</v>
      </c>
      <c r="O551" s="6">
        <f t="shared" si="89"/>
        <v>-91.803047000000007</v>
      </c>
    </row>
    <row r="552" spans="2:16" x14ac:dyDescent="0.25">
      <c r="B552" s="89">
        <v>6318166666.6667004</v>
      </c>
      <c r="C552" s="89">
        <v>-89.468238999999997</v>
      </c>
      <c r="D552" s="89">
        <v>-80.372535999999997</v>
      </c>
      <c r="F552" s="6">
        <f t="shared" si="90"/>
        <v>9.1605888888889009</v>
      </c>
      <c r="G552" s="6">
        <f t="shared" si="88"/>
        <v>-88.688286000000005</v>
      </c>
      <c r="J552" s="89">
        <v>6318166666.6667004</v>
      </c>
      <c r="K552" s="89">
        <v>-92.761298999999994</v>
      </c>
      <c r="L552" s="89">
        <v>-82.388794000000004</v>
      </c>
      <c r="N552" s="6">
        <f t="shared" si="91"/>
        <v>9.1605888888889009</v>
      </c>
      <c r="O552" s="6">
        <f t="shared" si="89"/>
        <v>-90.487244000000004</v>
      </c>
    </row>
    <row r="553" spans="2:16" x14ac:dyDescent="0.25">
      <c r="B553" s="89">
        <v>6606044444.4443998</v>
      </c>
      <c r="C553" s="89">
        <v>-99.971808999999993</v>
      </c>
      <c r="D553" s="89">
        <v>-90.65831</v>
      </c>
      <c r="F553" s="6">
        <f t="shared" si="90"/>
        <v>9.5817999999999994</v>
      </c>
      <c r="G553" s="6">
        <f t="shared" si="88"/>
        <v>-86.463813999999999</v>
      </c>
      <c r="J553" s="89">
        <v>6606044444.4443998</v>
      </c>
      <c r="K553" s="89">
        <v>-97.406318999999996</v>
      </c>
      <c r="L553" s="89">
        <v>-87.091590999999994</v>
      </c>
      <c r="N553" s="6">
        <f t="shared" si="91"/>
        <v>9.5817999999999994</v>
      </c>
      <c r="O553" s="6">
        <f t="shared" si="89"/>
        <v>-90.207283000000004</v>
      </c>
    </row>
    <row r="554" spans="2:16" x14ac:dyDescent="0.25">
      <c r="B554" s="89">
        <v>6893922222.2222004</v>
      </c>
      <c r="C554" s="89">
        <v>-99.696274000000003</v>
      </c>
      <c r="D554" s="89">
        <v>-89.983788000000004</v>
      </c>
      <c r="F554" s="6" t="s">
        <v>21</v>
      </c>
      <c r="J554" s="89">
        <v>6893922222.2222004</v>
      </c>
      <c r="K554" s="89">
        <v>-90.211838</v>
      </c>
      <c r="L554" s="89">
        <v>-80.030593999999994</v>
      </c>
      <c r="N554" s="6" t="s">
        <v>21</v>
      </c>
    </row>
    <row r="555" spans="2:16" x14ac:dyDescent="0.25">
      <c r="B555" s="89">
        <v>7181800000</v>
      </c>
      <c r="C555" s="89">
        <v>-89.829918000000006</v>
      </c>
      <c r="D555" s="89">
        <v>-78.956092999999996</v>
      </c>
      <c r="J555" s="89">
        <v>7181800000</v>
      </c>
      <c r="K555" s="89">
        <v>-90.600860999999995</v>
      </c>
      <c r="L555" s="89">
        <v>-80.392418000000006</v>
      </c>
    </row>
    <row r="556" spans="2:16" x14ac:dyDescent="0.25">
      <c r="B556" s="89" t="s">
        <v>21</v>
      </c>
      <c r="J556" s="89" t="s">
        <v>21</v>
      </c>
    </row>
    <row r="557" spans="2:16" x14ac:dyDescent="0.25">
      <c r="F557" s="6" t="s">
        <v>70</v>
      </c>
      <c r="N557" s="6" t="s">
        <v>70</v>
      </c>
    </row>
    <row r="558" spans="2:16" ht="15.75" x14ac:dyDescent="0.25">
      <c r="F558" s="6" t="s">
        <v>19</v>
      </c>
      <c r="G558" s="6" t="str">
        <f t="shared" ref="G558:G577" si="92">D584</f>
        <v>5Rx5L dBc Log Mag(dB)</v>
      </c>
      <c r="H558" s="35">
        <v>5</v>
      </c>
      <c r="N558" s="6" t="s">
        <v>19</v>
      </c>
      <c r="O558" s="6" t="str">
        <f t="shared" ref="O558:O577" si="93">L584</f>
        <v>5Rx5L dBc Log Mag(dB)</v>
      </c>
      <c r="P558" s="35">
        <v>5</v>
      </c>
    </row>
    <row r="559" spans="2:16" ht="15.75" x14ac:dyDescent="0.25">
      <c r="B559" s="89" t="s">
        <v>68</v>
      </c>
      <c r="F559" s="6">
        <f t="shared" ref="F559:F577" si="94">B585/1000000000</f>
        <v>2</v>
      </c>
      <c r="G559" s="6">
        <f t="shared" si="92"/>
        <v>-55.251575000000003</v>
      </c>
      <c r="H559" s="36">
        <f>ABS(AVERAGE(G559:G577)-(H558-1)*15)</f>
        <v>138.0834117894737</v>
      </c>
      <c r="J559" s="89" t="s">
        <v>68</v>
      </c>
      <c r="N559" s="6">
        <f t="shared" ref="N559:N577" si="95">J585/1000000000</f>
        <v>2</v>
      </c>
      <c r="O559" s="6">
        <f t="shared" si="93"/>
        <v>-73.834511000000006</v>
      </c>
      <c r="P559" s="36">
        <f>ABS(AVERAGE(O559:O577)-(P558-1)*15)</f>
        <v>145.11743573684208</v>
      </c>
    </row>
    <row r="560" spans="2:16" x14ac:dyDescent="0.25">
      <c r="B560" s="89" t="s">
        <v>19</v>
      </c>
      <c r="C560" s="89" t="s">
        <v>144</v>
      </c>
      <c r="D560" s="89" t="s">
        <v>69</v>
      </c>
      <c r="F560" s="6">
        <f t="shared" si="94"/>
        <v>2.5545444444443999</v>
      </c>
      <c r="G560" s="6">
        <f t="shared" si="92"/>
        <v>-56.095027999999999</v>
      </c>
      <c r="J560" s="89" t="s">
        <v>19</v>
      </c>
      <c r="K560" s="89" t="s">
        <v>144</v>
      </c>
      <c r="L560" s="89" t="s">
        <v>69</v>
      </c>
      <c r="N560" s="6">
        <f t="shared" si="95"/>
        <v>2.5545444444443999</v>
      </c>
      <c r="O560" s="6">
        <f t="shared" si="93"/>
        <v>-60.586925999999998</v>
      </c>
    </row>
    <row r="561" spans="2:15" x14ac:dyDescent="0.25">
      <c r="B561" s="89">
        <v>2000000000</v>
      </c>
      <c r="C561" s="89">
        <v>-91.770797999999999</v>
      </c>
      <c r="D561" s="89">
        <v>-82.562820000000002</v>
      </c>
      <c r="F561" s="6">
        <f t="shared" si="94"/>
        <v>3.1090888888888997</v>
      </c>
      <c r="G561" s="6">
        <f t="shared" si="92"/>
        <v>-65.819191000000004</v>
      </c>
      <c r="J561" s="89">
        <v>2000000000</v>
      </c>
      <c r="K561" s="89">
        <v>-104.56377000000001</v>
      </c>
      <c r="L561" s="89">
        <v>-92.708472999999998</v>
      </c>
      <c r="N561" s="6">
        <f t="shared" si="95"/>
        <v>3.1090888888888997</v>
      </c>
      <c r="O561" s="6">
        <f t="shared" si="93"/>
        <v>-57.636474999999997</v>
      </c>
    </row>
    <row r="562" spans="2:15" x14ac:dyDescent="0.25">
      <c r="B562" s="89">
        <v>2421211111.1111002</v>
      </c>
      <c r="C562" s="89">
        <v>-88.181160000000006</v>
      </c>
      <c r="D562" s="89">
        <v>-79.719986000000006</v>
      </c>
      <c r="F562" s="6">
        <f t="shared" si="94"/>
        <v>3.6636333333333</v>
      </c>
      <c r="G562" s="6">
        <f t="shared" si="92"/>
        <v>-74.857772999999995</v>
      </c>
      <c r="J562" s="89">
        <v>2421211111.1111002</v>
      </c>
      <c r="K562" s="89">
        <v>-82.970123000000001</v>
      </c>
      <c r="L562" s="89">
        <v>-75.034881999999996</v>
      </c>
      <c r="N562" s="6">
        <f t="shared" si="95"/>
        <v>3.6636333333333</v>
      </c>
      <c r="O562" s="6">
        <f t="shared" si="93"/>
        <v>-69.265784999999994</v>
      </c>
    </row>
    <row r="563" spans="2:15" x14ac:dyDescent="0.25">
      <c r="B563" s="89">
        <v>2842422222.2221999</v>
      </c>
      <c r="C563" s="89">
        <v>-95.738686000000001</v>
      </c>
      <c r="D563" s="89">
        <v>-87.272278</v>
      </c>
      <c r="F563" s="6">
        <f t="shared" si="94"/>
        <v>4.2181777777778002</v>
      </c>
      <c r="G563" s="6">
        <f t="shared" si="92"/>
        <v>-72.344207999999995</v>
      </c>
      <c r="J563" s="89">
        <v>2842422222.2221999</v>
      </c>
      <c r="K563" s="89">
        <v>-95.087081999999995</v>
      </c>
      <c r="L563" s="89">
        <v>-87.282379000000006</v>
      </c>
      <c r="N563" s="6">
        <f t="shared" si="95"/>
        <v>4.2181777777778002</v>
      </c>
      <c r="O563" s="6">
        <f t="shared" si="93"/>
        <v>-79.940246999999999</v>
      </c>
    </row>
    <row r="564" spans="2:15" x14ac:dyDescent="0.25">
      <c r="B564" s="89">
        <v>3263633333.3333001</v>
      </c>
      <c r="C564" s="89">
        <v>-94.897689999999997</v>
      </c>
      <c r="D564" s="89">
        <v>-86.839461999999997</v>
      </c>
      <c r="F564" s="6">
        <f t="shared" si="94"/>
        <v>4.7727222222222005</v>
      </c>
      <c r="G564" s="6">
        <f t="shared" si="92"/>
        <v>-81.403328000000002</v>
      </c>
      <c r="J564" s="89">
        <v>3263633333.3333001</v>
      </c>
      <c r="K564" s="89">
        <v>-101.97441999999999</v>
      </c>
      <c r="L564" s="89">
        <v>-93.809341000000003</v>
      </c>
      <c r="N564" s="6">
        <f t="shared" si="95"/>
        <v>4.7727222222222005</v>
      </c>
      <c r="O564" s="6">
        <f t="shared" si="93"/>
        <v>-82.209166999999994</v>
      </c>
    </row>
    <row r="565" spans="2:15" x14ac:dyDescent="0.25">
      <c r="B565" s="89">
        <v>3684844444.4443998</v>
      </c>
      <c r="C565" s="89">
        <v>-90.994956999999999</v>
      </c>
      <c r="D565" s="89">
        <v>-83.411529999999999</v>
      </c>
      <c r="F565" s="6">
        <f t="shared" si="94"/>
        <v>5.3272666666667003</v>
      </c>
      <c r="G565" s="6">
        <f t="shared" si="92"/>
        <v>-82.987685999999997</v>
      </c>
      <c r="J565" s="89">
        <v>3684844444.4443998</v>
      </c>
      <c r="K565" s="89">
        <v>-96.621735000000001</v>
      </c>
      <c r="L565" s="89">
        <v>-88.040702999999993</v>
      </c>
      <c r="N565" s="6">
        <f t="shared" si="95"/>
        <v>5.3272666666667003</v>
      </c>
      <c r="O565" s="6">
        <f t="shared" si="93"/>
        <v>-88.236671000000001</v>
      </c>
    </row>
    <row r="566" spans="2:15" x14ac:dyDescent="0.25">
      <c r="B566" s="89">
        <v>4106055555.5556002</v>
      </c>
      <c r="C566" s="89">
        <v>-90.819534000000004</v>
      </c>
      <c r="D566" s="89">
        <v>-83.411873</v>
      </c>
      <c r="F566" s="6">
        <f t="shared" si="94"/>
        <v>5.8818111111110998</v>
      </c>
      <c r="G566" s="6">
        <f t="shared" si="92"/>
        <v>-75.077286000000001</v>
      </c>
      <c r="J566" s="89">
        <v>4106055555.5556002</v>
      </c>
      <c r="K566" s="89">
        <v>-98.392532000000003</v>
      </c>
      <c r="L566" s="89">
        <v>-89.547400999999994</v>
      </c>
      <c r="N566" s="6">
        <f t="shared" si="95"/>
        <v>5.8818111111110998</v>
      </c>
      <c r="O566" s="6">
        <f t="shared" si="93"/>
        <v>-80.368499999999997</v>
      </c>
    </row>
    <row r="567" spans="2:15" x14ac:dyDescent="0.25">
      <c r="B567" s="89">
        <v>4527266666.6667004</v>
      </c>
      <c r="C567" s="89">
        <v>-87.783019999999993</v>
      </c>
      <c r="D567" s="89">
        <v>-80.069855000000004</v>
      </c>
      <c r="F567" s="6">
        <f t="shared" si="94"/>
        <v>6.4363555555556005</v>
      </c>
      <c r="G567" s="6">
        <f t="shared" si="92"/>
        <v>-77.862487999999999</v>
      </c>
      <c r="J567" s="89">
        <v>4527266666.6667004</v>
      </c>
      <c r="K567" s="89">
        <v>-97.685196000000005</v>
      </c>
      <c r="L567" s="89">
        <v>-88.528571999999997</v>
      </c>
      <c r="N567" s="6">
        <f t="shared" si="95"/>
        <v>6.4363555555556005</v>
      </c>
      <c r="O567" s="6">
        <f t="shared" si="93"/>
        <v>-84.105735999999993</v>
      </c>
    </row>
    <row r="568" spans="2:15" x14ac:dyDescent="0.25">
      <c r="B568" s="89">
        <v>4948477777.7777996</v>
      </c>
      <c r="C568" s="89">
        <v>-111.36523</v>
      </c>
      <c r="D568" s="89">
        <v>-103.00458</v>
      </c>
      <c r="F568" s="6">
        <f t="shared" si="94"/>
        <v>6.9908999999999999</v>
      </c>
      <c r="G568" s="6">
        <f t="shared" si="92"/>
        <v>-82.951560999999998</v>
      </c>
      <c r="J568" s="89">
        <v>4948477777.7777996</v>
      </c>
      <c r="K568" s="89">
        <v>-95.449776</v>
      </c>
      <c r="L568" s="89">
        <v>-86.193175999999994</v>
      </c>
      <c r="N568" s="6">
        <f t="shared" si="95"/>
        <v>6.9908999999999999</v>
      </c>
      <c r="O568" s="6">
        <f t="shared" si="93"/>
        <v>-88.382614000000004</v>
      </c>
    </row>
    <row r="569" spans="2:15" x14ac:dyDescent="0.25">
      <c r="B569" s="89">
        <v>5369688888.8888998</v>
      </c>
      <c r="C569" s="89">
        <v>-92.968299999999999</v>
      </c>
      <c r="D569" s="89">
        <v>-84.142792</v>
      </c>
      <c r="F569" s="6">
        <f t="shared" si="94"/>
        <v>7.5454444444444002</v>
      </c>
      <c r="G569" s="6">
        <f t="shared" si="92"/>
        <v>-76.126343000000006</v>
      </c>
      <c r="J569" s="89">
        <v>5369688888.8888998</v>
      </c>
      <c r="K569" s="89">
        <v>-108.65523</v>
      </c>
      <c r="L569" s="89">
        <v>-99.122596999999999</v>
      </c>
      <c r="N569" s="6">
        <f t="shared" si="95"/>
        <v>7.5454444444444002</v>
      </c>
      <c r="O569" s="6">
        <f t="shared" si="93"/>
        <v>-87.461692999999997</v>
      </c>
    </row>
    <row r="570" spans="2:15" x14ac:dyDescent="0.25">
      <c r="B570" s="89">
        <v>5790900000</v>
      </c>
      <c r="C570" s="89">
        <v>-99.746184999999997</v>
      </c>
      <c r="D570" s="89">
        <v>-90.752028999999993</v>
      </c>
      <c r="F570" s="6">
        <f t="shared" si="94"/>
        <v>8.0999888888889</v>
      </c>
      <c r="G570" s="6">
        <f t="shared" si="92"/>
        <v>-77.188652000000005</v>
      </c>
      <c r="J570" s="89">
        <v>5790900000</v>
      </c>
      <c r="K570" s="89">
        <v>-102.65545</v>
      </c>
      <c r="L570" s="89">
        <v>-92.699416999999997</v>
      </c>
      <c r="N570" s="6">
        <f t="shared" si="95"/>
        <v>8.0999888888889</v>
      </c>
      <c r="O570" s="6">
        <f t="shared" si="93"/>
        <v>-97.935187999999997</v>
      </c>
    </row>
    <row r="571" spans="2:15" x14ac:dyDescent="0.25">
      <c r="B571" s="89">
        <v>6212111111.1111002</v>
      </c>
      <c r="C571" s="89">
        <v>-98.850273000000001</v>
      </c>
      <c r="D571" s="89">
        <v>-89.825744999999998</v>
      </c>
      <c r="F571" s="6">
        <f t="shared" si="94"/>
        <v>8.6545333333332994</v>
      </c>
      <c r="G571" s="6">
        <f t="shared" si="92"/>
        <v>-80.086951999999997</v>
      </c>
      <c r="J571" s="89">
        <v>6212111111.1111002</v>
      </c>
      <c r="K571" s="89">
        <v>-112.84396</v>
      </c>
      <c r="L571" s="89">
        <v>-102.56587</v>
      </c>
      <c r="N571" s="6">
        <f t="shared" si="95"/>
        <v>8.6545333333332994</v>
      </c>
      <c r="O571" s="6">
        <f t="shared" si="93"/>
        <v>-94.310753000000005</v>
      </c>
    </row>
    <row r="572" spans="2:15" x14ac:dyDescent="0.25">
      <c r="B572" s="89">
        <v>6633322222.2222004</v>
      </c>
      <c r="C572" s="89">
        <v>-90.653091000000003</v>
      </c>
      <c r="D572" s="89">
        <v>-81.826865999999995</v>
      </c>
      <c r="F572" s="6">
        <f t="shared" si="94"/>
        <v>9.2090777777778001</v>
      </c>
      <c r="G572" s="6">
        <f t="shared" si="92"/>
        <v>-81.692795000000004</v>
      </c>
      <c r="J572" s="89">
        <v>6633322222.2222004</v>
      </c>
      <c r="K572" s="89">
        <v>-98.878776999999999</v>
      </c>
      <c r="L572" s="89">
        <v>-88.570457000000005</v>
      </c>
      <c r="N572" s="6">
        <f t="shared" si="95"/>
        <v>9.2090777777778001</v>
      </c>
      <c r="O572" s="6">
        <f t="shared" si="93"/>
        <v>-90.409035000000003</v>
      </c>
    </row>
    <row r="573" spans="2:15" x14ac:dyDescent="0.25">
      <c r="B573" s="89">
        <v>7054533333.3332996</v>
      </c>
      <c r="C573" s="89">
        <v>-92.355735999999993</v>
      </c>
      <c r="D573" s="89">
        <v>-82.889213999999996</v>
      </c>
      <c r="F573" s="6">
        <f t="shared" si="94"/>
        <v>9.7636222222221996</v>
      </c>
      <c r="G573" s="6">
        <f t="shared" si="92"/>
        <v>-85.765640000000005</v>
      </c>
      <c r="J573" s="89">
        <v>7054533333.3332996</v>
      </c>
      <c r="K573" s="89">
        <v>-98.247169</v>
      </c>
      <c r="L573" s="89">
        <v>-87.173378</v>
      </c>
      <c r="N573" s="6">
        <f t="shared" si="95"/>
        <v>9.7636222222221996</v>
      </c>
      <c r="O573" s="6">
        <f t="shared" si="93"/>
        <v>-103.59254</v>
      </c>
    </row>
    <row r="574" spans="2:15" x14ac:dyDescent="0.25">
      <c r="B574" s="89">
        <v>7475744444.4443998</v>
      </c>
      <c r="C574" s="89">
        <v>-100.63737999999999</v>
      </c>
      <c r="D574" s="89">
        <v>-91.118515000000002</v>
      </c>
      <c r="F574" s="6">
        <f t="shared" si="94"/>
        <v>10.318166666667</v>
      </c>
      <c r="G574" s="6">
        <f t="shared" si="92"/>
        <v>-84.480971999999994</v>
      </c>
      <c r="J574" s="89">
        <v>7475744444.4443998</v>
      </c>
      <c r="K574" s="89">
        <v>-106.18107999999999</v>
      </c>
      <c r="L574" s="89">
        <v>-95.103217999999998</v>
      </c>
      <c r="N574" s="6">
        <f t="shared" si="95"/>
        <v>10.318166666667</v>
      </c>
      <c r="O574" s="6">
        <f t="shared" si="93"/>
        <v>-100.07374</v>
      </c>
    </row>
    <row r="575" spans="2:15" x14ac:dyDescent="0.25">
      <c r="B575" s="89">
        <v>7896955555.5556002</v>
      </c>
      <c r="C575" s="89">
        <v>-108.29935</v>
      </c>
      <c r="D575" s="89">
        <v>-99.214721999999995</v>
      </c>
      <c r="F575" s="6">
        <f t="shared" si="94"/>
        <v>10.872711111111</v>
      </c>
      <c r="G575" s="6">
        <f t="shared" si="92"/>
        <v>-98.345978000000002</v>
      </c>
      <c r="J575" s="89">
        <v>7896955555.5556002</v>
      </c>
      <c r="K575" s="89">
        <v>-100.87875</v>
      </c>
      <c r="L575" s="89">
        <v>-90.018517000000003</v>
      </c>
      <c r="N575" s="6">
        <f t="shared" si="95"/>
        <v>10.872711111111</v>
      </c>
      <c r="O575" s="6">
        <f t="shared" si="93"/>
        <v>-88.787384000000003</v>
      </c>
    </row>
    <row r="576" spans="2:15" x14ac:dyDescent="0.25">
      <c r="B576" s="89">
        <v>8318166666.6667004</v>
      </c>
      <c r="C576" s="89">
        <v>-102.74003999999999</v>
      </c>
      <c r="D576" s="89">
        <v>-93.644324999999995</v>
      </c>
      <c r="F576" s="6">
        <f t="shared" si="94"/>
        <v>11.427255555556</v>
      </c>
      <c r="G576" s="6">
        <f t="shared" si="92"/>
        <v>-88.720855999999998</v>
      </c>
      <c r="J576" s="89">
        <v>8318166666.6667004</v>
      </c>
      <c r="K576" s="89">
        <v>-99.207733000000005</v>
      </c>
      <c r="L576" s="89">
        <v>-88.835228000000001</v>
      </c>
      <c r="N576" s="6">
        <f t="shared" si="95"/>
        <v>11.427255555556</v>
      </c>
      <c r="O576" s="6">
        <f t="shared" si="93"/>
        <v>-107.31179</v>
      </c>
    </row>
    <row r="577" spans="2:15" x14ac:dyDescent="0.25">
      <c r="B577" s="89">
        <v>8739377777.7777996</v>
      </c>
      <c r="C577" s="89">
        <v>-102.07539</v>
      </c>
      <c r="D577" s="89">
        <v>-92.761893999999998</v>
      </c>
      <c r="F577" s="6">
        <f t="shared" si="94"/>
        <v>11.9818</v>
      </c>
      <c r="G577" s="6">
        <f t="shared" si="92"/>
        <v>-86.526511999999997</v>
      </c>
      <c r="J577" s="89">
        <v>8739377777.7777996</v>
      </c>
      <c r="K577" s="89">
        <v>-102.11776999999999</v>
      </c>
      <c r="L577" s="89">
        <v>-91.803047000000007</v>
      </c>
      <c r="N577" s="6">
        <f t="shared" si="95"/>
        <v>11.9818</v>
      </c>
      <c r="O577" s="6">
        <f t="shared" si="93"/>
        <v>-82.782523999999995</v>
      </c>
    </row>
    <row r="578" spans="2:15" x14ac:dyDescent="0.25">
      <c r="B578" s="89">
        <v>9160588888.8889008</v>
      </c>
      <c r="C578" s="89">
        <v>-98.400763999999995</v>
      </c>
      <c r="D578" s="89">
        <v>-88.688286000000005</v>
      </c>
      <c r="F578" s="6" t="s">
        <v>21</v>
      </c>
      <c r="J578" s="89">
        <v>9160588888.8889008</v>
      </c>
      <c r="K578" s="89">
        <v>-100.66849000000001</v>
      </c>
      <c r="L578" s="89">
        <v>-90.487244000000004</v>
      </c>
      <c r="N578" s="6" t="s">
        <v>21</v>
      </c>
    </row>
    <row r="579" spans="2:15" x14ac:dyDescent="0.25">
      <c r="B579" s="89">
        <v>9581800000</v>
      </c>
      <c r="C579" s="89">
        <v>-97.337638999999996</v>
      </c>
      <c r="D579" s="89">
        <v>-86.463813999999999</v>
      </c>
      <c r="J579" s="89">
        <v>9581800000</v>
      </c>
      <c r="K579" s="89">
        <v>-100.41573</v>
      </c>
      <c r="L579" s="89">
        <v>-90.207283000000004</v>
      </c>
    </row>
    <row r="580" spans="2:15" x14ac:dyDescent="0.25">
      <c r="B580" s="89" t="s">
        <v>21</v>
      </c>
      <c r="J580" s="89" t="s">
        <v>21</v>
      </c>
    </row>
    <row r="583" spans="2:15" x14ac:dyDescent="0.25">
      <c r="B583" s="89" t="s">
        <v>70</v>
      </c>
      <c r="J583" s="89" t="s">
        <v>70</v>
      </c>
    </row>
    <row r="584" spans="2:15" x14ac:dyDescent="0.25">
      <c r="B584" s="89" t="s">
        <v>19</v>
      </c>
      <c r="C584" s="89" t="s">
        <v>145</v>
      </c>
      <c r="D584" s="89" t="s">
        <v>71</v>
      </c>
      <c r="J584" s="89" t="s">
        <v>19</v>
      </c>
      <c r="K584" s="89" t="s">
        <v>145</v>
      </c>
      <c r="L584" s="89" t="s">
        <v>71</v>
      </c>
    </row>
    <row r="585" spans="2:15" x14ac:dyDescent="0.25">
      <c r="B585" s="89">
        <v>2000000000</v>
      </c>
      <c r="C585" s="89">
        <v>-64.459548999999996</v>
      </c>
      <c r="D585" s="89">
        <v>-55.251575000000003</v>
      </c>
      <c r="J585" s="89">
        <v>2000000000</v>
      </c>
      <c r="K585" s="89">
        <v>-85.689812000000003</v>
      </c>
      <c r="L585" s="89">
        <v>-73.834511000000006</v>
      </c>
    </row>
    <row r="586" spans="2:15" x14ac:dyDescent="0.25">
      <c r="B586" s="89">
        <v>2554544444.4443998</v>
      </c>
      <c r="C586" s="89">
        <v>-64.556206000000003</v>
      </c>
      <c r="D586" s="89">
        <v>-56.095027999999999</v>
      </c>
      <c r="J586" s="89">
        <v>2554544444.4443998</v>
      </c>
      <c r="K586" s="89">
        <v>-68.522171</v>
      </c>
      <c r="L586" s="89">
        <v>-60.586925999999998</v>
      </c>
    </row>
    <row r="587" spans="2:15" x14ac:dyDescent="0.25">
      <c r="B587" s="89">
        <v>3109088888.8888998</v>
      </c>
      <c r="C587" s="89">
        <v>-74.285599000000005</v>
      </c>
      <c r="D587" s="89">
        <v>-65.819191000000004</v>
      </c>
      <c r="J587" s="89">
        <v>3109088888.8888998</v>
      </c>
      <c r="K587" s="89">
        <v>-65.441176999999996</v>
      </c>
      <c r="L587" s="89">
        <v>-57.636474999999997</v>
      </c>
    </row>
    <row r="588" spans="2:15" x14ac:dyDescent="0.25">
      <c r="B588" s="89">
        <v>3663633333.3333001</v>
      </c>
      <c r="C588" s="89">
        <v>-82.916008000000005</v>
      </c>
      <c r="D588" s="89">
        <v>-74.857772999999995</v>
      </c>
      <c r="J588" s="89">
        <v>3663633333.3333001</v>
      </c>
      <c r="K588" s="89">
        <v>-77.430862000000005</v>
      </c>
      <c r="L588" s="89">
        <v>-69.265784999999994</v>
      </c>
    </row>
    <row r="589" spans="2:15" x14ac:dyDescent="0.25">
      <c r="B589" s="89">
        <v>4218177777.7778001</v>
      </c>
      <c r="C589" s="89">
        <v>-79.927634999999995</v>
      </c>
      <c r="D589" s="89">
        <v>-72.344207999999995</v>
      </c>
      <c r="J589" s="89">
        <v>4218177777.7778001</v>
      </c>
      <c r="K589" s="89">
        <v>-88.521277999999995</v>
      </c>
      <c r="L589" s="89">
        <v>-79.940246999999999</v>
      </c>
    </row>
    <row r="590" spans="2:15" x14ac:dyDescent="0.25">
      <c r="B590" s="89">
        <v>4772722222.2222004</v>
      </c>
      <c r="C590" s="89">
        <v>-88.810989000000006</v>
      </c>
      <c r="D590" s="89">
        <v>-81.403328000000002</v>
      </c>
      <c r="J590" s="89">
        <v>4772722222.2222004</v>
      </c>
      <c r="K590" s="89">
        <v>-91.054298000000003</v>
      </c>
      <c r="L590" s="89">
        <v>-82.209166999999994</v>
      </c>
    </row>
    <row r="591" spans="2:15" x14ac:dyDescent="0.25">
      <c r="B591" s="89">
        <v>5327266666.6667004</v>
      </c>
      <c r="C591" s="89">
        <v>-90.700851</v>
      </c>
      <c r="D591" s="89">
        <v>-82.987685999999997</v>
      </c>
      <c r="J591" s="89">
        <v>5327266666.6667004</v>
      </c>
      <c r="K591" s="89">
        <v>-97.393294999999995</v>
      </c>
      <c r="L591" s="89">
        <v>-88.236671000000001</v>
      </c>
    </row>
    <row r="592" spans="2:15" x14ac:dyDescent="0.25">
      <c r="B592" s="89">
        <v>5881811111.1111002</v>
      </c>
      <c r="C592" s="89">
        <v>-83.437934999999996</v>
      </c>
      <c r="D592" s="89">
        <v>-75.077286000000001</v>
      </c>
      <c r="J592" s="89">
        <v>5881811111.1111002</v>
      </c>
      <c r="K592" s="89">
        <v>-89.625099000000006</v>
      </c>
      <c r="L592" s="89">
        <v>-80.368499999999997</v>
      </c>
    </row>
    <row r="593" spans="2:12" x14ac:dyDescent="0.25">
      <c r="B593" s="89">
        <v>6436355555.5556002</v>
      </c>
      <c r="C593" s="89">
        <v>-86.687995999999998</v>
      </c>
      <c r="D593" s="89">
        <v>-77.862487999999999</v>
      </c>
      <c r="J593" s="89">
        <v>6436355555.5556002</v>
      </c>
      <c r="K593" s="89">
        <v>-93.638367000000002</v>
      </c>
      <c r="L593" s="89">
        <v>-84.105735999999993</v>
      </c>
    </row>
    <row r="594" spans="2:12" x14ac:dyDescent="0.25">
      <c r="B594" s="89">
        <v>6990900000</v>
      </c>
      <c r="C594" s="89">
        <v>-91.945708999999994</v>
      </c>
      <c r="D594" s="89">
        <v>-82.951560999999998</v>
      </c>
      <c r="J594" s="89">
        <v>6990900000</v>
      </c>
      <c r="K594" s="89">
        <v>-98.338645999999997</v>
      </c>
      <c r="L594" s="89">
        <v>-88.382614000000004</v>
      </c>
    </row>
    <row r="595" spans="2:12" x14ac:dyDescent="0.25">
      <c r="B595" s="89">
        <v>7545444444.4443998</v>
      </c>
      <c r="C595" s="89">
        <v>-85.150879000000003</v>
      </c>
      <c r="D595" s="89">
        <v>-76.126343000000006</v>
      </c>
      <c r="J595" s="89">
        <v>7545444444.4443998</v>
      </c>
      <c r="K595" s="89">
        <v>-97.739791999999994</v>
      </c>
      <c r="L595" s="89">
        <v>-87.461692999999997</v>
      </c>
    </row>
    <row r="596" spans="2:12" x14ac:dyDescent="0.25">
      <c r="B596" s="89">
        <v>8099988888.8888998</v>
      </c>
      <c r="C596" s="89">
        <v>-86.014876999999998</v>
      </c>
      <c r="D596" s="89">
        <v>-77.188652000000005</v>
      </c>
      <c r="J596" s="89">
        <v>8099988888.8888998</v>
      </c>
      <c r="K596" s="89">
        <v>-108.24351</v>
      </c>
      <c r="L596" s="89">
        <v>-97.935187999999997</v>
      </c>
    </row>
    <row r="597" spans="2:12" x14ac:dyDescent="0.25">
      <c r="B597" s="89">
        <v>8654533333.3332996</v>
      </c>
      <c r="C597" s="89">
        <v>-89.553466999999998</v>
      </c>
      <c r="D597" s="89">
        <v>-80.086951999999997</v>
      </c>
      <c r="J597" s="89">
        <v>8654533333.3332996</v>
      </c>
      <c r="K597" s="89">
        <v>-105.38454</v>
      </c>
      <c r="L597" s="89">
        <v>-94.310753000000005</v>
      </c>
    </row>
    <row r="598" spans="2:12" x14ac:dyDescent="0.25">
      <c r="B598" s="89">
        <v>9209077777.7777996</v>
      </c>
      <c r="C598" s="89">
        <v>-91.211662000000004</v>
      </c>
      <c r="D598" s="89">
        <v>-81.692795000000004</v>
      </c>
      <c r="J598" s="89">
        <v>9209077777.7777996</v>
      </c>
      <c r="K598" s="89">
        <v>-101.48689</v>
      </c>
      <c r="L598" s="89">
        <v>-90.409035000000003</v>
      </c>
    </row>
    <row r="599" spans="2:12" x14ac:dyDescent="0.25">
      <c r="B599" s="89">
        <v>9763622222.2222004</v>
      </c>
      <c r="C599" s="89">
        <v>-94.850273000000001</v>
      </c>
      <c r="D599" s="89">
        <v>-85.765640000000005</v>
      </c>
      <c r="J599" s="89">
        <v>9763622222.2222004</v>
      </c>
      <c r="K599" s="89">
        <v>-114.45277</v>
      </c>
      <c r="L599" s="89">
        <v>-103.59254</v>
      </c>
    </row>
    <row r="600" spans="2:12" x14ac:dyDescent="0.25">
      <c r="B600" s="89">
        <v>10318166666.667</v>
      </c>
      <c r="C600" s="89">
        <v>-93.576683000000003</v>
      </c>
      <c r="D600" s="89">
        <v>-84.480971999999994</v>
      </c>
      <c r="J600" s="89">
        <v>10318166666.667</v>
      </c>
      <c r="K600" s="89">
        <v>-110.44625000000001</v>
      </c>
      <c r="L600" s="89">
        <v>-100.07374</v>
      </c>
    </row>
    <row r="601" spans="2:12" x14ac:dyDescent="0.25">
      <c r="B601" s="89">
        <v>10872711111.111</v>
      </c>
      <c r="C601" s="89">
        <v>-107.65948</v>
      </c>
      <c r="D601" s="89">
        <v>-98.345978000000002</v>
      </c>
      <c r="J601" s="89">
        <v>10872711111.111</v>
      </c>
      <c r="K601" s="89">
        <v>-99.102112000000005</v>
      </c>
      <c r="L601" s="89">
        <v>-88.787384000000003</v>
      </c>
    </row>
    <row r="602" spans="2:12" x14ac:dyDescent="0.25">
      <c r="B602" s="89">
        <v>11427255555.556</v>
      </c>
      <c r="C602" s="89">
        <v>-98.433341999999996</v>
      </c>
      <c r="D602" s="89">
        <v>-88.720855999999998</v>
      </c>
      <c r="J602" s="89">
        <v>11427255555.556</v>
      </c>
      <c r="K602" s="89">
        <v>-117.49303</v>
      </c>
      <c r="L602" s="89">
        <v>-107.31179</v>
      </c>
    </row>
    <row r="603" spans="2:12" x14ac:dyDescent="0.25">
      <c r="B603" s="89">
        <v>11981800000</v>
      </c>
      <c r="C603" s="89">
        <v>-97.400336999999993</v>
      </c>
      <c r="D603" s="89">
        <v>-86.526511999999997</v>
      </c>
      <c r="J603" s="89">
        <v>11981800000</v>
      </c>
      <c r="K603" s="89">
        <v>-92.990966999999998</v>
      </c>
      <c r="L603" s="89">
        <v>-82.782523999999995</v>
      </c>
    </row>
    <row r="604" spans="2:12" x14ac:dyDescent="0.25">
      <c r="B604" s="89" t="s">
        <v>21</v>
      </c>
      <c r="J604" s="89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48"/>
  <sheetViews>
    <sheetView workbookViewId="0">
      <selection activeCell="J1" sqref="J1:L148"/>
    </sheetView>
  </sheetViews>
  <sheetFormatPr defaultRowHeight="15" x14ac:dyDescent="0.25"/>
  <cols>
    <col min="1" max="1" width="13.7109375" style="40" customWidth="1"/>
    <col min="2" max="4" width="9.140625" style="89"/>
    <col min="5" max="5" width="2" style="7" customWidth="1"/>
    <col min="6" max="6" width="16.28515625" style="6" bestFit="1" customWidth="1"/>
    <col min="7" max="7" width="25.28515625" style="6" bestFit="1" customWidth="1"/>
    <col min="8" max="8" width="9.28515625" style="89" bestFit="1" customWidth="1"/>
    <col min="9" max="9" width="13.7109375" style="40" customWidth="1"/>
    <col min="10" max="12" width="9.140625" style="89"/>
    <col min="13" max="13" width="2" style="7" customWidth="1"/>
    <col min="14" max="14" width="16.28515625" style="6" bestFit="1" customWidth="1"/>
    <col min="15" max="15" width="25.28515625" style="6" bestFit="1" customWidth="1"/>
    <col min="16" max="16" width="9.28515625" style="89" bestFit="1" customWidth="1"/>
    <col min="17" max="17" width="2" style="7" customWidth="1"/>
  </cols>
  <sheetData>
    <row r="1" spans="1:17" x14ac:dyDescent="0.25">
      <c r="B1" s="89" t="s">
        <v>95</v>
      </c>
      <c r="E1" s="10"/>
      <c r="G1" s="41" t="s">
        <v>16</v>
      </c>
      <c r="J1" s="89" t="s">
        <v>95</v>
      </c>
      <c r="M1" s="10"/>
      <c r="O1" s="41" t="s">
        <v>17</v>
      </c>
      <c r="Q1" s="10"/>
    </row>
    <row r="2" spans="1:17" x14ac:dyDescent="0.25">
      <c r="A2" s="50" t="s">
        <v>111</v>
      </c>
      <c r="B2" s="89" t="s">
        <v>257</v>
      </c>
      <c r="C2" s="89" t="s">
        <v>273</v>
      </c>
      <c r="D2" s="89" t="s">
        <v>274</v>
      </c>
      <c r="E2" s="10"/>
      <c r="G2" s="82" t="s">
        <v>284</v>
      </c>
      <c r="I2" s="50" t="s">
        <v>108</v>
      </c>
      <c r="J2" s="89" t="s">
        <v>257</v>
      </c>
      <c r="K2" s="89" t="s">
        <v>273</v>
      </c>
      <c r="L2" s="89" t="s">
        <v>274</v>
      </c>
      <c r="M2" s="10"/>
      <c r="O2" s="82" t="s">
        <v>284</v>
      </c>
      <c r="Q2" s="10"/>
    </row>
    <row r="3" spans="1:17" x14ac:dyDescent="0.25">
      <c r="B3" s="89" t="s">
        <v>276</v>
      </c>
      <c r="C3" s="89" t="s">
        <v>294</v>
      </c>
      <c r="D3" s="89" t="s">
        <v>306</v>
      </c>
      <c r="E3" s="10"/>
      <c r="G3" s="13"/>
      <c r="J3" s="89" t="s">
        <v>276</v>
      </c>
      <c r="K3" s="89" t="s">
        <v>294</v>
      </c>
      <c r="L3" s="89" t="s">
        <v>307</v>
      </c>
      <c r="M3" s="10"/>
      <c r="O3" s="13"/>
      <c r="Q3" s="10"/>
    </row>
    <row r="4" spans="1:17" x14ac:dyDescent="0.25">
      <c r="B4" s="89" t="s">
        <v>98</v>
      </c>
      <c r="E4" s="10"/>
      <c r="G4" s="41" t="s">
        <v>20</v>
      </c>
      <c r="J4" s="89" t="s">
        <v>98</v>
      </c>
      <c r="M4" s="10"/>
      <c r="O4" s="41" t="s">
        <v>20</v>
      </c>
      <c r="Q4" s="10"/>
    </row>
    <row r="5" spans="1:17" x14ac:dyDescent="0.25">
      <c r="E5" s="10"/>
      <c r="F5" s="6" t="s">
        <v>18</v>
      </c>
      <c r="H5" s="88"/>
      <c r="M5" s="10"/>
      <c r="N5" s="6" t="s">
        <v>18</v>
      </c>
      <c r="P5" s="88"/>
      <c r="Q5" s="10"/>
    </row>
    <row r="6" spans="1:17" ht="15.75" x14ac:dyDescent="0.25">
      <c r="E6" s="10"/>
      <c r="F6" s="6" t="s">
        <v>19</v>
      </c>
      <c r="G6" s="6" t="str">
        <f t="shared" ref="G6:G25" si="0">D32</f>
        <v>1Ix0L dBc Log Mag(dB)</v>
      </c>
      <c r="H6" s="35">
        <v>1</v>
      </c>
      <c r="M6" s="10"/>
      <c r="N6" s="6" t="s">
        <v>19</v>
      </c>
      <c r="O6" s="6" t="str">
        <f t="shared" ref="O6:O25" si="1">L32</f>
        <v>1Ix0L dBc Log Mag(dB)</v>
      </c>
      <c r="P6" s="35">
        <v>1</v>
      </c>
      <c r="Q6" s="10"/>
    </row>
    <row r="7" spans="1:17" ht="15.75" x14ac:dyDescent="0.25">
      <c r="B7" s="89" t="s">
        <v>99</v>
      </c>
      <c r="E7" s="10"/>
      <c r="F7" s="6">
        <f t="shared" ref="F7:F25" si="2">B33/1000000000</f>
        <v>2</v>
      </c>
      <c r="G7" s="6">
        <f t="shared" si="0"/>
        <v>-29.912727</v>
      </c>
      <c r="H7" s="36">
        <f>ABS(AVERAGE(G7:G25)-(H6-1)*5)</f>
        <v>28.913168631578944</v>
      </c>
      <c r="J7" s="89" t="s">
        <v>99</v>
      </c>
      <c r="M7" s="10"/>
      <c r="N7" s="6">
        <f t="shared" ref="N7:N25" si="3">J33/1000000000</f>
        <v>2</v>
      </c>
      <c r="O7" s="6">
        <f t="shared" si="1"/>
        <v>-26.261998999999999</v>
      </c>
      <c r="P7" s="36">
        <f>ABS(AVERAGE(O7:O25)-(P6-1)*5)</f>
        <v>18.179362710526316</v>
      </c>
      <c r="Q7" s="10"/>
    </row>
    <row r="8" spans="1:17" x14ac:dyDescent="0.25">
      <c r="B8" s="89" t="s">
        <v>19</v>
      </c>
      <c r="C8" s="89" t="s">
        <v>116</v>
      </c>
      <c r="E8" s="10"/>
      <c r="F8" s="6">
        <f t="shared" si="2"/>
        <v>2.0555555555555998</v>
      </c>
      <c r="G8" s="6">
        <f t="shared" si="0"/>
        <v>-31.323194999999998</v>
      </c>
      <c r="H8" s="88"/>
      <c r="J8" s="89" t="s">
        <v>19</v>
      </c>
      <c r="K8" s="89" t="s">
        <v>116</v>
      </c>
      <c r="M8" s="10"/>
      <c r="N8" s="6">
        <f t="shared" si="3"/>
        <v>2.0555555555555998</v>
      </c>
      <c r="O8" s="6">
        <f t="shared" si="1"/>
        <v>-24.856877999999998</v>
      </c>
      <c r="P8" s="88"/>
      <c r="Q8" s="10"/>
    </row>
    <row r="9" spans="1:17" x14ac:dyDescent="0.25">
      <c r="B9" s="89">
        <v>10000000</v>
      </c>
      <c r="C9" s="89">
        <v>-8.2998247000000003</v>
      </c>
      <c r="E9" s="10"/>
      <c r="F9" s="6">
        <f t="shared" si="2"/>
        <v>2.1111111111111001</v>
      </c>
      <c r="G9" s="6">
        <f t="shared" si="0"/>
        <v>-30.868037999999999</v>
      </c>
      <c r="H9" s="88"/>
      <c r="J9" s="89">
        <v>10000000</v>
      </c>
      <c r="K9" s="89">
        <v>-10.063784999999999</v>
      </c>
      <c r="M9" s="10"/>
      <c r="N9" s="6">
        <f t="shared" si="3"/>
        <v>2.1111111111111001</v>
      </c>
      <c r="O9" s="6">
        <f t="shared" si="1"/>
        <v>-24.605053000000002</v>
      </c>
      <c r="P9" s="88"/>
      <c r="Q9" s="10"/>
    </row>
    <row r="10" spans="1:17" x14ac:dyDescent="0.25">
      <c r="B10" s="89">
        <v>176111111.11111</v>
      </c>
      <c r="C10" s="89">
        <v>-8.3313360000000003</v>
      </c>
      <c r="E10" s="10"/>
      <c r="F10" s="6">
        <f t="shared" si="2"/>
        <v>2.1666666666666998</v>
      </c>
      <c r="G10" s="6">
        <f t="shared" si="0"/>
        <v>-31.383001</v>
      </c>
      <c r="H10" s="88"/>
      <c r="J10" s="89">
        <v>176111111.11111</v>
      </c>
      <c r="K10" s="89">
        <v>-10.201943</v>
      </c>
      <c r="M10" s="10"/>
      <c r="N10" s="6">
        <f t="shared" si="3"/>
        <v>2.1666666666666998</v>
      </c>
      <c r="O10" s="6">
        <f t="shared" si="1"/>
        <v>-23.300232000000001</v>
      </c>
      <c r="P10" s="88"/>
      <c r="Q10" s="10"/>
    </row>
    <row r="11" spans="1:17" x14ac:dyDescent="0.25">
      <c r="B11" s="89">
        <v>342222222.22222</v>
      </c>
      <c r="C11" s="89">
        <v>-8.1574677999999992</v>
      </c>
      <c r="E11" s="10"/>
      <c r="F11" s="6">
        <f t="shared" si="2"/>
        <v>2.2222222222222001</v>
      </c>
      <c r="G11" s="6">
        <f t="shared" si="0"/>
        <v>-30.710529000000001</v>
      </c>
      <c r="H11" s="88"/>
      <c r="J11" s="89">
        <v>342222222.22222</v>
      </c>
      <c r="K11" s="89">
        <v>-10.035238</v>
      </c>
      <c r="M11" s="10"/>
      <c r="N11" s="6">
        <f t="shared" si="3"/>
        <v>2.2222222222222001</v>
      </c>
      <c r="O11" s="6">
        <f t="shared" si="1"/>
        <v>-23.165468000000001</v>
      </c>
      <c r="P11" s="88"/>
      <c r="Q11" s="10"/>
    </row>
    <row r="12" spans="1:17" x14ac:dyDescent="0.25">
      <c r="B12" s="89">
        <v>508333333.33332998</v>
      </c>
      <c r="C12" s="89">
        <v>-8.4632453999999999</v>
      </c>
      <c r="E12" s="10"/>
      <c r="F12" s="6">
        <f t="shared" si="2"/>
        <v>2.2777777777777999</v>
      </c>
      <c r="G12" s="6">
        <f t="shared" si="0"/>
        <v>-31.409511999999999</v>
      </c>
      <c r="H12" s="88"/>
      <c r="J12" s="89">
        <v>508333333.33332998</v>
      </c>
      <c r="K12" s="89">
        <v>-10.231195</v>
      </c>
      <c r="M12" s="10"/>
      <c r="N12" s="6">
        <f t="shared" si="3"/>
        <v>2.2777777777777999</v>
      </c>
      <c r="O12" s="6">
        <f t="shared" si="1"/>
        <v>-21.966652</v>
      </c>
      <c r="P12" s="88"/>
      <c r="Q12" s="10"/>
    </row>
    <row r="13" spans="1:17" x14ac:dyDescent="0.25">
      <c r="B13" s="89">
        <v>674444444.44444001</v>
      </c>
      <c r="C13" s="89">
        <v>-8.4426574999999993</v>
      </c>
      <c r="E13" s="10"/>
      <c r="F13" s="6">
        <f t="shared" si="2"/>
        <v>2.3333333333333002</v>
      </c>
      <c r="G13" s="6">
        <f t="shared" si="0"/>
        <v>-32.116771999999997</v>
      </c>
      <c r="H13" s="88"/>
      <c r="J13" s="89">
        <v>674444444.44444001</v>
      </c>
      <c r="K13" s="89">
        <v>-10.148111</v>
      </c>
      <c r="M13" s="10"/>
      <c r="N13" s="6">
        <f t="shared" si="3"/>
        <v>2.3333333333333002</v>
      </c>
      <c r="O13" s="6">
        <f t="shared" si="1"/>
        <v>-21.207417</v>
      </c>
      <c r="P13" s="88"/>
      <c r="Q13" s="10"/>
    </row>
    <row r="14" spans="1:17" x14ac:dyDescent="0.25">
      <c r="B14" s="89">
        <v>840555555.55555999</v>
      </c>
      <c r="C14" s="89">
        <v>-8.4917583000000008</v>
      </c>
      <c r="E14" s="10"/>
      <c r="F14" s="6">
        <f t="shared" si="2"/>
        <v>2.3888888888888999</v>
      </c>
      <c r="G14" s="6">
        <f t="shared" si="0"/>
        <v>-30.970555999999998</v>
      </c>
      <c r="H14" s="88"/>
      <c r="J14" s="89">
        <v>840555555.55555999</v>
      </c>
      <c r="K14" s="89">
        <v>-10.227409</v>
      </c>
      <c r="M14" s="10"/>
      <c r="N14" s="6">
        <f t="shared" si="3"/>
        <v>2.3888888888888999</v>
      </c>
      <c r="O14" s="6">
        <f t="shared" si="1"/>
        <v>-20.188063</v>
      </c>
      <c r="P14" s="88"/>
      <c r="Q14" s="10"/>
    </row>
    <row r="15" spans="1:17" x14ac:dyDescent="0.25">
      <c r="B15" s="89">
        <v>1006666666.6667</v>
      </c>
      <c r="C15" s="89">
        <v>-8.5915593999999995</v>
      </c>
      <c r="E15" s="10"/>
      <c r="F15" s="6">
        <f t="shared" si="2"/>
        <v>2.4444444444443998</v>
      </c>
      <c r="G15" s="6">
        <f t="shared" si="0"/>
        <v>-31.049562000000002</v>
      </c>
      <c r="H15" s="88"/>
      <c r="J15" s="89">
        <v>1006666666.6667</v>
      </c>
      <c r="K15" s="89">
        <v>-10.321202</v>
      </c>
      <c r="M15" s="10"/>
      <c r="N15" s="6">
        <f t="shared" si="3"/>
        <v>2.4444444444443998</v>
      </c>
      <c r="O15" s="6">
        <f t="shared" si="1"/>
        <v>-19.163686999999999</v>
      </c>
      <c r="P15" s="88"/>
      <c r="Q15" s="10"/>
    </row>
    <row r="16" spans="1:17" x14ac:dyDescent="0.25">
      <c r="B16" s="89">
        <v>1172777777.7778001</v>
      </c>
      <c r="C16" s="89">
        <v>-8.8330765000000007</v>
      </c>
      <c r="E16" s="10"/>
      <c r="F16" s="6">
        <f t="shared" si="2"/>
        <v>2.5</v>
      </c>
      <c r="G16" s="6">
        <f t="shared" si="0"/>
        <v>-30.265053000000002</v>
      </c>
      <c r="H16" s="88"/>
      <c r="J16" s="89">
        <v>1172777777.7778001</v>
      </c>
      <c r="K16" s="89">
        <v>-10.578287</v>
      </c>
      <c r="M16" s="10"/>
      <c r="N16" s="6">
        <f t="shared" si="3"/>
        <v>2.5</v>
      </c>
      <c r="O16" s="6">
        <f t="shared" si="1"/>
        <v>-18.269773000000001</v>
      </c>
      <c r="P16" s="88"/>
      <c r="Q16" s="10"/>
    </row>
    <row r="17" spans="2:17" x14ac:dyDescent="0.25">
      <c r="B17" s="89">
        <v>1338888888.8889</v>
      </c>
      <c r="C17" s="89">
        <v>-9.0777254000000003</v>
      </c>
      <c r="E17" s="10"/>
      <c r="F17" s="6">
        <f t="shared" si="2"/>
        <v>2.5555555555556002</v>
      </c>
      <c r="G17" s="6">
        <f t="shared" si="0"/>
        <v>-29.148517999999999</v>
      </c>
      <c r="H17" s="88"/>
      <c r="J17" s="89">
        <v>1338888888.8889</v>
      </c>
      <c r="K17" s="89">
        <v>-10.802381</v>
      </c>
      <c r="M17" s="10"/>
      <c r="N17" s="6">
        <f t="shared" si="3"/>
        <v>2.5555555555556002</v>
      </c>
      <c r="O17" s="6">
        <f t="shared" si="1"/>
        <v>-17.342663000000002</v>
      </c>
      <c r="P17" s="88"/>
      <c r="Q17" s="10"/>
    </row>
    <row r="18" spans="2:17" x14ac:dyDescent="0.25">
      <c r="B18" s="89">
        <v>1505000000</v>
      </c>
      <c r="C18" s="89">
        <v>-9.3670024999999999</v>
      </c>
      <c r="E18" s="10"/>
      <c r="F18" s="6">
        <f t="shared" si="2"/>
        <v>2.6111111111111001</v>
      </c>
      <c r="G18" s="6">
        <f t="shared" si="0"/>
        <v>-28.956365999999999</v>
      </c>
      <c r="H18" s="88"/>
      <c r="J18" s="89">
        <v>1505000000</v>
      </c>
      <c r="K18" s="89">
        <v>-10.890446000000001</v>
      </c>
      <c r="M18" s="10"/>
      <c r="N18" s="6">
        <f t="shared" si="3"/>
        <v>2.6111111111111001</v>
      </c>
      <c r="O18" s="6">
        <f t="shared" si="1"/>
        <v>-16.379439999999999</v>
      </c>
      <c r="P18" s="88"/>
      <c r="Q18" s="10"/>
    </row>
    <row r="19" spans="2:17" x14ac:dyDescent="0.25">
      <c r="B19" s="89">
        <v>1671111111.1111</v>
      </c>
      <c r="C19" s="89">
        <v>-9.4996767000000002</v>
      </c>
      <c r="E19" s="10"/>
      <c r="F19" s="6">
        <f t="shared" si="2"/>
        <v>2.6666666666666998</v>
      </c>
      <c r="G19" s="6">
        <f t="shared" si="0"/>
        <v>-28.250202000000002</v>
      </c>
      <c r="H19" s="88"/>
      <c r="J19" s="89">
        <v>1671111111.1111</v>
      </c>
      <c r="K19" s="89">
        <v>-10.952669</v>
      </c>
      <c r="M19" s="10"/>
      <c r="N19" s="6">
        <f t="shared" si="3"/>
        <v>2.6666666666666998</v>
      </c>
      <c r="O19" s="6">
        <f t="shared" si="1"/>
        <v>-15.59333</v>
      </c>
      <c r="P19" s="88"/>
      <c r="Q19" s="10"/>
    </row>
    <row r="20" spans="2:17" x14ac:dyDescent="0.25">
      <c r="B20" s="89">
        <v>1837222222.2221999</v>
      </c>
      <c r="C20" s="89">
        <v>-9.6257801000000001</v>
      </c>
      <c r="E20" s="10"/>
      <c r="F20" s="6">
        <f t="shared" si="2"/>
        <v>2.7222222222222001</v>
      </c>
      <c r="G20" s="6">
        <f t="shared" si="0"/>
        <v>-26.492705999999998</v>
      </c>
      <c r="H20" s="88"/>
      <c r="J20" s="89">
        <v>1837222222.2221999</v>
      </c>
      <c r="K20" s="89">
        <v>-11.224277000000001</v>
      </c>
      <c r="M20" s="10"/>
      <c r="N20" s="6">
        <f t="shared" si="3"/>
        <v>2.7222222222222001</v>
      </c>
      <c r="O20" s="6">
        <f t="shared" si="1"/>
        <v>-14.788563</v>
      </c>
      <c r="P20" s="88"/>
      <c r="Q20" s="10"/>
    </row>
    <row r="21" spans="2:17" x14ac:dyDescent="0.25">
      <c r="B21" s="89">
        <v>2003333333.3333001</v>
      </c>
      <c r="C21" s="89">
        <v>-9.7866982999999994</v>
      </c>
      <c r="E21" s="10"/>
      <c r="F21" s="6">
        <f t="shared" si="2"/>
        <v>2.7777777777777999</v>
      </c>
      <c r="G21" s="6">
        <f t="shared" si="0"/>
        <v>-26.787856999999999</v>
      </c>
      <c r="H21" s="88"/>
      <c r="J21" s="89">
        <v>2003333333.3333001</v>
      </c>
      <c r="K21" s="89">
        <v>-11.286133</v>
      </c>
      <c r="M21" s="10"/>
      <c r="N21" s="6">
        <f t="shared" si="3"/>
        <v>2.7777777777777999</v>
      </c>
      <c r="O21" s="6">
        <f t="shared" si="1"/>
        <v>-13.781825</v>
      </c>
      <c r="P21" s="88"/>
      <c r="Q21" s="10"/>
    </row>
    <row r="22" spans="2:17" x14ac:dyDescent="0.25">
      <c r="B22" s="89">
        <v>2169444444.4443998</v>
      </c>
      <c r="C22" s="89">
        <v>-10.132323</v>
      </c>
      <c r="E22" s="10"/>
      <c r="F22" s="6">
        <f t="shared" si="2"/>
        <v>2.8333333333333002</v>
      </c>
      <c r="G22" s="6">
        <f t="shared" si="0"/>
        <v>-25.864992000000001</v>
      </c>
      <c r="H22" s="88"/>
      <c r="J22" s="89">
        <v>2169444444.4443998</v>
      </c>
      <c r="K22" s="89">
        <v>-11.226558000000001</v>
      </c>
      <c r="M22" s="10"/>
      <c r="N22" s="6">
        <f t="shared" si="3"/>
        <v>2.8333333333333002</v>
      </c>
      <c r="O22" s="6">
        <f t="shared" si="1"/>
        <v>-12.863215</v>
      </c>
      <c r="P22" s="88"/>
      <c r="Q22" s="10"/>
    </row>
    <row r="23" spans="2:17" x14ac:dyDescent="0.25">
      <c r="B23" s="89">
        <v>2335555555.5556002</v>
      </c>
      <c r="C23" s="89">
        <v>-10.298439999999999</v>
      </c>
      <c r="E23" s="10"/>
      <c r="F23" s="6">
        <f t="shared" si="2"/>
        <v>2.8888888888888999</v>
      </c>
      <c r="G23" s="6">
        <f t="shared" si="0"/>
        <v>-25.593149</v>
      </c>
      <c r="H23" s="88"/>
      <c r="J23" s="89">
        <v>2335555555.5556002</v>
      </c>
      <c r="K23" s="89">
        <v>-11.623525000000001</v>
      </c>
      <c r="M23" s="10"/>
      <c r="N23" s="6">
        <f t="shared" si="3"/>
        <v>2.8888888888888999</v>
      </c>
      <c r="O23" s="6">
        <f t="shared" si="1"/>
        <v>-11.580653999999999</v>
      </c>
      <c r="P23" s="88"/>
      <c r="Q23" s="10"/>
    </row>
    <row r="24" spans="2:17" x14ac:dyDescent="0.25">
      <c r="B24" s="89">
        <v>2501666666.6666999</v>
      </c>
      <c r="C24" s="89">
        <v>-10.322336</v>
      </c>
      <c r="E24" s="10"/>
      <c r="F24" s="6">
        <f t="shared" si="2"/>
        <v>2.9444444444443998</v>
      </c>
      <c r="G24" s="6">
        <f t="shared" si="0"/>
        <v>-24.488409000000001</v>
      </c>
      <c r="H24" s="88"/>
      <c r="J24" s="89">
        <v>2501666666.6666999</v>
      </c>
      <c r="K24" s="89">
        <v>-11.978002999999999</v>
      </c>
      <c r="M24" s="10"/>
      <c r="N24" s="6">
        <f t="shared" si="3"/>
        <v>2.9444444444443998</v>
      </c>
      <c r="O24" s="6">
        <f t="shared" si="1"/>
        <v>-10.573494</v>
      </c>
      <c r="P24" s="88"/>
      <c r="Q24" s="10"/>
    </row>
    <row r="25" spans="2:17" x14ac:dyDescent="0.25">
      <c r="B25" s="89">
        <v>2667777777.7778001</v>
      </c>
      <c r="C25" s="89">
        <v>-10.622877000000001</v>
      </c>
      <c r="E25" s="10"/>
      <c r="F25" s="6">
        <f t="shared" si="2"/>
        <v>3</v>
      </c>
      <c r="G25" s="6">
        <f t="shared" si="0"/>
        <v>-23.759060000000002</v>
      </c>
      <c r="H25" s="88"/>
      <c r="J25" s="89">
        <v>2667777777.7778001</v>
      </c>
      <c r="K25" s="89">
        <v>-12.43746</v>
      </c>
      <c r="M25" s="10"/>
      <c r="N25" s="6">
        <f t="shared" si="3"/>
        <v>3</v>
      </c>
      <c r="O25" s="6">
        <f t="shared" si="1"/>
        <v>-9.5194855</v>
      </c>
      <c r="P25" s="88"/>
      <c r="Q25" s="10"/>
    </row>
    <row r="26" spans="2:17" x14ac:dyDescent="0.25">
      <c r="B26" s="89">
        <v>2833888888.8888998</v>
      </c>
      <c r="C26" s="89">
        <v>-11.036825</v>
      </c>
      <c r="E26" s="10"/>
      <c r="F26" s="6" t="s">
        <v>21</v>
      </c>
      <c r="H26" s="88"/>
      <c r="J26" s="89">
        <v>2833888888.8888998</v>
      </c>
      <c r="K26" s="89">
        <v>-13.013487</v>
      </c>
      <c r="M26" s="10"/>
      <c r="N26" s="6" t="s">
        <v>21</v>
      </c>
      <c r="P26" s="88"/>
      <c r="Q26" s="10"/>
    </row>
    <row r="27" spans="2:17" x14ac:dyDescent="0.25">
      <c r="B27" s="89">
        <v>3000000000</v>
      </c>
      <c r="C27" s="89">
        <v>-11.654631999999999</v>
      </c>
      <c r="E27" s="10"/>
      <c r="H27" s="88"/>
      <c r="J27" s="89">
        <v>3000000000</v>
      </c>
      <c r="K27" s="89">
        <v>-13.458811000000001</v>
      </c>
      <c r="M27" s="10"/>
      <c r="P27" s="88"/>
      <c r="Q27" s="10"/>
    </row>
    <row r="28" spans="2:17" x14ac:dyDescent="0.25">
      <c r="B28" s="89" t="s">
        <v>21</v>
      </c>
      <c r="E28" s="10"/>
      <c r="H28" s="88"/>
      <c r="J28" s="89" t="s">
        <v>21</v>
      </c>
      <c r="M28" s="10"/>
      <c r="P28" s="88"/>
      <c r="Q28" s="10"/>
    </row>
    <row r="29" spans="2:17" x14ac:dyDescent="0.25">
      <c r="E29" s="10"/>
      <c r="F29" s="6" t="s">
        <v>22</v>
      </c>
      <c r="H29" s="88"/>
      <c r="M29" s="10"/>
      <c r="N29" s="6" t="s">
        <v>22</v>
      </c>
      <c r="P29" s="88"/>
      <c r="Q29" s="10"/>
    </row>
    <row r="30" spans="2:17" ht="15.75" x14ac:dyDescent="0.25">
      <c r="E30" s="10"/>
      <c r="F30" s="6" t="s">
        <v>19</v>
      </c>
      <c r="G30" s="6" t="str">
        <f t="shared" ref="G30:G49" si="4">D56</f>
        <v>2Ix0L dBc Log Mag(dB)</v>
      </c>
      <c r="H30" s="35">
        <v>2</v>
      </c>
      <c r="M30" s="10"/>
      <c r="N30" s="6" t="s">
        <v>19</v>
      </c>
      <c r="O30" s="6" t="str">
        <f t="shared" ref="O30:O49" si="5">L56</f>
        <v>2Ix0L dBc Log Mag(dB)</v>
      </c>
      <c r="P30" s="35">
        <v>2</v>
      </c>
      <c r="Q30" s="10"/>
    </row>
    <row r="31" spans="2:17" ht="15.75" x14ac:dyDescent="0.25">
      <c r="B31" s="89" t="s">
        <v>18</v>
      </c>
      <c r="E31" s="10"/>
      <c r="F31" s="6">
        <f t="shared" ref="F31:F49" si="6">B57/1000000000</f>
        <v>1</v>
      </c>
      <c r="G31" s="6">
        <f t="shared" si="4"/>
        <v>-60.794238999999997</v>
      </c>
      <c r="H31" s="36">
        <f>ABS(AVERAGE(G31:G49)-(H30-1)*5)</f>
        <v>61.153209894736833</v>
      </c>
      <c r="J31" s="89" t="s">
        <v>18</v>
      </c>
      <c r="M31" s="10"/>
      <c r="N31" s="6">
        <f t="shared" ref="N31:N49" si="7">J57/1000000000</f>
        <v>1</v>
      </c>
      <c r="O31" s="6">
        <f t="shared" si="5"/>
        <v>-68.591544999999996</v>
      </c>
      <c r="P31" s="36">
        <f>ABS(AVERAGE(O31:O49)-(P30-1)*5)</f>
        <v>67.5187895263158</v>
      </c>
      <c r="Q31" s="10"/>
    </row>
    <row r="32" spans="2:17" x14ac:dyDescent="0.25">
      <c r="B32" s="89" t="s">
        <v>19</v>
      </c>
      <c r="C32" s="89" t="s">
        <v>118</v>
      </c>
      <c r="D32" s="89" t="s">
        <v>26</v>
      </c>
      <c r="E32" s="10"/>
      <c r="F32" s="6">
        <f t="shared" si="6"/>
        <v>1.1111111111111001</v>
      </c>
      <c r="G32" s="6">
        <f t="shared" si="4"/>
        <v>-59.703152000000003</v>
      </c>
      <c r="H32" s="88"/>
      <c r="J32" s="89" t="s">
        <v>19</v>
      </c>
      <c r="K32" s="89" t="s">
        <v>118</v>
      </c>
      <c r="L32" s="89" t="s">
        <v>26</v>
      </c>
      <c r="M32" s="10"/>
      <c r="N32" s="6">
        <f t="shared" si="7"/>
        <v>1.1111111111111001</v>
      </c>
      <c r="O32" s="6">
        <f t="shared" si="5"/>
        <v>-67.264977000000002</v>
      </c>
      <c r="P32" s="88"/>
      <c r="Q32" s="10"/>
    </row>
    <row r="33" spans="2:17" x14ac:dyDescent="0.25">
      <c r="B33" s="89">
        <v>2000000000</v>
      </c>
      <c r="C33" s="89">
        <v>-38.212550999999998</v>
      </c>
      <c r="D33" s="89">
        <v>-29.912727</v>
      </c>
      <c r="E33" s="10"/>
      <c r="F33" s="6">
        <f t="shared" si="6"/>
        <v>1.2222222222221999</v>
      </c>
      <c r="G33" s="6">
        <f t="shared" si="4"/>
        <v>-59.640926</v>
      </c>
      <c r="H33" s="88"/>
      <c r="J33" s="89">
        <v>2000000000</v>
      </c>
      <c r="K33" s="89">
        <v>-36.325783000000001</v>
      </c>
      <c r="L33" s="89">
        <v>-26.261998999999999</v>
      </c>
      <c r="M33" s="10"/>
      <c r="N33" s="6">
        <f t="shared" si="7"/>
        <v>1.2222222222221999</v>
      </c>
      <c r="O33" s="6">
        <f t="shared" si="5"/>
        <v>-66.426529000000002</v>
      </c>
      <c r="P33" s="88"/>
      <c r="Q33" s="10"/>
    </row>
    <row r="34" spans="2:17" x14ac:dyDescent="0.25">
      <c r="B34" s="89">
        <v>2055555555.5555999</v>
      </c>
      <c r="C34" s="89">
        <v>-39.654530000000001</v>
      </c>
      <c r="D34" s="89">
        <v>-31.323194999999998</v>
      </c>
      <c r="E34" s="10"/>
      <c r="F34" s="6">
        <f t="shared" si="6"/>
        <v>1.3333333333333002</v>
      </c>
      <c r="G34" s="6">
        <f t="shared" si="4"/>
        <v>-62.890072000000004</v>
      </c>
      <c r="H34" s="88"/>
      <c r="J34" s="89">
        <v>2055555555.5555999</v>
      </c>
      <c r="K34" s="89">
        <v>-35.058822999999997</v>
      </c>
      <c r="L34" s="89">
        <v>-24.856877999999998</v>
      </c>
      <c r="M34" s="10"/>
      <c r="N34" s="6">
        <f t="shared" si="7"/>
        <v>1.3333333333333002</v>
      </c>
      <c r="O34" s="6">
        <f t="shared" si="5"/>
        <v>-63.110557999999997</v>
      </c>
      <c r="P34" s="88"/>
      <c r="Q34" s="10"/>
    </row>
    <row r="35" spans="2:17" x14ac:dyDescent="0.25">
      <c r="B35" s="89">
        <v>2111111111.1111</v>
      </c>
      <c r="C35" s="89">
        <v>-39.025505000000003</v>
      </c>
      <c r="D35" s="89">
        <v>-30.868037999999999</v>
      </c>
      <c r="E35" s="10"/>
      <c r="F35" s="6">
        <f t="shared" si="6"/>
        <v>1.4444444444444</v>
      </c>
      <c r="G35" s="6">
        <f t="shared" si="4"/>
        <v>-64.439055999999994</v>
      </c>
      <c r="H35" s="88"/>
      <c r="J35" s="89">
        <v>2111111111.1111</v>
      </c>
      <c r="K35" s="89">
        <v>-34.640293</v>
      </c>
      <c r="L35" s="89">
        <v>-24.605053000000002</v>
      </c>
      <c r="M35" s="10"/>
      <c r="N35" s="6">
        <f t="shared" si="7"/>
        <v>1.4444444444444</v>
      </c>
      <c r="O35" s="6">
        <f t="shared" si="5"/>
        <v>-63.098545000000001</v>
      </c>
      <c r="P35" s="88"/>
      <c r="Q35" s="10"/>
    </row>
    <row r="36" spans="2:17" x14ac:dyDescent="0.25">
      <c r="B36" s="89">
        <v>2166666666.6666999</v>
      </c>
      <c r="C36" s="89">
        <v>-39.846245000000003</v>
      </c>
      <c r="D36" s="89">
        <v>-31.383001</v>
      </c>
      <c r="E36" s="10"/>
      <c r="F36" s="6">
        <f t="shared" si="6"/>
        <v>1.5555555555556</v>
      </c>
      <c r="G36" s="6">
        <f t="shared" si="4"/>
        <v>-65.370154999999997</v>
      </c>
      <c r="H36" s="88"/>
      <c r="J36" s="89">
        <v>2166666666.6666999</v>
      </c>
      <c r="K36" s="89">
        <v>-33.531429000000003</v>
      </c>
      <c r="L36" s="89">
        <v>-23.300232000000001</v>
      </c>
      <c r="M36" s="10"/>
      <c r="N36" s="6">
        <f t="shared" si="7"/>
        <v>1.5555555555556</v>
      </c>
      <c r="O36" s="6">
        <f t="shared" si="5"/>
        <v>-60.256774999999998</v>
      </c>
      <c r="P36" s="88"/>
      <c r="Q36" s="10"/>
    </row>
    <row r="37" spans="2:17" x14ac:dyDescent="0.25">
      <c r="B37" s="89">
        <v>2222222222.2221999</v>
      </c>
      <c r="C37" s="89">
        <v>-39.153187000000003</v>
      </c>
      <c r="D37" s="89">
        <v>-30.710529000000001</v>
      </c>
      <c r="E37" s="10"/>
      <c r="F37" s="6">
        <f t="shared" si="6"/>
        <v>1.6666666666666998</v>
      </c>
      <c r="G37" s="6">
        <f t="shared" si="4"/>
        <v>-62.717723999999997</v>
      </c>
      <c r="H37" s="88"/>
      <c r="J37" s="89">
        <v>2222222222.2221999</v>
      </c>
      <c r="K37" s="89">
        <v>-33.313580000000002</v>
      </c>
      <c r="L37" s="89">
        <v>-23.165468000000001</v>
      </c>
      <c r="M37" s="10"/>
      <c r="N37" s="6">
        <f t="shared" si="7"/>
        <v>1.6666666666666998</v>
      </c>
      <c r="O37" s="6">
        <f t="shared" si="5"/>
        <v>-58.848125000000003</v>
      </c>
      <c r="P37" s="88"/>
      <c r="Q37" s="10"/>
    </row>
    <row r="38" spans="2:17" x14ac:dyDescent="0.25">
      <c r="B38" s="89">
        <v>2277777777.7778001</v>
      </c>
      <c r="C38" s="89">
        <v>-39.901268000000002</v>
      </c>
      <c r="D38" s="89">
        <v>-31.409511999999999</v>
      </c>
      <c r="E38" s="10"/>
      <c r="F38" s="6">
        <f t="shared" si="6"/>
        <v>1.7777777777778001</v>
      </c>
      <c r="G38" s="6">
        <f t="shared" si="4"/>
        <v>-60.431247999999997</v>
      </c>
      <c r="H38" s="88"/>
      <c r="J38" s="89">
        <v>2277777777.7778001</v>
      </c>
      <c r="K38" s="89">
        <v>-32.194060999999998</v>
      </c>
      <c r="L38" s="89">
        <v>-21.966652</v>
      </c>
      <c r="M38" s="10"/>
      <c r="N38" s="6">
        <f t="shared" si="7"/>
        <v>1.7777777777778001</v>
      </c>
      <c r="O38" s="6">
        <f t="shared" si="5"/>
        <v>-58.278388999999997</v>
      </c>
      <c r="P38" s="88"/>
      <c r="Q38" s="10"/>
    </row>
    <row r="39" spans="2:17" x14ac:dyDescent="0.25">
      <c r="B39" s="89">
        <v>2333333333.3333001</v>
      </c>
      <c r="C39" s="89">
        <v>-40.708331999999999</v>
      </c>
      <c r="D39" s="89">
        <v>-32.116771999999997</v>
      </c>
      <c r="E39" s="10"/>
      <c r="F39" s="6">
        <f t="shared" si="6"/>
        <v>1.8888888888888999</v>
      </c>
      <c r="G39" s="6">
        <f t="shared" si="4"/>
        <v>-57.799540999999998</v>
      </c>
      <c r="H39" s="88"/>
      <c r="J39" s="89">
        <v>2333333333.3333001</v>
      </c>
      <c r="K39" s="89">
        <v>-31.528618000000002</v>
      </c>
      <c r="L39" s="89">
        <v>-21.207417</v>
      </c>
      <c r="M39" s="10"/>
      <c r="N39" s="6">
        <f t="shared" si="7"/>
        <v>1.8888888888888999</v>
      </c>
      <c r="O39" s="6">
        <f t="shared" si="5"/>
        <v>-57.760601000000001</v>
      </c>
      <c r="P39" s="88"/>
      <c r="Q39" s="10"/>
    </row>
    <row r="40" spans="2:17" x14ac:dyDescent="0.25">
      <c r="B40" s="89">
        <v>2388888888.8888998</v>
      </c>
      <c r="C40" s="89">
        <v>-39.803635</v>
      </c>
      <c r="D40" s="89">
        <v>-30.970555999999998</v>
      </c>
      <c r="E40" s="10"/>
      <c r="F40" s="6">
        <f t="shared" si="6"/>
        <v>2</v>
      </c>
      <c r="G40" s="6">
        <f t="shared" si="4"/>
        <v>-55.561107999999997</v>
      </c>
      <c r="H40" s="88"/>
      <c r="J40" s="89">
        <v>2388888888.8888998</v>
      </c>
      <c r="K40" s="89">
        <v>-30.766349999999999</v>
      </c>
      <c r="L40" s="89">
        <v>-20.188063</v>
      </c>
      <c r="M40" s="10"/>
      <c r="N40" s="6">
        <f t="shared" si="7"/>
        <v>2</v>
      </c>
      <c r="O40" s="6">
        <f t="shared" si="5"/>
        <v>-58.978458000000003</v>
      </c>
      <c r="P40" s="88"/>
      <c r="Q40" s="10"/>
    </row>
    <row r="41" spans="2:17" x14ac:dyDescent="0.25">
      <c r="B41" s="89">
        <v>2444444444.4443998</v>
      </c>
      <c r="C41" s="89">
        <v>-40.127288999999998</v>
      </c>
      <c r="D41" s="89">
        <v>-31.049562000000002</v>
      </c>
      <c r="E41" s="10"/>
      <c r="F41" s="6">
        <f t="shared" si="6"/>
        <v>2.1111111111111001</v>
      </c>
      <c r="G41" s="6">
        <f t="shared" si="4"/>
        <v>-53.963894000000003</v>
      </c>
      <c r="H41" s="88"/>
      <c r="J41" s="89">
        <v>2444444444.4443998</v>
      </c>
      <c r="K41" s="89">
        <v>-29.966066000000001</v>
      </c>
      <c r="L41" s="89">
        <v>-19.163686999999999</v>
      </c>
      <c r="M41" s="10"/>
      <c r="N41" s="6">
        <f t="shared" si="7"/>
        <v>2.1111111111111001</v>
      </c>
      <c r="O41" s="6">
        <f t="shared" si="5"/>
        <v>-61.023769000000001</v>
      </c>
      <c r="P41" s="88"/>
      <c r="Q41" s="10"/>
    </row>
    <row r="42" spans="2:17" x14ac:dyDescent="0.25">
      <c r="B42" s="89">
        <v>2500000000</v>
      </c>
      <c r="C42" s="89">
        <v>-39.632052999999999</v>
      </c>
      <c r="D42" s="89">
        <v>-30.265053000000002</v>
      </c>
      <c r="E42" s="10"/>
      <c r="F42" s="6">
        <f t="shared" si="6"/>
        <v>2.2222222222222001</v>
      </c>
      <c r="G42" s="6">
        <f t="shared" si="4"/>
        <v>-52.100257999999997</v>
      </c>
      <c r="H42" s="88"/>
      <c r="J42" s="89">
        <v>2500000000</v>
      </c>
      <c r="K42" s="89">
        <v>-29.160219000000001</v>
      </c>
      <c r="L42" s="89">
        <v>-18.269773000000001</v>
      </c>
      <c r="M42" s="10"/>
      <c r="N42" s="6">
        <f t="shared" si="7"/>
        <v>2.2222222222222001</v>
      </c>
      <c r="O42" s="6">
        <f t="shared" si="5"/>
        <v>-62.633175000000001</v>
      </c>
      <c r="P42" s="88"/>
      <c r="Q42" s="10"/>
    </row>
    <row r="43" spans="2:17" x14ac:dyDescent="0.25">
      <c r="B43" s="89">
        <v>2555555555.5556002</v>
      </c>
      <c r="C43" s="89">
        <v>-38.648197000000003</v>
      </c>
      <c r="D43" s="89">
        <v>-29.148517999999999</v>
      </c>
      <c r="E43" s="10"/>
      <c r="F43" s="6">
        <f t="shared" si="6"/>
        <v>2.3333333333333002</v>
      </c>
      <c r="G43" s="6">
        <f t="shared" si="4"/>
        <v>-50.869076</v>
      </c>
      <c r="H43" s="88"/>
      <c r="J43" s="89">
        <v>2555555555.5556002</v>
      </c>
      <c r="K43" s="89">
        <v>-28.29533</v>
      </c>
      <c r="L43" s="89">
        <v>-17.342663000000002</v>
      </c>
      <c r="M43" s="10"/>
      <c r="N43" s="6">
        <f t="shared" si="7"/>
        <v>2.3333333333333002</v>
      </c>
      <c r="O43" s="6">
        <f t="shared" si="5"/>
        <v>-62.427528000000002</v>
      </c>
      <c r="P43" s="88"/>
      <c r="Q43" s="10"/>
    </row>
    <row r="44" spans="2:17" x14ac:dyDescent="0.25">
      <c r="B44" s="89">
        <v>2611111111.1111002</v>
      </c>
      <c r="C44" s="89">
        <v>-38.582146000000002</v>
      </c>
      <c r="D44" s="89">
        <v>-28.956365999999999</v>
      </c>
      <c r="E44" s="10"/>
      <c r="F44" s="6">
        <f t="shared" si="6"/>
        <v>2.4444444444443998</v>
      </c>
      <c r="G44" s="6">
        <f t="shared" si="4"/>
        <v>-50.111763000000003</v>
      </c>
      <c r="H44" s="88"/>
      <c r="J44" s="89">
        <v>2611111111.1111002</v>
      </c>
      <c r="K44" s="89">
        <v>-27.603718000000001</v>
      </c>
      <c r="L44" s="89">
        <v>-16.379439999999999</v>
      </c>
      <c r="M44" s="10"/>
      <c r="N44" s="6">
        <f t="shared" si="7"/>
        <v>2.4444444444443998</v>
      </c>
      <c r="O44" s="6">
        <f t="shared" si="5"/>
        <v>-64.890884</v>
      </c>
      <c r="P44" s="88"/>
      <c r="Q44" s="10"/>
    </row>
    <row r="45" spans="2:17" x14ac:dyDescent="0.25">
      <c r="B45" s="89">
        <v>2666666666.6666999</v>
      </c>
      <c r="C45" s="89">
        <v>-38.036900000000003</v>
      </c>
      <c r="D45" s="89">
        <v>-28.250202000000002</v>
      </c>
      <c r="E45" s="10"/>
      <c r="F45" s="6">
        <f t="shared" si="6"/>
        <v>2.5555555555556002</v>
      </c>
      <c r="G45" s="6">
        <f t="shared" si="4"/>
        <v>-50.485790000000001</v>
      </c>
      <c r="H45" s="88"/>
      <c r="J45" s="89">
        <v>2666666666.6666999</v>
      </c>
      <c r="K45" s="89">
        <v>-26.879463000000001</v>
      </c>
      <c r="L45" s="89">
        <v>-15.59333</v>
      </c>
      <c r="M45" s="10"/>
      <c r="N45" s="6">
        <f t="shared" si="7"/>
        <v>2.5555555555556002</v>
      </c>
      <c r="O45" s="6">
        <f t="shared" si="5"/>
        <v>-63.309372000000003</v>
      </c>
      <c r="P45" s="88"/>
      <c r="Q45" s="10"/>
    </row>
    <row r="46" spans="2:17" x14ac:dyDescent="0.25">
      <c r="B46" s="89">
        <v>2722222222.2221999</v>
      </c>
      <c r="C46" s="89">
        <v>-36.625031</v>
      </c>
      <c r="D46" s="89">
        <v>-26.492705999999998</v>
      </c>
      <c r="E46" s="10"/>
      <c r="F46" s="6">
        <f t="shared" si="6"/>
        <v>2.6666666666666998</v>
      </c>
      <c r="G46" s="6">
        <f t="shared" si="4"/>
        <v>-50.688847000000003</v>
      </c>
      <c r="H46" s="88"/>
      <c r="J46" s="89">
        <v>2722222222.2221999</v>
      </c>
      <c r="K46" s="89">
        <v>-26.015121000000001</v>
      </c>
      <c r="L46" s="89">
        <v>-14.788563</v>
      </c>
      <c r="M46" s="10"/>
      <c r="N46" s="6">
        <f t="shared" si="7"/>
        <v>2.6666666666666998</v>
      </c>
      <c r="O46" s="6">
        <f t="shared" si="5"/>
        <v>-63.154209000000002</v>
      </c>
      <c r="P46" s="88"/>
      <c r="Q46" s="10"/>
    </row>
    <row r="47" spans="2:17" x14ac:dyDescent="0.25">
      <c r="B47" s="89">
        <v>2777777777.7778001</v>
      </c>
      <c r="C47" s="89">
        <v>-37.086295999999997</v>
      </c>
      <c r="D47" s="89">
        <v>-26.787856999999999</v>
      </c>
      <c r="E47" s="10"/>
      <c r="F47" s="6">
        <f t="shared" si="6"/>
        <v>2.7777777777777999</v>
      </c>
      <c r="G47" s="6">
        <f t="shared" si="4"/>
        <v>-50.673476999999998</v>
      </c>
      <c r="H47" s="88"/>
      <c r="J47" s="89">
        <v>2777777777.7778001</v>
      </c>
      <c r="K47" s="89">
        <v>-25.405349999999999</v>
      </c>
      <c r="L47" s="89">
        <v>-13.781825</v>
      </c>
      <c r="M47" s="10"/>
      <c r="N47" s="6">
        <f t="shared" si="7"/>
        <v>2.7777777777777999</v>
      </c>
      <c r="O47" s="6">
        <f t="shared" si="5"/>
        <v>-63.50956</v>
      </c>
      <c r="P47" s="88"/>
      <c r="Q47" s="10"/>
    </row>
    <row r="48" spans="2:17" x14ac:dyDescent="0.25">
      <c r="B48" s="89">
        <v>2833333333.3333001</v>
      </c>
      <c r="C48" s="89">
        <v>-36.187328000000001</v>
      </c>
      <c r="D48" s="89">
        <v>-25.864992000000001</v>
      </c>
      <c r="E48" s="10"/>
      <c r="F48" s="6">
        <f t="shared" si="6"/>
        <v>2.8888888888888999</v>
      </c>
      <c r="G48" s="6">
        <f t="shared" si="4"/>
        <v>-49.773434000000002</v>
      </c>
      <c r="H48" s="88"/>
      <c r="J48" s="89">
        <v>2833333333.3333001</v>
      </c>
      <c r="K48" s="89">
        <v>-24.841218999999999</v>
      </c>
      <c r="L48" s="89">
        <v>-12.863215</v>
      </c>
      <c r="M48" s="10"/>
      <c r="N48" s="6">
        <f t="shared" si="7"/>
        <v>2.8888888888888999</v>
      </c>
      <c r="O48" s="6">
        <f t="shared" si="5"/>
        <v>-62.819595</v>
      </c>
      <c r="P48" s="88"/>
      <c r="Q48" s="10"/>
    </row>
    <row r="49" spans="2:17" x14ac:dyDescent="0.25">
      <c r="B49" s="89">
        <v>2888888888.8888998</v>
      </c>
      <c r="C49" s="89">
        <v>-36.216025999999999</v>
      </c>
      <c r="D49" s="89">
        <v>-25.593149</v>
      </c>
      <c r="E49" s="10"/>
      <c r="F49" s="6">
        <f t="shared" si="6"/>
        <v>3</v>
      </c>
      <c r="G49" s="6">
        <f t="shared" si="4"/>
        <v>-48.897227999999998</v>
      </c>
      <c r="H49" s="88"/>
      <c r="J49" s="89">
        <v>2888888888.8888998</v>
      </c>
      <c r="K49" s="89">
        <v>-24.018114000000001</v>
      </c>
      <c r="L49" s="89">
        <v>-11.580653999999999</v>
      </c>
      <c r="M49" s="10"/>
      <c r="N49" s="6">
        <f t="shared" si="7"/>
        <v>3</v>
      </c>
      <c r="O49" s="6">
        <f t="shared" si="5"/>
        <v>-61.474406999999999</v>
      </c>
      <c r="P49" s="88"/>
      <c r="Q49" s="10"/>
    </row>
    <row r="50" spans="2:17" x14ac:dyDescent="0.25">
      <c r="B50" s="89">
        <v>2944444444.4443998</v>
      </c>
      <c r="C50" s="89">
        <v>-35.525233999999998</v>
      </c>
      <c r="D50" s="89">
        <v>-24.488409000000001</v>
      </c>
      <c r="E50" s="10"/>
      <c r="F50" s="6" t="s">
        <v>21</v>
      </c>
      <c r="H50" s="88"/>
      <c r="J50" s="89">
        <v>2944444444.4443998</v>
      </c>
      <c r="K50" s="89">
        <v>-23.586981000000002</v>
      </c>
      <c r="L50" s="89">
        <v>-10.573494</v>
      </c>
      <c r="M50" s="10"/>
      <c r="N50" s="6" t="s">
        <v>21</v>
      </c>
      <c r="P50" s="88"/>
      <c r="Q50" s="10"/>
    </row>
    <row r="51" spans="2:17" x14ac:dyDescent="0.25">
      <c r="B51" s="89">
        <v>3000000000</v>
      </c>
      <c r="C51" s="89">
        <v>-35.413688999999998</v>
      </c>
      <c r="D51" s="89">
        <v>-23.759060000000002</v>
      </c>
      <c r="E51" s="10"/>
      <c r="H51" s="88"/>
      <c r="J51" s="89">
        <v>3000000000</v>
      </c>
      <c r="K51" s="89">
        <v>-22.978296</v>
      </c>
      <c r="L51" s="89">
        <v>-9.5194855</v>
      </c>
      <c r="M51" s="10"/>
      <c r="P51" s="88"/>
      <c r="Q51" s="10"/>
    </row>
    <row r="52" spans="2:17" x14ac:dyDescent="0.25">
      <c r="B52" s="89" t="s">
        <v>21</v>
      </c>
      <c r="E52" s="8"/>
      <c r="H52" s="88"/>
      <c r="J52" s="89" t="s">
        <v>21</v>
      </c>
      <c r="M52" s="8"/>
      <c r="P52" s="88"/>
      <c r="Q52" s="8"/>
    </row>
    <row r="53" spans="2:17" x14ac:dyDescent="0.25">
      <c r="E53" s="8"/>
      <c r="F53" s="6" t="s">
        <v>23</v>
      </c>
      <c r="H53" s="88"/>
      <c r="M53" s="8"/>
      <c r="N53" s="6" t="s">
        <v>23</v>
      </c>
      <c r="P53" s="88"/>
      <c r="Q53" s="8"/>
    </row>
    <row r="54" spans="2:17" ht="15.75" x14ac:dyDescent="0.25">
      <c r="E54" s="8"/>
      <c r="F54" s="6" t="s">
        <v>19</v>
      </c>
      <c r="G54" s="6" t="str">
        <f>D80</f>
        <v>3Ix0L dBc Log Mag(dB)</v>
      </c>
      <c r="H54" s="35">
        <v>3</v>
      </c>
      <c r="M54" s="8"/>
      <c r="N54" s="6" t="s">
        <v>19</v>
      </c>
      <c r="O54" s="6" t="str">
        <f>L80</f>
        <v>3Ix0L dBc Log Mag(dB)</v>
      </c>
      <c r="P54" s="35">
        <v>3</v>
      </c>
      <c r="Q54" s="8"/>
    </row>
    <row r="55" spans="2:17" ht="15.75" x14ac:dyDescent="0.25">
      <c r="B55" s="89" t="s">
        <v>22</v>
      </c>
      <c r="E55" s="8"/>
      <c r="F55" s="6">
        <f>B81/1000000000</f>
        <v>2</v>
      </c>
      <c r="G55" s="6">
        <f>D81</f>
        <v>-63.543666999999999</v>
      </c>
      <c r="H55" s="36">
        <f>ABS(AVERAGE(G55:G73)-(H54-1)*15)</f>
        <v>94.328006894736845</v>
      </c>
      <c r="J55" s="89" t="s">
        <v>22</v>
      </c>
      <c r="M55" s="8"/>
      <c r="N55" s="6">
        <f>J81/1000000000</f>
        <v>2</v>
      </c>
      <c r="O55" s="6">
        <f>L81</f>
        <v>-66.350448999999998</v>
      </c>
      <c r="P55" s="36">
        <f>ABS(AVERAGE(O55:O73)-(P54-1)*15)</f>
        <v>92.636497894736863</v>
      </c>
      <c r="Q55" s="8"/>
    </row>
    <row r="56" spans="2:17" x14ac:dyDescent="0.25">
      <c r="B56" s="89" t="s">
        <v>19</v>
      </c>
      <c r="C56" s="89" t="s">
        <v>119</v>
      </c>
      <c r="D56" s="89" t="s">
        <v>27</v>
      </c>
      <c r="E56" s="8"/>
      <c r="F56" s="6">
        <v>19805555555.556</v>
      </c>
      <c r="G56" s="84">
        <f t="shared" ref="G56:G73" si="8">D82</f>
        <v>-62.820656</v>
      </c>
      <c r="H56" s="88"/>
      <c r="J56" s="89" t="s">
        <v>19</v>
      </c>
      <c r="K56" s="89" t="s">
        <v>119</v>
      </c>
      <c r="L56" s="89" t="s">
        <v>27</v>
      </c>
      <c r="M56" s="8"/>
      <c r="N56" s="6">
        <v>19805555555.556</v>
      </c>
      <c r="O56" s="84">
        <f t="shared" ref="O56:O73" si="9">L82</f>
        <v>-64.730819999999994</v>
      </c>
      <c r="P56" s="88"/>
      <c r="Q56" s="8"/>
    </row>
    <row r="57" spans="2:17" x14ac:dyDescent="0.25">
      <c r="B57" s="89">
        <v>1000000000</v>
      </c>
      <c r="C57" s="89">
        <v>-69.094063000000006</v>
      </c>
      <c r="D57" s="89">
        <v>-60.794238999999997</v>
      </c>
      <c r="E57" s="8"/>
      <c r="F57" s="6">
        <v>20111111111.111</v>
      </c>
      <c r="G57" s="84">
        <f t="shared" si="8"/>
        <v>-63.663455999999996</v>
      </c>
      <c r="H57" s="88"/>
      <c r="J57" s="89">
        <v>1000000000</v>
      </c>
      <c r="K57" s="89">
        <v>-78.655327</v>
      </c>
      <c r="L57" s="89">
        <v>-68.591544999999996</v>
      </c>
      <c r="M57" s="8"/>
      <c r="N57" s="6">
        <v>20111111111.111</v>
      </c>
      <c r="O57" s="84">
        <f t="shared" si="9"/>
        <v>-65.263062000000005</v>
      </c>
      <c r="P57" s="88"/>
      <c r="Q57" s="8"/>
    </row>
    <row r="58" spans="2:17" x14ac:dyDescent="0.25">
      <c r="B58" s="89">
        <v>1111111111.1111</v>
      </c>
      <c r="C58" s="89">
        <v>-68.034485000000004</v>
      </c>
      <c r="D58" s="89">
        <v>-59.703152000000003</v>
      </c>
      <c r="E58" s="8"/>
      <c r="F58" s="6">
        <v>20416666666.667</v>
      </c>
      <c r="G58" s="84">
        <f t="shared" si="8"/>
        <v>-62.73312</v>
      </c>
      <c r="H58" s="88"/>
      <c r="J58" s="89">
        <v>1111111111.1111</v>
      </c>
      <c r="K58" s="89">
        <v>-77.466919000000004</v>
      </c>
      <c r="L58" s="89">
        <v>-67.264977000000002</v>
      </c>
      <c r="M58" s="8"/>
      <c r="N58" s="6">
        <v>20416666666.667</v>
      </c>
      <c r="O58" s="84">
        <f t="shared" si="9"/>
        <v>-64.774344999999997</v>
      </c>
      <c r="P58" s="88"/>
      <c r="Q58" s="8"/>
    </row>
    <row r="59" spans="2:17" x14ac:dyDescent="0.25">
      <c r="B59" s="89">
        <v>1222222222.2221999</v>
      </c>
      <c r="C59" s="89">
        <v>-67.798393000000004</v>
      </c>
      <c r="D59" s="89">
        <v>-59.640926</v>
      </c>
      <c r="E59" s="8"/>
      <c r="F59" s="6">
        <v>20722222222.222</v>
      </c>
      <c r="G59" s="84">
        <f t="shared" si="8"/>
        <v>-64.306549000000004</v>
      </c>
      <c r="H59" s="88"/>
      <c r="J59" s="89">
        <v>1222222222.2221999</v>
      </c>
      <c r="K59" s="89">
        <v>-76.461760999999996</v>
      </c>
      <c r="L59" s="89">
        <v>-66.426529000000002</v>
      </c>
      <c r="M59" s="8"/>
      <c r="N59" s="6">
        <v>20722222222.222</v>
      </c>
      <c r="O59" s="84">
        <f t="shared" si="9"/>
        <v>-64.919769000000002</v>
      </c>
      <c r="P59" s="88"/>
      <c r="Q59" s="8"/>
    </row>
    <row r="60" spans="2:17" x14ac:dyDescent="0.25">
      <c r="B60" s="89">
        <v>1333333333.3333001</v>
      </c>
      <c r="C60" s="89">
        <v>-71.353317000000004</v>
      </c>
      <c r="D60" s="89">
        <v>-62.890072000000004</v>
      </c>
      <c r="E60" s="8"/>
      <c r="F60" s="6">
        <v>21027777777.778</v>
      </c>
      <c r="G60" s="84">
        <f t="shared" si="8"/>
        <v>-65.227097000000001</v>
      </c>
      <c r="H60" s="88"/>
      <c r="J60" s="89">
        <v>1333333333.3333001</v>
      </c>
      <c r="K60" s="89">
        <v>-73.341751000000002</v>
      </c>
      <c r="L60" s="89">
        <v>-63.110557999999997</v>
      </c>
      <c r="M60" s="8"/>
      <c r="N60" s="6">
        <v>21027777777.778</v>
      </c>
      <c r="O60" s="84">
        <f t="shared" si="9"/>
        <v>-63.820377000000001</v>
      </c>
      <c r="P60" s="88"/>
      <c r="Q60" s="8"/>
    </row>
    <row r="61" spans="2:17" x14ac:dyDescent="0.25">
      <c r="B61" s="89">
        <v>1444444444.4444001</v>
      </c>
      <c r="C61" s="89">
        <v>-72.881714000000002</v>
      </c>
      <c r="D61" s="89">
        <v>-64.439055999999994</v>
      </c>
      <c r="E61" s="8"/>
      <c r="F61" s="6">
        <v>21333333333.333</v>
      </c>
      <c r="G61" s="84">
        <f t="shared" si="8"/>
        <v>-64.133125000000007</v>
      </c>
      <c r="H61" s="88"/>
      <c r="J61" s="89">
        <v>1444444444.4444001</v>
      </c>
      <c r="K61" s="89">
        <v>-73.246657999999996</v>
      </c>
      <c r="L61" s="89">
        <v>-63.098545000000001</v>
      </c>
      <c r="M61" s="8"/>
      <c r="N61" s="6">
        <v>21333333333.333</v>
      </c>
      <c r="O61" s="84">
        <f t="shared" si="9"/>
        <v>-64.124306000000004</v>
      </c>
      <c r="P61" s="88"/>
      <c r="Q61" s="8"/>
    </row>
    <row r="62" spans="2:17" x14ac:dyDescent="0.25">
      <c r="B62" s="89">
        <v>1555555555.5555999</v>
      </c>
      <c r="C62" s="89">
        <v>-73.861908</v>
      </c>
      <c r="D62" s="89">
        <v>-65.370154999999997</v>
      </c>
      <c r="E62" s="8"/>
      <c r="F62" s="6">
        <v>21638888888.889</v>
      </c>
      <c r="G62" s="84">
        <f t="shared" si="8"/>
        <v>-63.372936000000003</v>
      </c>
      <c r="H62" s="88"/>
      <c r="J62" s="89">
        <v>1555555555.5555999</v>
      </c>
      <c r="K62" s="89">
        <v>-70.484183999999999</v>
      </c>
      <c r="L62" s="89">
        <v>-60.256774999999998</v>
      </c>
      <c r="M62" s="8"/>
      <c r="N62" s="6">
        <v>21638888888.889</v>
      </c>
      <c r="O62" s="84">
        <f t="shared" si="9"/>
        <v>-65.267966999999999</v>
      </c>
      <c r="P62" s="88"/>
      <c r="Q62" s="8"/>
    </row>
    <row r="63" spans="2:17" x14ac:dyDescent="0.25">
      <c r="B63" s="89">
        <v>1666666666.6666999</v>
      </c>
      <c r="C63" s="89">
        <v>-71.309280000000001</v>
      </c>
      <c r="D63" s="89">
        <v>-62.717723999999997</v>
      </c>
      <c r="E63" s="8"/>
      <c r="F63" s="6">
        <v>21944444444.444</v>
      </c>
      <c r="G63" s="84">
        <f t="shared" si="8"/>
        <v>-63.890514000000003</v>
      </c>
      <c r="H63" s="88"/>
      <c r="J63" s="89">
        <v>1666666666.6666999</v>
      </c>
      <c r="K63" s="89">
        <v>-69.169326999999996</v>
      </c>
      <c r="L63" s="89">
        <v>-58.848125000000003</v>
      </c>
      <c r="M63" s="8"/>
      <c r="N63" s="6">
        <v>21944444444.444</v>
      </c>
      <c r="O63" s="84">
        <f t="shared" si="9"/>
        <v>-65.298866000000004</v>
      </c>
      <c r="P63" s="88"/>
      <c r="Q63" s="8"/>
    </row>
    <row r="64" spans="2:17" x14ac:dyDescent="0.25">
      <c r="B64" s="89">
        <v>1777777777.7778001</v>
      </c>
      <c r="C64" s="89">
        <v>-69.264319999999998</v>
      </c>
      <c r="D64" s="89">
        <v>-60.431247999999997</v>
      </c>
      <c r="E64" s="8"/>
      <c r="F64" s="6">
        <v>22250000000</v>
      </c>
      <c r="G64" s="84">
        <f t="shared" si="8"/>
        <v>-64.415801999999999</v>
      </c>
      <c r="H64" s="88"/>
      <c r="J64" s="89">
        <v>1777777777.7778001</v>
      </c>
      <c r="K64" s="89">
        <v>-68.856673999999998</v>
      </c>
      <c r="L64" s="89">
        <v>-58.278388999999997</v>
      </c>
      <c r="M64" s="8"/>
      <c r="N64" s="6">
        <v>22250000000</v>
      </c>
      <c r="O64" s="84">
        <f t="shared" si="9"/>
        <v>-63.978274999999996</v>
      </c>
      <c r="P64" s="88"/>
      <c r="Q64" s="8"/>
    </row>
    <row r="65" spans="2:17" x14ac:dyDescent="0.25">
      <c r="B65" s="89">
        <v>1888888888.8889</v>
      </c>
      <c r="C65" s="89">
        <v>-66.877266000000006</v>
      </c>
      <c r="D65" s="89">
        <v>-57.799540999999998</v>
      </c>
      <c r="E65" s="8"/>
      <c r="F65" s="6">
        <v>22555555555.556</v>
      </c>
      <c r="G65" s="84">
        <f t="shared" si="8"/>
        <v>-65.088226000000006</v>
      </c>
      <c r="H65" s="88"/>
      <c r="J65" s="89">
        <v>1888888888.8889</v>
      </c>
      <c r="K65" s="89">
        <v>-68.562980999999994</v>
      </c>
      <c r="L65" s="89">
        <v>-57.760601000000001</v>
      </c>
      <c r="M65" s="8"/>
      <c r="N65" s="6">
        <v>22555555555.556</v>
      </c>
      <c r="O65" s="84">
        <f t="shared" si="9"/>
        <v>-62.985497000000002</v>
      </c>
      <c r="P65" s="88"/>
      <c r="Q65" s="8"/>
    </row>
    <row r="66" spans="2:17" x14ac:dyDescent="0.25">
      <c r="B66" s="89">
        <v>2000000000</v>
      </c>
      <c r="C66" s="89">
        <v>-64.928107999999995</v>
      </c>
      <c r="D66" s="89">
        <v>-55.561107999999997</v>
      </c>
      <c r="E66" s="8"/>
      <c r="F66" s="6">
        <v>22861111111.111</v>
      </c>
      <c r="G66" s="84">
        <f t="shared" si="8"/>
        <v>-63.394801999999999</v>
      </c>
      <c r="H66" s="88"/>
      <c r="J66" s="89">
        <v>2000000000</v>
      </c>
      <c r="K66" s="89">
        <v>-69.868904000000001</v>
      </c>
      <c r="L66" s="89">
        <v>-58.978458000000003</v>
      </c>
      <c r="M66" s="8"/>
      <c r="N66" s="6">
        <v>22861111111.111</v>
      </c>
      <c r="O66" s="84">
        <f t="shared" si="9"/>
        <v>-61.579456</v>
      </c>
      <c r="P66" s="88"/>
      <c r="Q66" s="8"/>
    </row>
    <row r="67" spans="2:17" x14ac:dyDescent="0.25">
      <c r="B67" s="89">
        <v>2111111111.1111</v>
      </c>
      <c r="C67" s="89">
        <v>-63.463569999999997</v>
      </c>
      <c r="D67" s="89">
        <v>-53.963894000000003</v>
      </c>
      <c r="E67" s="8"/>
      <c r="F67" s="6">
        <v>23166666666.667</v>
      </c>
      <c r="G67" s="84">
        <f t="shared" si="8"/>
        <v>-63.728630000000003</v>
      </c>
      <c r="H67" s="88"/>
      <c r="J67" s="89">
        <v>2111111111.1111</v>
      </c>
      <c r="K67" s="89">
        <v>-71.976439999999997</v>
      </c>
      <c r="L67" s="89">
        <v>-61.023769000000001</v>
      </c>
      <c r="M67" s="8"/>
      <c r="N67" s="6">
        <v>23166666666.667</v>
      </c>
      <c r="O67" s="84">
        <f t="shared" si="9"/>
        <v>-62.394432000000002</v>
      </c>
      <c r="P67" s="88"/>
      <c r="Q67" s="8"/>
    </row>
    <row r="68" spans="2:17" x14ac:dyDescent="0.25">
      <c r="B68" s="89">
        <v>2222222222.2221999</v>
      </c>
      <c r="C68" s="89">
        <v>-61.726036000000001</v>
      </c>
      <c r="D68" s="89">
        <v>-52.100257999999997</v>
      </c>
      <c r="E68" s="8"/>
      <c r="F68" s="6">
        <v>23472222222.222</v>
      </c>
      <c r="G68" s="84">
        <f t="shared" si="8"/>
        <v>-64.644165000000001</v>
      </c>
      <c r="H68" s="88"/>
      <c r="J68" s="89">
        <v>2222222222.2221999</v>
      </c>
      <c r="K68" s="89">
        <v>-73.857451999999995</v>
      </c>
      <c r="L68" s="89">
        <v>-62.633175000000001</v>
      </c>
      <c r="M68" s="8"/>
      <c r="N68" s="6">
        <v>23472222222.222</v>
      </c>
      <c r="O68" s="84">
        <f t="shared" si="9"/>
        <v>-60.764538000000002</v>
      </c>
      <c r="P68" s="88"/>
      <c r="Q68" s="8"/>
    </row>
    <row r="69" spans="2:17" x14ac:dyDescent="0.25">
      <c r="B69" s="89">
        <v>2333333333.3333001</v>
      </c>
      <c r="C69" s="89">
        <v>-60.655773000000003</v>
      </c>
      <c r="D69" s="89">
        <v>-50.869076</v>
      </c>
      <c r="E69" s="8"/>
      <c r="F69" s="6">
        <v>23777777777.778</v>
      </c>
      <c r="G69" s="84">
        <f t="shared" si="8"/>
        <v>-65.689850000000007</v>
      </c>
      <c r="H69" s="88"/>
      <c r="J69" s="89">
        <v>2333333333.3333001</v>
      </c>
      <c r="K69" s="89">
        <v>-73.713661000000002</v>
      </c>
      <c r="L69" s="89">
        <v>-62.427528000000002</v>
      </c>
      <c r="M69" s="8"/>
      <c r="N69" s="6">
        <v>23777777777.778</v>
      </c>
      <c r="O69" s="84">
        <f t="shared" si="9"/>
        <v>-60.540703000000001</v>
      </c>
      <c r="P69" s="88"/>
      <c r="Q69" s="8"/>
    </row>
    <row r="70" spans="2:17" x14ac:dyDescent="0.25">
      <c r="B70" s="89">
        <v>2444444444.4443998</v>
      </c>
      <c r="C70" s="89">
        <v>-60.244087</v>
      </c>
      <c r="D70" s="89">
        <v>-50.111763000000003</v>
      </c>
      <c r="E70" s="8"/>
      <c r="F70" s="6">
        <v>24083333333.333</v>
      </c>
      <c r="G70" s="84">
        <f t="shared" si="8"/>
        <v>-64.513762999999997</v>
      </c>
      <c r="H70" s="88"/>
      <c r="J70" s="89">
        <v>2444444444.4443998</v>
      </c>
      <c r="K70" s="89">
        <v>-76.117446999999999</v>
      </c>
      <c r="L70" s="89">
        <v>-64.890884</v>
      </c>
      <c r="M70" s="8"/>
      <c r="N70" s="6">
        <v>24083333333.333</v>
      </c>
      <c r="O70" s="84">
        <f t="shared" si="9"/>
        <v>-58.585631999999997</v>
      </c>
      <c r="P70" s="88"/>
      <c r="Q70" s="8"/>
    </row>
    <row r="71" spans="2:17" x14ac:dyDescent="0.25">
      <c r="B71" s="89">
        <v>2555555555.5556002</v>
      </c>
      <c r="C71" s="89">
        <v>-60.784229000000003</v>
      </c>
      <c r="D71" s="89">
        <v>-50.485790000000001</v>
      </c>
      <c r="E71" s="8"/>
      <c r="F71" s="6">
        <v>24388888888.889</v>
      </c>
      <c r="G71" s="84">
        <f t="shared" si="8"/>
        <v>-64.871727000000007</v>
      </c>
      <c r="H71" s="88"/>
      <c r="J71" s="89">
        <v>2555555555.5556002</v>
      </c>
      <c r="K71" s="89">
        <v>-74.932899000000006</v>
      </c>
      <c r="L71" s="89">
        <v>-63.309372000000003</v>
      </c>
      <c r="M71" s="8"/>
      <c r="N71" s="6">
        <v>24388888888.889</v>
      </c>
      <c r="O71" s="84">
        <f t="shared" si="9"/>
        <v>-59.382061</v>
      </c>
      <c r="P71" s="88"/>
      <c r="Q71" s="8"/>
    </row>
    <row r="72" spans="2:17" x14ac:dyDescent="0.25">
      <c r="B72" s="89">
        <v>2666666666.6666999</v>
      </c>
      <c r="C72" s="89">
        <v>-61.011181000000001</v>
      </c>
      <c r="D72" s="89">
        <v>-50.688847000000003</v>
      </c>
      <c r="E72" s="8"/>
      <c r="F72" s="6">
        <v>24694444444.444</v>
      </c>
      <c r="G72" s="84">
        <f t="shared" si="8"/>
        <v>-66.069412</v>
      </c>
      <c r="H72" s="88"/>
      <c r="J72" s="89">
        <v>2666666666.6666999</v>
      </c>
      <c r="K72" s="89">
        <v>-75.132210000000001</v>
      </c>
      <c r="L72" s="89">
        <v>-63.154209000000002</v>
      </c>
      <c r="M72" s="8"/>
      <c r="N72" s="6">
        <v>24694444444.444</v>
      </c>
      <c r="O72" s="84">
        <f t="shared" si="9"/>
        <v>-58.078372999999999</v>
      </c>
      <c r="P72" s="88"/>
      <c r="Q72" s="8"/>
    </row>
    <row r="73" spans="2:17" x14ac:dyDescent="0.25">
      <c r="B73" s="89">
        <v>2777777777.7778001</v>
      </c>
      <c r="C73" s="89">
        <v>-61.296351999999999</v>
      </c>
      <c r="D73" s="89">
        <v>-50.673476999999998</v>
      </c>
      <c r="E73" s="8"/>
      <c r="F73" s="6">
        <v>25000000000</v>
      </c>
      <c r="G73" s="84">
        <f t="shared" si="8"/>
        <v>-66.124634</v>
      </c>
      <c r="H73" s="88"/>
      <c r="J73" s="89">
        <v>2777777777.7778001</v>
      </c>
      <c r="K73" s="89">
        <v>-75.947021000000007</v>
      </c>
      <c r="L73" s="89">
        <v>-63.50956</v>
      </c>
      <c r="M73" s="8"/>
      <c r="N73" s="6">
        <v>25000000000</v>
      </c>
      <c r="O73" s="84">
        <f t="shared" si="9"/>
        <v>-57.254531999999998</v>
      </c>
      <c r="P73" s="88"/>
      <c r="Q73" s="8"/>
    </row>
    <row r="74" spans="2:17" x14ac:dyDescent="0.25">
      <c r="B74" s="89">
        <v>2888888888.8888998</v>
      </c>
      <c r="C74" s="89">
        <v>-60.810260999999997</v>
      </c>
      <c r="D74" s="89">
        <v>-49.773434000000002</v>
      </c>
      <c r="E74" s="8"/>
      <c r="F74" s="6" t="s">
        <v>21</v>
      </c>
      <c r="H74" s="88"/>
      <c r="J74" s="89">
        <v>2888888888.8888998</v>
      </c>
      <c r="K74" s="89">
        <v>-75.833083999999999</v>
      </c>
      <c r="L74" s="89">
        <v>-62.819595</v>
      </c>
      <c r="M74" s="8"/>
      <c r="N74" s="6" t="s">
        <v>21</v>
      </c>
      <c r="P74" s="88"/>
      <c r="Q74" s="8"/>
    </row>
    <row r="75" spans="2:17" x14ac:dyDescent="0.25">
      <c r="B75" s="89">
        <v>3000000000</v>
      </c>
      <c r="C75" s="89">
        <v>-60.551861000000002</v>
      </c>
      <c r="D75" s="89">
        <v>-48.897227999999998</v>
      </c>
      <c r="H75" s="88"/>
      <c r="J75" s="89">
        <v>3000000000</v>
      </c>
      <c r="K75" s="89">
        <v>-74.933220000000006</v>
      </c>
      <c r="L75" s="89">
        <v>-61.474406999999999</v>
      </c>
      <c r="P75" s="88"/>
    </row>
    <row r="76" spans="2:17" x14ac:dyDescent="0.25">
      <c r="B76" s="89" t="s">
        <v>21</v>
      </c>
      <c r="H76" s="88"/>
      <c r="J76" s="89" t="s">
        <v>21</v>
      </c>
      <c r="P76" s="88"/>
    </row>
    <row r="77" spans="2:17" x14ac:dyDescent="0.25">
      <c r="F77" s="6" t="s">
        <v>24</v>
      </c>
      <c r="H77" s="88"/>
      <c r="N77" s="6" t="s">
        <v>24</v>
      </c>
      <c r="P77" s="88"/>
    </row>
    <row r="78" spans="2:17" ht="15.75" x14ac:dyDescent="0.25">
      <c r="F78" s="6" t="s">
        <v>19</v>
      </c>
      <c r="G78" s="6" t="str">
        <f t="shared" ref="G78:G97" si="10">D104</f>
        <v>4Ix0L dBc Log Mag(dB)</v>
      </c>
      <c r="H78" s="35">
        <v>4</v>
      </c>
      <c r="N78" s="6" t="s">
        <v>19</v>
      </c>
      <c r="O78" s="6" t="str">
        <f t="shared" ref="O78:O97" si="11">L104</f>
        <v>4Ix0L dBc Log Mag(dB)</v>
      </c>
      <c r="P78" s="35">
        <v>4</v>
      </c>
    </row>
    <row r="79" spans="2:17" ht="15.75" x14ac:dyDescent="0.25">
      <c r="B79" s="89" t="s">
        <v>23</v>
      </c>
      <c r="F79" s="6">
        <f t="shared" ref="F79:F97" si="12">B105/1000000000</f>
        <v>0.5</v>
      </c>
      <c r="G79" s="6">
        <f t="shared" si="10"/>
        <v>-70.970268000000004</v>
      </c>
      <c r="H79" s="36">
        <f>ABS(AVERAGE(G79:G97)-(H78-1)*15)</f>
        <v>119.70125089473684</v>
      </c>
      <c r="J79" s="89" t="s">
        <v>23</v>
      </c>
      <c r="N79" s="6">
        <f t="shared" ref="N79:N97" si="13">J105/1000000000</f>
        <v>0.5</v>
      </c>
      <c r="O79" s="6">
        <f t="shared" si="11"/>
        <v>-80.092155000000005</v>
      </c>
      <c r="P79" s="36">
        <f>ABS(AVERAGE(O79:O97)-(P78-1)*15)</f>
        <v>128.19219126315789</v>
      </c>
    </row>
    <row r="80" spans="2:17" x14ac:dyDescent="0.25">
      <c r="B80" s="89" t="s">
        <v>19</v>
      </c>
      <c r="C80" s="89" t="s">
        <v>120</v>
      </c>
      <c r="D80" s="89" t="s">
        <v>28</v>
      </c>
      <c r="F80" s="6">
        <f t="shared" si="12"/>
        <v>0.63888888888889006</v>
      </c>
      <c r="G80" s="6">
        <f t="shared" si="10"/>
        <v>-67.521773999999994</v>
      </c>
      <c r="H80" s="88"/>
      <c r="J80" s="89" t="s">
        <v>19</v>
      </c>
      <c r="K80" s="89" t="s">
        <v>120</v>
      </c>
      <c r="L80" s="89" t="s">
        <v>28</v>
      </c>
      <c r="N80" s="6">
        <f t="shared" si="13"/>
        <v>0.63888888888889006</v>
      </c>
      <c r="O80" s="6">
        <f t="shared" si="11"/>
        <v>-76.371429000000006</v>
      </c>
      <c r="P80" s="88"/>
    </row>
    <row r="81" spans="2:16" x14ac:dyDescent="0.25">
      <c r="B81" s="89">
        <v>2000000000</v>
      </c>
      <c r="C81" s="89">
        <v>-71.843491</v>
      </c>
      <c r="D81" s="89">
        <v>-63.543666999999999</v>
      </c>
      <c r="F81" s="6">
        <f t="shared" si="12"/>
        <v>0.77777777777778001</v>
      </c>
      <c r="G81" s="6">
        <f t="shared" si="10"/>
        <v>-67.791533999999999</v>
      </c>
      <c r="H81" s="88"/>
      <c r="J81" s="89">
        <v>2000000000</v>
      </c>
      <c r="K81" s="89">
        <v>-76.414237999999997</v>
      </c>
      <c r="L81" s="89">
        <v>-66.350448999999998</v>
      </c>
      <c r="N81" s="6">
        <f t="shared" si="13"/>
        <v>0.77777777777778001</v>
      </c>
      <c r="O81" s="6">
        <f t="shared" si="11"/>
        <v>-73.970580999999996</v>
      </c>
      <c r="P81" s="88"/>
    </row>
    <row r="82" spans="2:16" x14ac:dyDescent="0.25">
      <c r="B82" s="89">
        <v>2055555555.5555999</v>
      </c>
      <c r="C82" s="89">
        <v>-71.151993000000004</v>
      </c>
      <c r="D82" s="89">
        <v>-62.820656</v>
      </c>
      <c r="F82" s="6">
        <f t="shared" si="12"/>
        <v>0.91666666666666996</v>
      </c>
      <c r="G82" s="6">
        <f t="shared" si="10"/>
        <v>-68.874588000000003</v>
      </c>
      <c r="H82" s="88"/>
      <c r="J82" s="89">
        <v>2055555555.5555999</v>
      </c>
      <c r="K82" s="89">
        <v>-74.932761999999997</v>
      </c>
      <c r="L82" s="89">
        <v>-64.730819999999994</v>
      </c>
      <c r="N82" s="6">
        <f t="shared" si="13"/>
        <v>0.91666666666666996</v>
      </c>
      <c r="O82" s="6">
        <f t="shared" si="11"/>
        <v>-72.703896</v>
      </c>
      <c r="P82" s="88"/>
    </row>
    <row r="83" spans="2:16" x14ac:dyDescent="0.25">
      <c r="B83" s="89">
        <v>2111111111.1111</v>
      </c>
      <c r="C83" s="89">
        <v>-71.820922999999993</v>
      </c>
      <c r="D83" s="89">
        <v>-63.663455999999996</v>
      </c>
      <c r="F83" s="6">
        <f t="shared" si="12"/>
        <v>1.0555555555556</v>
      </c>
      <c r="G83" s="6">
        <f t="shared" si="10"/>
        <v>-74.451217999999997</v>
      </c>
      <c r="H83" s="88"/>
      <c r="J83" s="89">
        <v>2111111111.1111</v>
      </c>
      <c r="K83" s="89">
        <v>-75.298302000000007</v>
      </c>
      <c r="L83" s="89">
        <v>-65.263062000000005</v>
      </c>
      <c r="N83" s="6">
        <f t="shared" si="13"/>
        <v>1.0555555555556</v>
      </c>
      <c r="O83" s="6">
        <f t="shared" si="11"/>
        <v>-76.185149999999993</v>
      </c>
      <c r="P83" s="88"/>
    </row>
    <row r="84" spans="2:16" x14ac:dyDescent="0.25">
      <c r="B84" s="89">
        <v>2166666666.6666999</v>
      </c>
      <c r="C84" s="89">
        <v>-71.196365</v>
      </c>
      <c r="D84" s="89">
        <v>-62.73312</v>
      </c>
      <c r="F84" s="6">
        <f t="shared" si="12"/>
        <v>1.1944444444444</v>
      </c>
      <c r="G84" s="6">
        <f t="shared" si="10"/>
        <v>-81.839706000000007</v>
      </c>
      <c r="H84" s="88"/>
      <c r="J84" s="89">
        <v>2166666666.6666999</v>
      </c>
      <c r="K84" s="89">
        <v>-75.005538999999999</v>
      </c>
      <c r="L84" s="89">
        <v>-64.774344999999997</v>
      </c>
      <c r="N84" s="6">
        <f t="shared" si="13"/>
        <v>1.1944444444444</v>
      </c>
      <c r="O84" s="6">
        <f t="shared" si="11"/>
        <v>-79.835289000000003</v>
      </c>
      <c r="P84" s="88"/>
    </row>
    <row r="85" spans="2:16" x14ac:dyDescent="0.25">
      <c r="B85" s="89">
        <v>2222222222.2221999</v>
      </c>
      <c r="C85" s="89">
        <v>-72.749206999999998</v>
      </c>
      <c r="D85" s="89">
        <v>-64.306549000000004</v>
      </c>
      <c r="F85" s="6">
        <f t="shared" si="12"/>
        <v>1.3333333333333002</v>
      </c>
      <c r="G85" s="6">
        <f t="shared" si="10"/>
        <v>-78.777298000000002</v>
      </c>
      <c r="H85" s="88"/>
      <c r="J85" s="89">
        <v>2222222222.2221999</v>
      </c>
      <c r="K85" s="89">
        <v>-75.067886000000001</v>
      </c>
      <c r="L85" s="89">
        <v>-64.919769000000002</v>
      </c>
      <c r="N85" s="6">
        <f t="shared" si="13"/>
        <v>1.3333333333333002</v>
      </c>
      <c r="O85" s="6">
        <f t="shared" si="11"/>
        <v>-84.228675999999993</v>
      </c>
      <c r="P85" s="88"/>
    </row>
    <row r="86" spans="2:16" x14ac:dyDescent="0.25">
      <c r="B86" s="89">
        <v>2277777777.7778001</v>
      </c>
      <c r="C86" s="89">
        <v>-73.718857</v>
      </c>
      <c r="D86" s="89">
        <v>-65.227097000000001</v>
      </c>
      <c r="F86" s="6">
        <f t="shared" si="12"/>
        <v>1.4722222222221999</v>
      </c>
      <c r="G86" s="6">
        <f t="shared" si="10"/>
        <v>-75.316260999999997</v>
      </c>
      <c r="H86" s="88"/>
      <c r="J86" s="89">
        <v>2277777777.7778001</v>
      </c>
      <c r="K86" s="89">
        <v>-74.047791000000004</v>
      </c>
      <c r="L86" s="89">
        <v>-63.820377000000001</v>
      </c>
      <c r="N86" s="6">
        <f t="shared" si="13"/>
        <v>1.4722222222221999</v>
      </c>
      <c r="O86" s="6">
        <f t="shared" si="11"/>
        <v>-93.808059999999998</v>
      </c>
      <c r="P86" s="88"/>
    </row>
    <row r="87" spans="2:16" x14ac:dyDescent="0.25">
      <c r="B87" s="89">
        <v>2333333333.3333001</v>
      </c>
      <c r="C87" s="89">
        <v>-72.724686000000005</v>
      </c>
      <c r="D87" s="89">
        <v>-64.133125000000007</v>
      </c>
      <c r="F87" s="6">
        <f t="shared" si="12"/>
        <v>1.6111111111111001</v>
      </c>
      <c r="G87" s="6">
        <f t="shared" si="10"/>
        <v>-77.090187</v>
      </c>
      <c r="H87" s="88"/>
      <c r="J87" s="89">
        <v>2333333333.3333001</v>
      </c>
      <c r="K87" s="89">
        <v>-74.445510999999996</v>
      </c>
      <c r="L87" s="89">
        <v>-64.124306000000004</v>
      </c>
      <c r="N87" s="6">
        <f t="shared" si="13"/>
        <v>1.6111111111111001</v>
      </c>
      <c r="O87" s="6">
        <f t="shared" si="11"/>
        <v>-89.106339000000006</v>
      </c>
      <c r="P87" s="88"/>
    </row>
    <row r="88" spans="2:16" x14ac:dyDescent="0.25">
      <c r="B88" s="89">
        <v>2388888888.8888998</v>
      </c>
      <c r="C88" s="89">
        <v>-72.206008999999995</v>
      </c>
      <c r="D88" s="89">
        <v>-63.372936000000003</v>
      </c>
      <c r="F88" s="6">
        <f t="shared" si="12"/>
        <v>1.75</v>
      </c>
      <c r="G88" s="6">
        <f t="shared" si="10"/>
        <v>-80.966003000000001</v>
      </c>
      <c r="H88" s="88"/>
      <c r="J88" s="89">
        <v>2388888888.8888998</v>
      </c>
      <c r="K88" s="89">
        <v>-75.846260000000001</v>
      </c>
      <c r="L88" s="89">
        <v>-65.267966999999999</v>
      </c>
      <c r="N88" s="6">
        <f t="shared" si="13"/>
        <v>1.75</v>
      </c>
      <c r="O88" s="6">
        <f t="shared" si="11"/>
        <v>-85.446121000000005</v>
      </c>
      <c r="P88" s="88"/>
    </row>
    <row r="89" spans="2:16" x14ac:dyDescent="0.25">
      <c r="B89" s="89">
        <v>2444444444.4443998</v>
      </c>
      <c r="C89" s="89">
        <v>-72.968238999999997</v>
      </c>
      <c r="D89" s="89">
        <v>-63.890514000000003</v>
      </c>
      <c r="F89" s="6">
        <f t="shared" si="12"/>
        <v>1.8888888888888999</v>
      </c>
      <c r="G89" s="6">
        <f t="shared" si="10"/>
        <v>-74.699562</v>
      </c>
      <c r="H89" s="88"/>
      <c r="J89" s="89">
        <v>2444444444.4443998</v>
      </c>
      <c r="K89" s="89">
        <v>-76.101249999999993</v>
      </c>
      <c r="L89" s="89">
        <v>-65.298866000000004</v>
      </c>
      <c r="N89" s="6">
        <f t="shared" si="13"/>
        <v>1.8888888888888999</v>
      </c>
      <c r="O89" s="6">
        <f t="shared" si="11"/>
        <v>-84.662482999999995</v>
      </c>
      <c r="P89" s="88"/>
    </row>
    <row r="90" spans="2:16" x14ac:dyDescent="0.25">
      <c r="B90" s="89">
        <v>2500000000</v>
      </c>
      <c r="C90" s="89">
        <v>-73.782805999999994</v>
      </c>
      <c r="D90" s="89">
        <v>-64.415801999999999</v>
      </c>
      <c r="F90" s="6">
        <f t="shared" si="12"/>
        <v>2.0277777777777999</v>
      </c>
      <c r="G90" s="6">
        <f t="shared" si="10"/>
        <v>-74.482208</v>
      </c>
      <c r="H90" s="88"/>
      <c r="J90" s="89">
        <v>2500000000</v>
      </c>
      <c r="K90" s="89">
        <v>-74.868720999999994</v>
      </c>
      <c r="L90" s="89">
        <v>-63.978274999999996</v>
      </c>
      <c r="N90" s="6">
        <f t="shared" si="13"/>
        <v>2.0277777777777999</v>
      </c>
      <c r="O90" s="6">
        <f t="shared" si="11"/>
        <v>-82.415794000000005</v>
      </c>
      <c r="P90" s="88"/>
    </row>
    <row r="91" spans="2:16" x14ac:dyDescent="0.25">
      <c r="B91" s="89">
        <v>2555555555.5556002</v>
      </c>
      <c r="C91" s="89">
        <v>-74.587906000000004</v>
      </c>
      <c r="D91" s="89">
        <v>-65.088226000000006</v>
      </c>
      <c r="F91" s="6">
        <f t="shared" si="12"/>
        <v>2.1666666666666998</v>
      </c>
      <c r="G91" s="6">
        <f t="shared" si="10"/>
        <v>-76.492012000000003</v>
      </c>
      <c r="H91" s="88"/>
      <c r="J91" s="89">
        <v>2555555555.5556002</v>
      </c>
      <c r="K91" s="89">
        <v>-73.938164</v>
      </c>
      <c r="L91" s="89">
        <v>-62.985497000000002</v>
      </c>
      <c r="N91" s="6">
        <f t="shared" si="13"/>
        <v>2.1666666666666998</v>
      </c>
      <c r="O91" s="6">
        <f t="shared" si="11"/>
        <v>-82.158066000000005</v>
      </c>
      <c r="P91" s="88"/>
    </row>
    <row r="92" spans="2:16" x14ac:dyDescent="0.25">
      <c r="B92" s="89">
        <v>2611111111.1111002</v>
      </c>
      <c r="C92" s="89">
        <v>-73.020583999999999</v>
      </c>
      <c r="D92" s="89">
        <v>-63.394801999999999</v>
      </c>
      <c r="F92" s="6">
        <f t="shared" si="12"/>
        <v>2.3055555555556002</v>
      </c>
      <c r="G92" s="6">
        <f t="shared" si="10"/>
        <v>-77.153167999999994</v>
      </c>
      <c r="H92" s="88"/>
      <c r="J92" s="89">
        <v>2611111111.1111002</v>
      </c>
      <c r="K92" s="89">
        <v>-72.803734000000006</v>
      </c>
      <c r="L92" s="89">
        <v>-61.579456</v>
      </c>
      <c r="N92" s="6">
        <f t="shared" si="13"/>
        <v>2.3055555555556002</v>
      </c>
      <c r="O92" s="6">
        <f t="shared" si="11"/>
        <v>-83.890090999999998</v>
      </c>
      <c r="P92" s="88"/>
    </row>
    <row r="93" spans="2:16" x14ac:dyDescent="0.25">
      <c r="B93" s="89">
        <v>2666666666.6666999</v>
      </c>
      <c r="C93" s="89">
        <v>-73.515326999999999</v>
      </c>
      <c r="D93" s="89">
        <v>-63.728630000000003</v>
      </c>
      <c r="F93" s="6">
        <f t="shared" si="12"/>
        <v>2.4444444444443998</v>
      </c>
      <c r="G93" s="6">
        <f t="shared" si="10"/>
        <v>-74.824837000000002</v>
      </c>
      <c r="H93" s="88"/>
      <c r="J93" s="89">
        <v>2666666666.6666999</v>
      </c>
      <c r="K93" s="89">
        <v>-73.680565000000001</v>
      </c>
      <c r="L93" s="89">
        <v>-62.394432000000002</v>
      </c>
      <c r="N93" s="6">
        <f t="shared" si="13"/>
        <v>2.4444444444443998</v>
      </c>
      <c r="O93" s="6">
        <f t="shared" si="11"/>
        <v>-89.064186000000007</v>
      </c>
      <c r="P93" s="88"/>
    </row>
    <row r="94" spans="2:16" x14ac:dyDescent="0.25">
      <c r="B94" s="89">
        <v>2722222222.2221999</v>
      </c>
      <c r="C94" s="89">
        <v>-74.776488999999998</v>
      </c>
      <c r="D94" s="89">
        <v>-64.644165000000001</v>
      </c>
      <c r="F94" s="6">
        <f t="shared" si="12"/>
        <v>2.5833333333333002</v>
      </c>
      <c r="G94" s="6">
        <f t="shared" si="10"/>
        <v>-74.417770000000004</v>
      </c>
      <c r="H94" s="88"/>
      <c r="J94" s="89">
        <v>2722222222.2221999</v>
      </c>
      <c r="K94" s="89">
        <v>-71.991095999999999</v>
      </c>
      <c r="L94" s="89">
        <v>-60.764538000000002</v>
      </c>
      <c r="N94" s="6">
        <f t="shared" si="13"/>
        <v>2.5833333333333002</v>
      </c>
      <c r="O94" s="6">
        <f t="shared" si="11"/>
        <v>-84.516991000000004</v>
      </c>
      <c r="P94" s="88"/>
    </row>
    <row r="95" spans="2:16" x14ac:dyDescent="0.25">
      <c r="B95" s="89">
        <v>2777777777.7778001</v>
      </c>
      <c r="C95" s="89">
        <v>-75.988288999999995</v>
      </c>
      <c r="D95" s="89">
        <v>-65.689850000000007</v>
      </c>
      <c r="F95" s="6">
        <f t="shared" si="12"/>
        <v>2.7222222222222001</v>
      </c>
      <c r="G95" s="6">
        <f t="shared" si="10"/>
        <v>-72.026024000000007</v>
      </c>
      <c r="H95" s="88"/>
      <c r="J95" s="89">
        <v>2777777777.7778001</v>
      </c>
      <c r="K95" s="89">
        <v>-72.164230000000003</v>
      </c>
      <c r="L95" s="89">
        <v>-60.540703000000001</v>
      </c>
      <c r="N95" s="6">
        <f t="shared" si="13"/>
        <v>2.7222222222222001</v>
      </c>
      <c r="O95" s="6">
        <f t="shared" si="11"/>
        <v>-87.230994999999993</v>
      </c>
      <c r="P95" s="88"/>
    </row>
    <row r="96" spans="2:16" x14ac:dyDescent="0.25">
      <c r="B96" s="89">
        <v>2833333333.3333001</v>
      </c>
      <c r="C96" s="89">
        <v>-74.836105000000003</v>
      </c>
      <c r="D96" s="89">
        <v>-64.513762999999997</v>
      </c>
      <c r="F96" s="6">
        <f t="shared" si="12"/>
        <v>2.8611111111111001</v>
      </c>
      <c r="G96" s="6">
        <f t="shared" si="10"/>
        <v>-73.812766999999994</v>
      </c>
      <c r="H96" s="88"/>
      <c r="J96" s="89">
        <v>2833333333.3333001</v>
      </c>
      <c r="K96" s="89">
        <v>-70.563637</v>
      </c>
      <c r="L96" s="89">
        <v>-58.585631999999997</v>
      </c>
      <c r="N96" s="6">
        <f t="shared" si="13"/>
        <v>2.8611111111111001</v>
      </c>
      <c r="O96" s="6">
        <f t="shared" si="11"/>
        <v>-86.057968000000002</v>
      </c>
      <c r="P96" s="88"/>
    </row>
    <row r="97" spans="2:16" x14ac:dyDescent="0.25">
      <c r="B97" s="89">
        <v>2888888888.8888998</v>
      </c>
      <c r="C97" s="89">
        <v>-75.494597999999996</v>
      </c>
      <c r="D97" s="89">
        <v>-64.871727000000007</v>
      </c>
      <c r="F97" s="6">
        <f t="shared" si="12"/>
        <v>3</v>
      </c>
      <c r="G97" s="6">
        <f t="shared" si="10"/>
        <v>-77.816581999999997</v>
      </c>
      <c r="H97" s="88"/>
      <c r="J97" s="89">
        <v>2888888888.8888998</v>
      </c>
      <c r="K97" s="89">
        <v>-71.819519</v>
      </c>
      <c r="L97" s="89">
        <v>-59.382061</v>
      </c>
      <c r="N97" s="6">
        <f t="shared" si="13"/>
        <v>3</v>
      </c>
      <c r="O97" s="6">
        <f t="shared" si="11"/>
        <v>-88.907364000000001</v>
      </c>
      <c r="P97" s="88"/>
    </row>
    <row r="98" spans="2:16" x14ac:dyDescent="0.25">
      <c r="B98" s="89">
        <v>2944444444.4443998</v>
      </c>
      <c r="C98" s="89">
        <v>-77.106239000000002</v>
      </c>
      <c r="D98" s="89">
        <v>-66.069412</v>
      </c>
      <c r="F98" s="6" t="s">
        <v>21</v>
      </c>
      <c r="H98" s="88"/>
      <c r="J98" s="89">
        <v>2944444444.4443998</v>
      </c>
      <c r="K98" s="89">
        <v>-71.091858000000002</v>
      </c>
      <c r="L98" s="89">
        <v>-58.078372999999999</v>
      </c>
      <c r="N98" s="6" t="s">
        <v>21</v>
      </c>
      <c r="P98" s="88"/>
    </row>
    <row r="99" spans="2:16" x14ac:dyDescent="0.25">
      <c r="B99" s="89">
        <v>3000000000</v>
      </c>
      <c r="C99" s="89">
        <v>-77.779266000000007</v>
      </c>
      <c r="D99" s="89">
        <v>-66.124634</v>
      </c>
      <c r="H99" s="88"/>
      <c r="J99" s="89">
        <v>3000000000</v>
      </c>
      <c r="K99" s="89">
        <v>-70.713341</v>
      </c>
      <c r="L99" s="89">
        <v>-57.254531999999998</v>
      </c>
      <c r="P99" s="88"/>
    </row>
    <row r="100" spans="2:16" x14ac:dyDescent="0.25">
      <c r="B100" s="89" t="s">
        <v>21</v>
      </c>
      <c r="H100" s="88"/>
      <c r="J100" s="89" t="s">
        <v>21</v>
      </c>
      <c r="P100" s="88"/>
    </row>
    <row r="101" spans="2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     <c r="F102" s="6" t="s">
        <v>19</v>
      </c>
      <c r="G102" s="6" t="str">
        <f t="shared" ref="G102:G121" si="14">D128</f>
        <v>5Ix0L dBc Log Mag(dB)</v>
      </c>
      <c r="H102" s="35">
        <v>5</v>
      </c>
      <c r="N102" s="6" t="s">
        <v>19</v>
      </c>
      <c r="O102" s="6" t="str">
        <f t="shared" ref="O102:O121" si="15">L128</f>
        <v>5Ix0L dBc Log Mag(dB)</v>
      </c>
      <c r="P102" s="35">
        <v>5</v>
      </c>
    </row>
    <row r="103" spans="2:16" ht="15.75" x14ac:dyDescent="0.25">
      <c r="B103" s="89" t="s">
        <v>24</v>
      </c>
      <c r="F103" s="6">
        <f t="shared" ref="F103:F121" si="16">B129/1000000000</f>
        <v>0.4</v>
      </c>
      <c r="G103" s="6">
        <f t="shared" si="14"/>
        <v>-72.020240999999999</v>
      </c>
      <c r="H103" s="36">
        <f>ABS(AVERAGE(G103:G121)-(H102-1)*15)</f>
        <v>136.04411878947369</v>
      </c>
      <c r="J103" s="89" t="s">
        <v>24</v>
      </c>
      <c r="N103" s="6">
        <f t="shared" ref="N103:N121" si="17">J129/1000000000</f>
        <v>0.4</v>
      </c>
      <c r="O103" s="6">
        <f t="shared" si="15"/>
        <v>-87.179732999999999</v>
      </c>
      <c r="P103" s="36">
        <f>ABS(AVERAGE(O103:O121)-(P102-1)*15)</f>
        <v>146.71122657894733</v>
      </c>
    </row>
    <row r="104" spans="2:16" x14ac:dyDescent="0.25">
      <c r="B104" s="89" t="s">
        <v>19</v>
      </c>
      <c r="C104" s="89" t="s">
        <v>121</v>
      </c>
      <c r="D104" s="89" t="s">
        <v>29</v>
      </c>
      <c r="F104" s="6">
        <f t="shared" si="16"/>
        <v>0.51111111111110996</v>
      </c>
      <c r="G104" s="6">
        <f t="shared" si="14"/>
        <v>-68.124367000000007</v>
      </c>
      <c r="J104" s="89" t="s">
        <v>19</v>
      </c>
      <c r="K104" s="89" t="s">
        <v>121</v>
      </c>
      <c r="L104" s="89" t="s">
        <v>29</v>
      </c>
      <c r="N104" s="6">
        <f t="shared" si="17"/>
        <v>0.51111111111110996</v>
      </c>
      <c r="O104" s="6">
        <f t="shared" si="15"/>
        <v>-84.567024000000004</v>
      </c>
    </row>
    <row r="105" spans="2:16" x14ac:dyDescent="0.25">
      <c r="B105" s="89">
        <v>500000000</v>
      </c>
      <c r="C105" s="89">
        <v>-79.270095999999995</v>
      </c>
      <c r="D105" s="89">
        <v>-70.970268000000004</v>
      </c>
      <c r="F105" s="6">
        <f t="shared" si="16"/>
        <v>0.6222222222222199</v>
      </c>
      <c r="G105" s="6">
        <f t="shared" si="14"/>
        <v>-69.531181000000004</v>
      </c>
      <c r="J105" s="89">
        <v>500000000</v>
      </c>
      <c r="K105" s="89">
        <v>-90.155936999999994</v>
      </c>
      <c r="L105" s="89">
        <v>-80.092155000000005</v>
      </c>
      <c r="N105" s="6">
        <f t="shared" si="17"/>
        <v>0.6222222222222199</v>
      </c>
      <c r="O105" s="6">
        <f t="shared" si="15"/>
        <v>-81.157494</v>
      </c>
    </row>
    <row r="106" spans="2:16" x14ac:dyDescent="0.25">
      <c r="B106" s="89">
        <v>638888888.88889003</v>
      </c>
      <c r="C106" s="89">
        <v>-75.853110999999998</v>
      </c>
      <c r="D106" s="89">
        <v>-67.521773999999994</v>
      </c>
      <c r="F106" s="6">
        <f t="shared" si="16"/>
        <v>0.73333333333333006</v>
      </c>
      <c r="G106" s="6">
        <f t="shared" si="14"/>
        <v>-72.711853000000005</v>
      </c>
      <c r="J106" s="89">
        <v>638888888.88889003</v>
      </c>
      <c r="K106" s="89">
        <v>-86.573372000000006</v>
      </c>
      <c r="L106" s="89">
        <v>-76.371429000000006</v>
      </c>
      <c r="N106" s="6">
        <f t="shared" si="17"/>
        <v>0.73333333333333006</v>
      </c>
      <c r="O106" s="6">
        <f t="shared" si="15"/>
        <v>-79.661850000000001</v>
      </c>
    </row>
    <row r="107" spans="2:16" x14ac:dyDescent="0.25">
      <c r="B107" s="89">
        <v>777777777.77778006</v>
      </c>
      <c r="C107" s="89">
        <v>-75.949005</v>
      </c>
      <c r="D107" s="89">
        <v>-67.791533999999999</v>
      </c>
      <c r="F107" s="6">
        <f t="shared" si="16"/>
        <v>0.84444444444444</v>
      </c>
      <c r="G107" s="6">
        <f t="shared" si="14"/>
        <v>-76.509735000000006</v>
      </c>
      <c r="J107" s="89">
        <v>777777777.77778006</v>
      </c>
      <c r="K107" s="89">
        <v>-84.005820999999997</v>
      </c>
      <c r="L107" s="89">
        <v>-73.970580999999996</v>
      </c>
      <c r="N107" s="6">
        <f t="shared" si="17"/>
        <v>0.84444444444444</v>
      </c>
      <c r="O107" s="6">
        <f t="shared" si="15"/>
        <v>-81.730277999999998</v>
      </c>
    </row>
    <row r="108" spans="2:16" x14ac:dyDescent="0.25">
      <c r="B108" s="89">
        <v>916666666.66666996</v>
      </c>
      <c r="C108" s="89">
        <v>-77.337829999999997</v>
      </c>
      <c r="D108" s="89">
        <v>-68.874588000000003</v>
      </c>
      <c r="F108" s="6">
        <f t="shared" si="16"/>
        <v>0.95555555555556004</v>
      </c>
      <c r="G108" s="6">
        <f t="shared" si="14"/>
        <v>-78.193343999999996</v>
      </c>
      <c r="J108" s="89">
        <v>916666666.66666996</v>
      </c>
      <c r="K108" s="89">
        <v>-82.935096999999999</v>
      </c>
      <c r="L108" s="89">
        <v>-72.703896</v>
      </c>
      <c r="N108" s="6">
        <f t="shared" si="17"/>
        <v>0.95555555555556004</v>
      </c>
      <c r="O108" s="6">
        <f t="shared" si="15"/>
        <v>-88.140015000000005</v>
      </c>
    </row>
    <row r="109" spans="2:16" x14ac:dyDescent="0.25">
      <c r="B109" s="89">
        <v>1055555555.5556</v>
      </c>
      <c r="C109" s="89">
        <v>-82.893874999999994</v>
      </c>
      <c r="D109" s="89">
        <v>-74.451217999999997</v>
      </c>
      <c r="F109" s="6">
        <f t="shared" si="16"/>
        <v>1.0666666666667</v>
      </c>
      <c r="G109" s="6">
        <f t="shared" si="14"/>
        <v>-76.548751999999993</v>
      </c>
      <c r="J109" s="89">
        <v>1055555555.5556</v>
      </c>
      <c r="K109" s="89">
        <v>-86.333267000000006</v>
      </c>
      <c r="L109" s="89">
        <v>-76.185149999999993</v>
      </c>
      <c r="N109" s="6">
        <f t="shared" si="17"/>
        <v>1.0666666666667</v>
      </c>
      <c r="O109" s="6">
        <f t="shared" si="15"/>
        <v>-87.688407999999995</v>
      </c>
    </row>
    <row r="110" spans="2:16" x14ac:dyDescent="0.25">
      <c r="B110" s="89">
        <v>1194444444.4444001</v>
      </c>
      <c r="C110" s="89">
        <v>-90.331467000000004</v>
      </c>
      <c r="D110" s="89">
        <v>-81.839706000000007</v>
      </c>
      <c r="F110" s="6">
        <f t="shared" si="16"/>
        <v>1.1777777777778</v>
      </c>
      <c r="G110" s="6">
        <f t="shared" si="14"/>
        <v>-76.164505000000005</v>
      </c>
      <c r="J110" s="89">
        <v>1194444444.4444001</v>
      </c>
      <c r="K110" s="89">
        <v>-90.062697999999997</v>
      </c>
      <c r="L110" s="89">
        <v>-79.835289000000003</v>
      </c>
      <c r="N110" s="6">
        <f t="shared" si="17"/>
        <v>1.1777777777778</v>
      </c>
      <c r="O110" s="6">
        <f t="shared" si="15"/>
        <v>-83.884079</v>
      </c>
    </row>
    <row r="111" spans="2:16" x14ac:dyDescent="0.25">
      <c r="B111" s="89">
        <v>1333333333.3333001</v>
      </c>
      <c r="C111" s="89">
        <v>-87.368851000000006</v>
      </c>
      <c r="D111" s="89">
        <v>-78.777298000000002</v>
      </c>
      <c r="F111" s="6">
        <f t="shared" si="16"/>
        <v>1.2888888888889001</v>
      </c>
      <c r="G111" s="6">
        <f t="shared" si="14"/>
        <v>-76.928466999999998</v>
      </c>
      <c r="J111" s="89">
        <v>1333333333.3333001</v>
      </c>
      <c r="K111" s="89">
        <v>-94.549880999999999</v>
      </c>
      <c r="L111" s="89">
        <v>-84.228675999999993</v>
      </c>
      <c r="N111" s="6">
        <f t="shared" si="17"/>
        <v>1.2888888888889001</v>
      </c>
      <c r="O111" s="6">
        <f t="shared" si="15"/>
        <v>-85.831299000000001</v>
      </c>
    </row>
    <row r="112" spans="2:16" x14ac:dyDescent="0.25">
      <c r="B112" s="89">
        <v>1472222222.2221999</v>
      </c>
      <c r="C112" s="89">
        <v>-84.149338</v>
      </c>
      <c r="D112" s="89">
        <v>-75.316260999999997</v>
      </c>
      <c r="F112" s="6">
        <f t="shared" si="16"/>
        <v>1.4</v>
      </c>
      <c r="G112" s="6">
        <f t="shared" si="14"/>
        <v>-77.410454000000001</v>
      </c>
      <c r="J112" s="89">
        <v>1472222222.2221999</v>
      </c>
      <c r="K112" s="89">
        <v>-104.38634999999999</v>
      </c>
      <c r="L112" s="89">
        <v>-93.808059999999998</v>
      </c>
      <c r="N112" s="6">
        <f t="shared" si="17"/>
        <v>1.4</v>
      </c>
      <c r="O112" s="6">
        <f t="shared" si="15"/>
        <v>-87.200958</v>
      </c>
    </row>
    <row r="113" spans="2:15" x14ac:dyDescent="0.25">
      <c r="B113" s="89">
        <v>1611111111.1111</v>
      </c>
      <c r="C113" s="89">
        <v>-86.167914999999994</v>
      </c>
      <c r="D113" s="89">
        <v>-77.090187</v>
      </c>
      <c r="F113" s="6">
        <f t="shared" si="16"/>
        <v>1.5111111111111</v>
      </c>
      <c r="G113" s="6">
        <f t="shared" si="14"/>
        <v>-77.730141000000003</v>
      </c>
      <c r="J113" s="89">
        <v>1611111111.1111</v>
      </c>
      <c r="K113" s="89">
        <v>-99.908721999999997</v>
      </c>
      <c r="L113" s="89">
        <v>-89.106339000000006</v>
      </c>
      <c r="N113" s="6">
        <f t="shared" si="17"/>
        <v>1.5111111111111</v>
      </c>
      <c r="O113" s="6">
        <f t="shared" si="15"/>
        <v>-83.926749999999998</v>
      </c>
    </row>
    <row r="114" spans="2:15" x14ac:dyDescent="0.25">
      <c r="B114" s="89">
        <v>1750000000</v>
      </c>
      <c r="C114" s="89">
        <v>-90.333008000000007</v>
      </c>
      <c r="D114" s="89">
        <v>-80.966003000000001</v>
      </c>
      <c r="F114" s="6">
        <f t="shared" si="16"/>
        <v>1.6222222222222</v>
      </c>
      <c r="G114" s="6">
        <f t="shared" si="14"/>
        <v>-77.570412000000005</v>
      </c>
      <c r="J114" s="89">
        <v>1750000000</v>
      </c>
      <c r="K114" s="89">
        <v>-96.336562999999998</v>
      </c>
      <c r="L114" s="89">
        <v>-85.446121000000005</v>
      </c>
      <c r="N114" s="6">
        <f t="shared" si="17"/>
        <v>1.6222222222222</v>
      </c>
      <c r="O114" s="6">
        <f t="shared" si="15"/>
        <v>-83.844002000000003</v>
      </c>
    </row>
    <row r="115" spans="2:15" x14ac:dyDescent="0.25">
      <c r="B115" s="89">
        <v>1888888888.8889</v>
      </c>
      <c r="C115" s="89">
        <v>-84.199234000000004</v>
      </c>
      <c r="D115" s="89">
        <v>-74.699562</v>
      </c>
      <c r="F115" s="6">
        <f t="shared" si="16"/>
        <v>1.7333333333333001</v>
      </c>
      <c r="G115" s="6">
        <f t="shared" si="14"/>
        <v>-78.567902000000004</v>
      </c>
      <c r="J115" s="89">
        <v>1888888888.8889</v>
      </c>
      <c r="K115" s="89">
        <v>-95.615157999999994</v>
      </c>
      <c r="L115" s="89">
        <v>-84.662482999999995</v>
      </c>
      <c r="N115" s="6">
        <f t="shared" si="17"/>
        <v>1.7333333333333001</v>
      </c>
      <c r="O115" s="6">
        <f t="shared" si="15"/>
        <v>-92.973785000000007</v>
      </c>
    </row>
    <row r="116" spans="2:15" x14ac:dyDescent="0.25">
      <c r="B116" s="89">
        <v>2027777777.7778001</v>
      </c>
      <c r="C116" s="89">
        <v>-84.107985999999997</v>
      </c>
      <c r="D116" s="89">
        <v>-74.482208</v>
      </c>
      <c r="F116" s="6">
        <f t="shared" si="16"/>
        <v>1.8444444444444001</v>
      </c>
      <c r="G116" s="6">
        <f t="shared" si="14"/>
        <v>-79.333518999999995</v>
      </c>
      <c r="J116" s="89">
        <v>2027777777.7778001</v>
      </c>
      <c r="K116" s="89">
        <v>-93.640067999999999</v>
      </c>
      <c r="L116" s="89">
        <v>-82.415794000000005</v>
      </c>
      <c r="N116" s="6">
        <f t="shared" si="17"/>
        <v>1.8444444444444001</v>
      </c>
      <c r="O116" s="6">
        <f t="shared" si="15"/>
        <v>-88.259315000000001</v>
      </c>
    </row>
    <row r="117" spans="2:15" x14ac:dyDescent="0.25">
      <c r="B117" s="89">
        <v>2166666666.6666999</v>
      </c>
      <c r="C117" s="89">
        <v>-86.278709000000006</v>
      </c>
      <c r="D117" s="89">
        <v>-76.492012000000003</v>
      </c>
      <c r="F117" s="6">
        <f t="shared" si="16"/>
        <v>1.9555555555555999</v>
      </c>
      <c r="G117" s="6">
        <f t="shared" si="14"/>
        <v>-77.855354000000005</v>
      </c>
      <c r="J117" s="89">
        <v>2166666666.6666999</v>
      </c>
      <c r="K117" s="89">
        <v>-93.444198999999998</v>
      </c>
      <c r="L117" s="89">
        <v>-82.158066000000005</v>
      </c>
      <c r="N117" s="6">
        <f t="shared" si="17"/>
        <v>1.9555555555555999</v>
      </c>
      <c r="O117" s="6">
        <f t="shared" si="15"/>
        <v>-97.487235999999996</v>
      </c>
    </row>
    <row r="118" spans="2:15" x14ac:dyDescent="0.25">
      <c r="B118" s="89">
        <v>2305555555.5556002</v>
      </c>
      <c r="C118" s="89">
        <v>-87.285492000000005</v>
      </c>
      <c r="D118" s="89">
        <v>-77.153167999999994</v>
      </c>
      <c r="F118" s="6">
        <f t="shared" si="16"/>
        <v>2.0666666666666997</v>
      </c>
      <c r="G118" s="6">
        <f t="shared" si="14"/>
        <v>-75.205794999999995</v>
      </c>
      <c r="J118" s="89">
        <v>2305555555.5556002</v>
      </c>
      <c r="K118" s="89">
        <v>-95.116652999999999</v>
      </c>
      <c r="L118" s="89">
        <v>-83.890090999999998</v>
      </c>
      <c r="N118" s="6">
        <f t="shared" si="17"/>
        <v>2.0666666666666997</v>
      </c>
      <c r="O118" s="6">
        <f t="shared" si="15"/>
        <v>-86.273544000000001</v>
      </c>
    </row>
    <row r="119" spans="2:15" x14ac:dyDescent="0.25">
      <c r="B119" s="89">
        <v>2444444444.4443998</v>
      </c>
      <c r="C119" s="89">
        <v>-85.123276000000004</v>
      </c>
      <c r="D119" s="89">
        <v>-74.824837000000002</v>
      </c>
      <c r="F119" s="6">
        <f t="shared" si="16"/>
        <v>2.1777777777778002</v>
      </c>
      <c r="G119" s="6">
        <f t="shared" si="14"/>
        <v>-75.860191</v>
      </c>
      <c r="J119" s="89">
        <v>2444444444.4443998</v>
      </c>
      <c r="K119" s="89">
        <v>-100.68771</v>
      </c>
      <c r="L119" s="89">
        <v>-89.064186000000007</v>
      </c>
      <c r="N119" s="6">
        <f t="shared" si="17"/>
        <v>2.1777777777778002</v>
      </c>
      <c r="O119" s="6">
        <f t="shared" si="15"/>
        <v>-86.076346999999998</v>
      </c>
    </row>
    <row r="120" spans="2:15" x14ac:dyDescent="0.25">
      <c r="B120" s="89">
        <v>2583333333.3333001</v>
      </c>
      <c r="C120" s="89">
        <v>-84.740111999999996</v>
      </c>
      <c r="D120" s="89">
        <v>-74.417770000000004</v>
      </c>
      <c r="F120" s="6">
        <f t="shared" si="16"/>
        <v>2.2888888888888999</v>
      </c>
      <c r="G120" s="6">
        <f t="shared" si="14"/>
        <v>-77.095084999999997</v>
      </c>
      <c r="J120" s="89">
        <v>2583333333.3333001</v>
      </c>
      <c r="K120" s="89">
        <v>-96.494995000000003</v>
      </c>
      <c r="L120" s="89">
        <v>-84.516991000000004</v>
      </c>
      <c r="N120" s="6">
        <f t="shared" si="17"/>
        <v>2.2888888888888999</v>
      </c>
      <c r="O120" s="6">
        <f t="shared" si="15"/>
        <v>-92.296631000000005</v>
      </c>
    </row>
    <row r="121" spans="2:15" x14ac:dyDescent="0.25">
      <c r="B121" s="89">
        <v>2722222222.2221999</v>
      </c>
      <c r="C121" s="89">
        <v>-82.648903000000004</v>
      </c>
      <c r="D121" s="89">
        <v>-72.026024000000007</v>
      </c>
      <c r="F121" s="6">
        <f t="shared" si="16"/>
        <v>2.4</v>
      </c>
      <c r="G121" s="6">
        <f t="shared" si="14"/>
        <v>-81.476958999999994</v>
      </c>
      <c r="J121" s="89">
        <v>2722222222.2221999</v>
      </c>
      <c r="K121" s="89">
        <v>-99.668457000000004</v>
      </c>
      <c r="L121" s="89">
        <v>-87.230994999999993</v>
      </c>
      <c r="N121" s="6">
        <f t="shared" si="17"/>
        <v>2.4</v>
      </c>
      <c r="O121" s="6">
        <f t="shared" si="15"/>
        <v>-89.334557000000004</v>
      </c>
    </row>
    <row r="122" spans="2:15" x14ac:dyDescent="0.25">
      <c r="B122" s="89">
        <v>2861111111.1111002</v>
      </c>
      <c r="C122" s="89">
        <v>-84.849593999999996</v>
      </c>
      <c r="D122" s="89">
        <v>-73.812766999999994</v>
      </c>
      <c r="F122" s="6" t="s">
        <v>21</v>
      </c>
      <c r="J122" s="89">
        <v>2861111111.1111002</v>
      </c>
      <c r="K122" s="89">
        <v>-99.071456999999995</v>
      </c>
      <c r="L122" s="89">
        <v>-86.057968000000002</v>
      </c>
      <c r="N122" s="6" t="s">
        <v>21</v>
      </c>
    </row>
    <row r="123" spans="2:15" x14ac:dyDescent="0.25">
      <c r="B123" s="89">
        <v>3000000000</v>
      </c>
      <c r="C123" s="89">
        <v>-89.471214000000003</v>
      </c>
      <c r="D123" s="89">
        <v>-77.816581999999997</v>
      </c>
      <c r="J123" s="89">
        <v>3000000000</v>
      </c>
      <c r="K123" s="89">
        <v>-102.36618</v>
      </c>
      <c r="L123" s="89">
        <v>-88.907364000000001</v>
      </c>
    </row>
    <row r="124" spans="2:15" x14ac:dyDescent="0.25">
      <c r="B124" s="89" t="s">
        <v>21</v>
      </c>
      <c r="J124" s="89" t="s">
        <v>21</v>
      </c>
    </row>
    <row r="127" spans="2:15" x14ac:dyDescent="0.25">
      <c r="B127" s="89" t="s">
        <v>25</v>
      </c>
      <c r="J127" s="89" t="s">
        <v>25</v>
      </c>
    </row>
    <row r="128" spans="2:15" x14ac:dyDescent="0.25">
      <c r="B128" s="89" t="s">
        <v>19</v>
      </c>
      <c r="C128" s="89" t="s">
        <v>122</v>
      </c>
      <c r="D128" s="89" t="s">
        <v>30</v>
      </c>
      <c r="J128" s="89" t="s">
        <v>19</v>
      </c>
      <c r="K128" s="89" t="s">
        <v>122</v>
      </c>
      <c r="L128" s="89" t="s">
        <v>30</v>
      </c>
    </row>
    <row r="129" spans="2:12" x14ac:dyDescent="0.25">
      <c r="B129" s="89">
        <v>400000000</v>
      </c>
      <c r="C129" s="89">
        <v>-80.320068000000006</v>
      </c>
      <c r="D129" s="89">
        <v>-72.020240999999999</v>
      </c>
      <c r="J129" s="89">
        <v>400000000</v>
      </c>
      <c r="K129" s="89">
        <v>-97.243515000000002</v>
      </c>
      <c r="L129" s="89">
        <v>-87.179732999999999</v>
      </c>
    </row>
    <row r="130" spans="2:12" x14ac:dyDescent="0.25">
      <c r="B130" s="89">
        <v>511111111.11110997</v>
      </c>
      <c r="C130" s="89">
        <v>-76.455696000000003</v>
      </c>
      <c r="D130" s="89">
        <v>-68.124367000000007</v>
      </c>
      <c r="J130" s="89">
        <v>511111111.11110997</v>
      </c>
      <c r="K130" s="89">
        <v>-94.768967000000004</v>
      </c>
      <c r="L130" s="89">
        <v>-84.567024000000004</v>
      </c>
    </row>
    <row r="131" spans="2:12" x14ac:dyDescent="0.25">
      <c r="B131" s="89">
        <v>622222222.22221994</v>
      </c>
      <c r="C131" s="89">
        <v>-77.688652000000005</v>
      </c>
      <c r="D131" s="89">
        <v>-69.531181000000004</v>
      </c>
      <c r="J131" s="89">
        <v>622222222.22221994</v>
      </c>
      <c r="K131" s="89">
        <v>-91.192734000000002</v>
      </c>
      <c r="L131" s="89">
        <v>-81.157494</v>
      </c>
    </row>
    <row r="132" spans="2:12" x14ac:dyDescent="0.25">
      <c r="B132" s="89">
        <v>733333333.33333004</v>
      </c>
      <c r="C132" s="89">
        <v>-81.175094999999999</v>
      </c>
      <c r="D132" s="89">
        <v>-72.711853000000005</v>
      </c>
      <c r="J132" s="89">
        <v>733333333.33333004</v>
      </c>
      <c r="K132" s="89">
        <v>-89.893051</v>
      </c>
      <c r="L132" s="89">
        <v>-79.661850000000001</v>
      </c>
    </row>
    <row r="133" spans="2:12" x14ac:dyDescent="0.25">
      <c r="B133" s="89">
        <v>844444444.44444001</v>
      </c>
      <c r="C133" s="89">
        <v>-84.952393000000001</v>
      </c>
      <c r="D133" s="89">
        <v>-76.509735000000006</v>
      </c>
      <c r="J133" s="89">
        <v>844444444.44444001</v>
      </c>
      <c r="K133" s="89">
        <v>-91.878387000000004</v>
      </c>
      <c r="L133" s="89">
        <v>-81.730277999999998</v>
      </c>
    </row>
    <row r="134" spans="2:12" x14ac:dyDescent="0.25">
      <c r="B134" s="89">
        <v>955555555.55555999</v>
      </c>
      <c r="C134" s="89">
        <v>-86.685103999999995</v>
      </c>
      <c r="D134" s="89">
        <v>-78.193343999999996</v>
      </c>
      <c r="J134" s="89">
        <v>955555555.55555999</v>
      </c>
      <c r="K134" s="89">
        <v>-98.367424</v>
      </c>
      <c r="L134" s="89">
        <v>-88.140015000000005</v>
      </c>
    </row>
    <row r="135" spans="2:12" x14ac:dyDescent="0.25">
      <c r="B135" s="89">
        <v>1066666666.6667</v>
      </c>
      <c r="C135" s="89">
        <v>-85.140311999999994</v>
      </c>
      <c r="D135" s="89">
        <v>-76.548751999999993</v>
      </c>
      <c r="J135" s="89">
        <v>1066666666.6667</v>
      </c>
      <c r="K135" s="89">
        <v>-98.009604999999993</v>
      </c>
      <c r="L135" s="89">
        <v>-87.688407999999995</v>
      </c>
    </row>
    <row r="136" spans="2:12" x14ac:dyDescent="0.25">
      <c r="B136" s="89">
        <v>1177777777.7778001</v>
      </c>
      <c r="C136" s="89">
        <v>-84.997580999999997</v>
      </c>
      <c r="D136" s="89">
        <v>-76.164505000000005</v>
      </c>
      <c r="J136" s="89">
        <v>1177777777.7778001</v>
      </c>
      <c r="K136" s="89">
        <v>-94.462363999999994</v>
      </c>
      <c r="L136" s="89">
        <v>-83.884079</v>
      </c>
    </row>
    <row r="137" spans="2:12" x14ac:dyDescent="0.25">
      <c r="B137" s="89">
        <v>1288888888.8889</v>
      </c>
      <c r="C137" s="89">
        <v>-86.006195000000005</v>
      </c>
      <c r="D137" s="89">
        <v>-76.928466999999998</v>
      </c>
      <c r="J137" s="89">
        <v>1288888888.8889</v>
      </c>
      <c r="K137" s="89">
        <v>-96.633681999999993</v>
      </c>
      <c r="L137" s="89">
        <v>-85.831299000000001</v>
      </c>
    </row>
    <row r="138" spans="2:12" x14ac:dyDescent="0.25">
      <c r="B138" s="89">
        <v>1400000000</v>
      </c>
      <c r="C138" s="89">
        <v>-86.777457999999996</v>
      </c>
      <c r="D138" s="89">
        <v>-77.410454000000001</v>
      </c>
      <c r="J138" s="89">
        <v>1400000000</v>
      </c>
      <c r="K138" s="89">
        <v>-98.091399999999993</v>
      </c>
      <c r="L138" s="89">
        <v>-87.200958</v>
      </c>
    </row>
    <row r="139" spans="2:12" x14ac:dyDescent="0.25">
      <c r="B139" s="89">
        <v>1511111111.1111</v>
      </c>
      <c r="C139" s="89">
        <v>-87.229820000000004</v>
      </c>
      <c r="D139" s="89">
        <v>-77.730141000000003</v>
      </c>
      <c r="J139" s="89">
        <v>1511111111.1111</v>
      </c>
      <c r="K139" s="89">
        <v>-94.879424999999998</v>
      </c>
      <c r="L139" s="89">
        <v>-83.926749999999998</v>
      </c>
    </row>
    <row r="140" spans="2:12" x14ac:dyDescent="0.25">
      <c r="B140" s="89">
        <v>1622222222.2221999</v>
      </c>
      <c r="C140" s="89">
        <v>-87.196190000000001</v>
      </c>
      <c r="D140" s="89">
        <v>-77.570412000000005</v>
      </c>
      <c r="J140" s="89">
        <v>1622222222.2221999</v>
      </c>
      <c r="K140" s="89">
        <v>-95.068282999999994</v>
      </c>
      <c r="L140" s="89">
        <v>-83.844002000000003</v>
      </c>
    </row>
    <row r="141" spans="2:12" x14ac:dyDescent="0.25">
      <c r="B141" s="89">
        <v>1733333333.3333001</v>
      </c>
      <c r="C141" s="89">
        <v>-88.354598999999993</v>
      </c>
      <c r="D141" s="89">
        <v>-78.567902000000004</v>
      </c>
      <c r="J141" s="89">
        <v>1733333333.3333001</v>
      </c>
      <c r="K141" s="89">
        <v>-104.25991999999999</v>
      </c>
      <c r="L141" s="89">
        <v>-92.973785000000007</v>
      </c>
    </row>
    <row r="142" spans="2:12" x14ac:dyDescent="0.25">
      <c r="B142" s="89">
        <v>1844444444.4444001</v>
      </c>
      <c r="C142" s="89">
        <v>-89.465843000000007</v>
      </c>
      <c r="D142" s="89">
        <v>-79.333518999999995</v>
      </c>
      <c r="J142" s="89">
        <v>1844444444.4444001</v>
      </c>
      <c r="K142" s="89">
        <v>-99.485870000000006</v>
      </c>
      <c r="L142" s="89">
        <v>-88.259315000000001</v>
      </c>
    </row>
    <row r="143" spans="2:12" x14ac:dyDescent="0.25">
      <c r="B143" s="89">
        <v>1955555555.5555999</v>
      </c>
      <c r="C143" s="89">
        <v>-88.153792999999993</v>
      </c>
      <c r="D143" s="89">
        <v>-77.855354000000005</v>
      </c>
      <c r="J143" s="89">
        <v>1955555555.5555999</v>
      </c>
      <c r="K143" s="89">
        <v>-109.11076</v>
      </c>
      <c r="L143" s="89">
        <v>-97.487235999999996</v>
      </c>
    </row>
    <row r="144" spans="2:12" x14ac:dyDescent="0.25">
      <c r="B144" s="89">
        <v>2066666666.6666999</v>
      </c>
      <c r="C144" s="89">
        <v>-85.528137000000001</v>
      </c>
      <c r="D144" s="89">
        <v>-75.205794999999995</v>
      </c>
      <c r="J144" s="89">
        <v>2066666666.6666999</v>
      </c>
      <c r="K144" s="89">
        <v>-98.251548999999997</v>
      </c>
      <c r="L144" s="89">
        <v>-86.273544000000001</v>
      </c>
    </row>
    <row r="145" spans="2:12" x14ac:dyDescent="0.25">
      <c r="B145" s="89">
        <v>2177777777.7778001</v>
      </c>
      <c r="C145" s="89">
        <v>-86.483063000000001</v>
      </c>
      <c r="D145" s="89">
        <v>-75.860191</v>
      </c>
      <c r="J145" s="89">
        <v>2177777777.7778001</v>
      </c>
      <c r="K145" s="89">
        <v>-98.513801999999998</v>
      </c>
      <c r="L145" s="89">
        <v>-86.076346999999998</v>
      </c>
    </row>
    <row r="146" spans="2:12" x14ac:dyDescent="0.25">
      <c r="B146" s="89">
        <v>2288888888.8888998</v>
      </c>
      <c r="C146" s="89">
        <v>-88.131912</v>
      </c>
      <c r="D146" s="89">
        <v>-77.095084999999997</v>
      </c>
      <c r="J146" s="89">
        <v>2288888888.8888998</v>
      </c>
      <c r="K146" s="89">
        <v>-105.31010999999999</v>
      </c>
      <c r="L146" s="89">
        <v>-92.296631000000005</v>
      </c>
    </row>
    <row r="147" spans="2:12" x14ac:dyDescent="0.25">
      <c r="B147" s="89">
        <v>2400000000</v>
      </c>
      <c r="C147" s="89">
        <v>-93.131591999999998</v>
      </c>
      <c r="D147" s="89">
        <v>-81.476958999999994</v>
      </c>
      <c r="J147" s="89">
        <v>2400000000</v>
      </c>
      <c r="K147" s="89">
        <v>-102.79337</v>
      </c>
      <c r="L147" s="89">
        <v>-89.334557000000004</v>
      </c>
    </row>
    <row r="148" spans="2:12" x14ac:dyDescent="0.25">
      <c r="B148" s="89" t="s">
        <v>21</v>
      </c>
      <c r="J148" s="89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604"/>
  <sheetViews>
    <sheetView workbookViewId="0">
      <selection activeCell="J1" sqref="J1:L604"/>
    </sheetView>
  </sheetViews>
  <sheetFormatPr defaultRowHeight="15" x14ac:dyDescent="0.25"/>
  <cols>
    <col min="1" max="1" width="13.7109375" style="40" customWidth="1"/>
    <col min="2" max="4" width="9.140625" style="89"/>
    <col min="5" max="5" width="2" style="7" customWidth="1"/>
    <col min="6" max="6" width="17.42578125" style="6" bestFit="1" customWidth="1"/>
    <col min="7" max="7" width="25.28515625" style="6" bestFit="1" customWidth="1"/>
    <col min="8" max="8" width="9.28515625" style="88" bestFit="1" customWidth="1"/>
    <col min="9" max="9" width="13.7109375" style="40" customWidth="1"/>
    <col min="10" max="12" width="9.140625" style="89"/>
    <col min="13" max="13" width="2" style="7" customWidth="1"/>
    <col min="14" max="14" width="17.42578125" style="6" bestFit="1" customWidth="1"/>
    <col min="15" max="15" width="25.28515625" style="6" bestFit="1" customWidth="1"/>
    <col min="16" max="16" width="9.28515625" style="88" bestFit="1" customWidth="1"/>
    <col min="17" max="17" width="2" style="7" customWidth="1"/>
  </cols>
  <sheetData>
    <row r="1" spans="1:17" x14ac:dyDescent="0.25">
      <c r="B1" s="89" t="s">
        <v>95</v>
      </c>
      <c r="E1" s="10"/>
      <c r="G1" s="6" t="s">
        <v>16</v>
      </c>
      <c r="J1" s="89" t="s">
        <v>95</v>
      </c>
      <c r="M1" s="10"/>
      <c r="O1" s="6" t="s">
        <v>17</v>
      </c>
      <c r="Q1" s="10"/>
    </row>
    <row r="2" spans="1:17" x14ac:dyDescent="0.25">
      <c r="A2" s="50" t="s">
        <v>111</v>
      </c>
      <c r="B2" s="89" t="s">
        <v>257</v>
      </c>
      <c r="C2" s="89" t="s">
        <v>273</v>
      </c>
      <c r="D2" s="89" t="s">
        <v>274</v>
      </c>
      <c r="E2" s="10"/>
      <c r="F2" s="15"/>
      <c r="G2" s="82" t="s">
        <v>285</v>
      </c>
      <c r="I2" s="50" t="s">
        <v>108</v>
      </c>
      <c r="J2" s="89" t="s">
        <v>257</v>
      </c>
      <c r="K2" s="89" t="s">
        <v>273</v>
      </c>
      <c r="L2" s="89" t="s">
        <v>274</v>
      </c>
      <c r="M2" s="10"/>
      <c r="N2" s="15"/>
      <c r="O2" s="82" t="s">
        <v>285</v>
      </c>
      <c r="Q2" s="10"/>
    </row>
    <row r="3" spans="1:17" x14ac:dyDescent="0.25">
      <c r="B3" s="89" t="s">
        <v>276</v>
      </c>
      <c r="C3" s="89" t="s">
        <v>294</v>
      </c>
      <c r="D3" s="89" t="s">
        <v>308</v>
      </c>
      <c r="E3" s="10"/>
      <c r="F3" s="15"/>
      <c r="G3" s="13"/>
      <c r="J3" s="89" t="s">
        <v>276</v>
      </c>
      <c r="K3" s="89" t="s">
        <v>294</v>
      </c>
      <c r="L3" s="89" t="s">
        <v>309</v>
      </c>
      <c r="M3" s="10"/>
      <c r="N3" s="15"/>
      <c r="O3" s="13"/>
      <c r="Q3" s="10"/>
    </row>
    <row r="4" spans="1:17" x14ac:dyDescent="0.25">
      <c r="B4" s="89" t="s">
        <v>98</v>
      </c>
      <c r="E4" s="10"/>
      <c r="G4" s="41" t="s">
        <v>20</v>
      </c>
      <c r="J4" s="89" t="s">
        <v>98</v>
      </c>
      <c r="M4" s="10"/>
      <c r="O4" s="41" t="s">
        <v>20</v>
      </c>
      <c r="Q4" s="10"/>
    </row>
    <row r="5" spans="1:17" x14ac:dyDescent="0.25">
      <c r="E5" s="10"/>
      <c r="F5" s="6" t="s">
        <v>18</v>
      </c>
      <c r="M5" s="10"/>
      <c r="N5" s="6" t="s">
        <v>18</v>
      </c>
      <c r="Q5" s="10"/>
    </row>
    <row r="6" spans="1:17" ht="15.75" x14ac:dyDescent="0.25">
      <c r="E6" s="10"/>
      <c r="F6" s="6" t="s">
        <v>19</v>
      </c>
      <c r="G6" s="6" t="str">
        <f t="shared" ref="G6:G25" si="0">D32</f>
        <v>1Ix2L dBc Log Mag(dB)</v>
      </c>
      <c r="H6" s="35">
        <v>1</v>
      </c>
      <c r="M6" s="10"/>
      <c r="N6" s="6" t="s">
        <v>19</v>
      </c>
      <c r="O6" s="6" t="str">
        <f t="shared" ref="O6:O25" si="1">L32</f>
        <v>1Ix2L dBc Log Mag(dB)</v>
      </c>
      <c r="P6" s="35">
        <v>1</v>
      </c>
      <c r="Q6" s="10"/>
    </row>
    <row r="7" spans="1:17" ht="15.75" x14ac:dyDescent="0.25">
      <c r="B7" s="89" t="s">
        <v>99</v>
      </c>
      <c r="E7" s="10"/>
      <c r="F7" s="6">
        <f t="shared" ref="F7:F25" si="2">B33/1000000000</f>
        <v>3.9089999999999998</v>
      </c>
      <c r="G7" s="6">
        <f t="shared" si="0"/>
        <v>-28.735168000000002</v>
      </c>
      <c r="H7" s="36">
        <f>ABS(AVERAGE(G7:G25)-(H6-1)*5)</f>
        <v>32.668739000000002</v>
      </c>
      <c r="J7" s="89" t="s">
        <v>99</v>
      </c>
      <c r="M7" s="10"/>
      <c r="N7" s="6">
        <f t="shared" ref="N7:N25" si="3">J33/1000000000</f>
        <v>3.9089999999999998</v>
      </c>
      <c r="O7" s="6">
        <f t="shared" si="1"/>
        <v>-28.271758999999999</v>
      </c>
      <c r="P7" s="36">
        <f>ABS(AVERAGE(O7:O25)-(P6-1)*5)</f>
        <v>33.375116631578948</v>
      </c>
      <c r="Q7" s="10"/>
    </row>
    <row r="8" spans="1:17" x14ac:dyDescent="0.25">
      <c r="B8" s="89" t="s">
        <v>19</v>
      </c>
      <c r="C8" s="89" t="s">
        <v>116</v>
      </c>
      <c r="E8" s="10"/>
      <c r="F8" s="6">
        <f t="shared" si="2"/>
        <v>4.3585000000000003</v>
      </c>
      <c r="G8" s="6">
        <f t="shared" si="0"/>
        <v>-36.973880999999999</v>
      </c>
      <c r="J8" s="89" t="s">
        <v>19</v>
      </c>
      <c r="K8" s="89" t="s">
        <v>116</v>
      </c>
      <c r="M8" s="10"/>
      <c r="N8" s="6">
        <f t="shared" si="3"/>
        <v>4.3585000000000003</v>
      </c>
      <c r="O8" s="6">
        <f t="shared" si="1"/>
        <v>-31.881426000000001</v>
      </c>
      <c r="Q8" s="10"/>
    </row>
    <row r="9" spans="1:17" x14ac:dyDescent="0.25">
      <c r="B9" s="89">
        <v>2000000000</v>
      </c>
      <c r="C9" s="89">
        <v>-7.6718615999999997</v>
      </c>
      <c r="E9" s="10"/>
      <c r="F9" s="6">
        <f t="shared" si="2"/>
        <v>4.8079999999999998</v>
      </c>
      <c r="G9" s="6">
        <f t="shared" si="0"/>
        <v>-41.837341000000002</v>
      </c>
      <c r="J9" s="89">
        <v>2000000000</v>
      </c>
      <c r="K9" s="89">
        <v>-11.058987</v>
      </c>
      <c r="M9" s="10"/>
      <c r="N9" s="6">
        <f t="shared" si="3"/>
        <v>4.8079999999999998</v>
      </c>
      <c r="O9" s="6">
        <f t="shared" si="1"/>
        <v>-32.549309000000001</v>
      </c>
      <c r="Q9" s="10"/>
    </row>
    <row r="10" spans="1:17" x14ac:dyDescent="0.25">
      <c r="B10" s="89">
        <v>2555555555.5556002</v>
      </c>
      <c r="C10" s="89">
        <v>-7.6313662999999998</v>
      </c>
      <c r="E10" s="10"/>
      <c r="F10" s="6">
        <f t="shared" si="2"/>
        <v>5.2575000000000003</v>
      </c>
      <c r="G10" s="6">
        <f t="shared" si="0"/>
        <v>-37.330944000000002</v>
      </c>
      <c r="J10" s="89">
        <v>2555555555.5556002</v>
      </c>
      <c r="K10" s="89">
        <v>-7.0698743000000004</v>
      </c>
      <c r="M10" s="10"/>
      <c r="N10" s="6">
        <f t="shared" si="3"/>
        <v>5.2575000000000003</v>
      </c>
      <c r="O10" s="6">
        <f t="shared" si="1"/>
        <v>-30.103812999999999</v>
      </c>
      <c r="Q10" s="10"/>
    </row>
    <row r="11" spans="1:17" x14ac:dyDescent="0.25">
      <c r="B11" s="89">
        <v>3111111111.1111002</v>
      </c>
      <c r="C11" s="89">
        <v>-7.9723873000000003</v>
      </c>
      <c r="E11" s="10"/>
      <c r="F11" s="6">
        <f t="shared" si="2"/>
        <v>5.7069999999999999</v>
      </c>
      <c r="G11" s="6">
        <f t="shared" si="0"/>
        <v>-36.168587000000002</v>
      </c>
      <c r="J11" s="89">
        <v>3111111111.1111002</v>
      </c>
      <c r="K11" s="89">
        <v>-6.9733286000000003</v>
      </c>
      <c r="M11" s="10"/>
      <c r="N11" s="6">
        <f t="shared" si="3"/>
        <v>5.7069999999999999</v>
      </c>
      <c r="O11" s="6">
        <f t="shared" si="1"/>
        <v>-30.612127000000001</v>
      </c>
      <c r="Q11" s="10"/>
    </row>
    <row r="12" spans="1:17" x14ac:dyDescent="0.25">
      <c r="B12" s="89">
        <v>3666666666.6666999</v>
      </c>
      <c r="C12" s="89">
        <v>-7.5711349999999999</v>
      </c>
      <c r="E12" s="10"/>
      <c r="F12" s="6">
        <f t="shared" si="2"/>
        <v>6.1565000000000003</v>
      </c>
      <c r="G12" s="6">
        <f t="shared" si="0"/>
        <v>-31.438644</v>
      </c>
      <c r="J12" s="89">
        <v>3666666666.6666999</v>
      </c>
      <c r="K12" s="89">
        <v>-7.6620016</v>
      </c>
      <c r="M12" s="10"/>
      <c r="N12" s="6">
        <f t="shared" si="3"/>
        <v>6.1565000000000003</v>
      </c>
      <c r="O12" s="6">
        <f t="shared" si="1"/>
        <v>-34.920551000000003</v>
      </c>
      <c r="Q12" s="10"/>
    </row>
    <row r="13" spans="1:17" x14ac:dyDescent="0.25">
      <c r="B13" s="89">
        <v>4222222222.2221999</v>
      </c>
      <c r="C13" s="89">
        <v>-7.3183512999999998</v>
      </c>
      <c r="E13" s="10"/>
      <c r="F13" s="6">
        <f t="shared" si="2"/>
        <v>6.6059999999999999</v>
      </c>
      <c r="G13" s="6">
        <f t="shared" si="0"/>
        <v>-31.250298999999998</v>
      </c>
      <c r="J13" s="89">
        <v>4222222222.2221999</v>
      </c>
      <c r="K13" s="89">
        <v>-8.1391086999999995</v>
      </c>
      <c r="M13" s="10"/>
      <c r="N13" s="6">
        <f t="shared" si="3"/>
        <v>6.6059999999999999</v>
      </c>
      <c r="O13" s="6">
        <f t="shared" si="1"/>
        <v>-37.030895000000001</v>
      </c>
      <c r="Q13" s="10"/>
    </row>
    <row r="14" spans="1:17" x14ac:dyDescent="0.25">
      <c r="B14" s="89">
        <v>4777777777.7777996</v>
      </c>
      <c r="C14" s="89">
        <v>-7.3094716000000002</v>
      </c>
      <c r="E14" s="10"/>
      <c r="F14" s="6">
        <f t="shared" si="2"/>
        <v>7.0555000000000003</v>
      </c>
      <c r="G14" s="6">
        <f t="shared" si="0"/>
        <v>-31.046441999999999</v>
      </c>
      <c r="J14" s="89">
        <v>4777777777.7777996</v>
      </c>
      <c r="K14" s="89">
        <v>-8.3676119</v>
      </c>
      <c r="M14" s="10"/>
      <c r="N14" s="6">
        <f t="shared" si="3"/>
        <v>7.0555000000000003</v>
      </c>
      <c r="O14" s="6">
        <f t="shared" si="1"/>
        <v>-32.908240999999997</v>
      </c>
      <c r="Q14" s="10"/>
    </row>
    <row r="15" spans="1:17" x14ac:dyDescent="0.25">
      <c r="B15" s="89">
        <v>5333333333.3332996</v>
      </c>
      <c r="C15" s="89">
        <v>-7.198925</v>
      </c>
      <c r="E15" s="10"/>
      <c r="F15" s="6">
        <f t="shared" si="2"/>
        <v>7.5049999999999999</v>
      </c>
      <c r="G15" s="6">
        <f t="shared" si="0"/>
        <v>-30.112487999999999</v>
      </c>
      <c r="J15" s="89">
        <v>5333333333.3332996</v>
      </c>
      <c r="K15" s="89">
        <v>-8.7605790999999993</v>
      </c>
      <c r="M15" s="10"/>
      <c r="N15" s="6">
        <f t="shared" si="3"/>
        <v>7.5049999999999999</v>
      </c>
      <c r="O15" s="6">
        <f t="shared" si="1"/>
        <v>-34.845993</v>
      </c>
      <c r="Q15" s="10"/>
    </row>
    <row r="16" spans="1:17" x14ac:dyDescent="0.25">
      <c r="B16" s="89">
        <v>5888888888.8888998</v>
      </c>
      <c r="C16" s="89">
        <v>-7.6691121999999998</v>
      </c>
      <c r="E16" s="10"/>
      <c r="F16" s="6">
        <f t="shared" si="2"/>
        <v>7.9545000000000003</v>
      </c>
      <c r="G16" s="6">
        <f t="shared" si="0"/>
        <v>-30.842013999999999</v>
      </c>
      <c r="J16" s="89">
        <v>5888888888.8888998</v>
      </c>
      <c r="K16" s="89">
        <v>-8.9673175999999994</v>
      </c>
      <c r="M16" s="10"/>
      <c r="N16" s="6">
        <f t="shared" si="3"/>
        <v>7.9545000000000003</v>
      </c>
      <c r="O16" s="6">
        <f t="shared" si="1"/>
        <v>-35.595623000000003</v>
      </c>
      <c r="Q16" s="10"/>
    </row>
    <row r="17" spans="2:17" x14ac:dyDescent="0.25">
      <c r="B17" s="89">
        <v>6444444444.4443998</v>
      </c>
      <c r="C17" s="89">
        <v>-8.3306407999999994</v>
      </c>
      <c r="E17" s="10"/>
      <c r="F17" s="6">
        <f t="shared" si="2"/>
        <v>8.4039999999999999</v>
      </c>
      <c r="G17" s="6">
        <f t="shared" si="0"/>
        <v>-31.303616999999999</v>
      </c>
      <c r="J17" s="89">
        <v>6444444444.4443998</v>
      </c>
      <c r="K17" s="89">
        <v>-8.9444256000000006</v>
      </c>
      <c r="M17" s="10"/>
      <c r="N17" s="6">
        <f t="shared" si="3"/>
        <v>8.4039999999999999</v>
      </c>
      <c r="O17" s="6">
        <f t="shared" si="1"/>
        <v>-34.977249</v>
      </c>
      <c r="Q17" s="10"/>
    </row>
    <row r="18" spans="2:17" x14ac:dyDescent="0.25">
      <c r="B18" s="89">
        <v>7000000000</v>
      </c>
      <c r="C18" s="89">
        <v>-8.5448847000000008</v>
      </c>
      <c r="E18" s="10"/>
      <c r="F18" s="6">
        <f t="shared" si="2"/>
        <v>8.8535000000000004</v>
      </c>
      <c r="G18" s="6">
        <f t="shared" si="0"/>
        <v>-31.727657000000001</v>
      </c>
      <c r="J18" s="89">
        <v>7000000000</v>
      </c>
      <c r="K18" s="89">
        <v>-9.5623903000000006</v>
      </c>
      <c r="M18" s="10"/>
      <c r="N18" s="6">
        <f t="shared" si="3"/>
        <v>8.8535000000000004</v>
      </c>
      <c r="O18" s="6">
        <f t="shared" si="1"/>
        <v>-36.895221999999997</v>
      </c>
      <c r="Q18" s="10"/>
    </row>
    <row r="19" spans="2:17" x14ac:dyDescent="0.25">
      <c r="B19" s="89">
        <v>7555555555.5556002</v>
      </c>
      <c r="C19" s="89">
        <v>-8.8632393</v>
      </c>
      <c r="E19" s="10"/>
      <c r="F19" s="6">
        <f t="shared" si="2"/>
        <v>9.3030000000000008</v>
      </c>
      <c r="G19" s="6">
        <f t="shared" si="0"/>
        <v>-31.473382999999998</v>
      </c>
      <c r="J19" s="89">
        <v>7555555555.5556002</v>
      </c>
      <c r="K19" s="89">
        <v>-9.8316555000000001</v>
      </c>
      <c r="M19" s="10"/>
      <c r="N19" s="6">
        <f t="shared" si="3"/>
        <v>9.3030000000000008</v>
      </c>
      <c r="O19" s="6">
        <f t="shared" si="1"/>
        <v>-35.848602</v>
      </c>
      <c r="Q19" s="10"/>
    </row>
    <row r="20" spans="2:17" x14ac:dyDescent="0.25">
      <c r="B20" s="89">
        <v>8111111111.1111002</v>
      </c>
      <c r="C20" s="89">
        <v>-8.7139510999999992</v>
      </c>
      <c r="E20" s="10"/>
      <c r="F20" s="6">
        <f t="shared" si="2"/>
        <v>9.7524999999999995</v>
      </c>
      <c r="G20" s="6">
        <f t="shared" si="0"/>
        <v>-31.973528000000002</v>
      </c>
      <c r="J20" s="89">
        <v>8111111111.1111002</v>
      </c>
      <c r="K20" s="89">
        <v>-10.054551</v>
      </c>
      <c r="M20" s="10"/>
      <c r="N20" s="6">
        <f t="shared" si="3"/>
        <v>9.7524999999999995</v>
      </c>
      <c r="O20" s="6">
        <f t="shared" si="1"/>
        <v>-31.418381</v>
      </c>
      <c r="Q20" s="10"/>
    </row>
    <row r="21" spans="2:17" x14ac:dyDescent="0.25">
      <c r="B21" s="89">
        <v>8666666666.6667004</v>
      </c>
      <c r="C21" s="89">
        <v>-9.0952082000000001</v>
      </c>
      <c r="E21" s="10"/>
      <c r="F21" s="6">
        <f t="shared" si="2"/>
        <v>10.202</v>
      </c>
      <c r="G21" s="6">
        <f t="shared" si="0"/>
        <v>-33.171973999999999</v>
      </c>
      <c r="J21" s="89">
        <v>8666666666.6667004</v>
      </c>
      <c r="K21" s="89">
        <v>-10.554176999999999</v>
      </c>
      <c r="M21" s="10"/>
      <c r="N21" s="6">
        <f t="shared" si="3"/>
        <v>10.202</v>
      </c>
      <c r="O21" s="6">
        <f t="shared" si="1"/>
        <v>-32.015324</v>
      </c>
      <c r="Q21" s="10"/>
    </row>
    <row r="22" spans="2:17" x14ac:dyDescent="0.25">
      <c r="B22" s="89">
        <v>9222222222.2222004</v>
      </c>
      <c r="C22" s="89">
        <v>-8.6978396999999994</v>
      </c>
      <c r="E22" s="10"/>
      <c r="F22" s="6">
        <f t="shared" si="2"/>
        <v>10.6515</v>
      </c>
      <c r="G22" s="6">
        <f t="shared" si="0"/>
        <v>-31.795722999999999</v>
      </c>
      <c r="J22" s="89">
        <v>9222222222.2222004</v>
      </c>
      <c r="K22" s="89">
        <v>-10.428996</v>
      </c>
      <c r="M22" s="10"/>
      <c r="N22" s="6">
        <f t="shared" si="3"/>
        <v>10.6515</v>
      </c>
      <c r="O22" s="6">
        <f t="shared" si="1"/>
        <v>-32.607455999999999</v>
      </c>
      <c r="Q22" s="10"/>
    </row>
    <row r="23" spans="2:17" x14ac:dyDescent="0.25">
      <c r="B23" s="89">
        <v>9777777777.7777996</v>
      </c>
      <c r="C23" s="89">
        <v>-8.4436178000000002</v>
      </c>
      <c r="E23" s="10"/>
      <c r="F23" s="6">
        <f t="shared" si="2"/>
        <v>11.101000000000001</v>
      </c>
      <c r="G23" s="6">
        <f t="shared" si="0"/>
        <v>-30.498066000000001</v>
      </c>
      <c r="J23" s="89">
        <v>9777777777.7777996</v>
      </c>
      <c r="K23" s="89">
        <v>-10.33404</v>
      </c>
      <c r="M23" s="10"/>
      <c r="N23" s="6">
        <f t="shared" si="3"/>
        <v>11.101000000000001</v>
      </c>
      <c r="O23" s="6">
        <f t="shared" si="1"/>
        <v>-33.477760000000004</v>
      </c>
      <c r="Q23" s="10"/>
    </row>
    <row r="24" spans="2:17" x14ac:dyDescent="0.25">
      <c r="B24" s="89">
        <v>10333333333.333</v>
      </c>
      <c r="C24" s="89">
        <v>-8.3549060999999991</v>
      </c>
      <c r="E24" s="10"/>
      <c r="F24" s="6">
        <f t="shared" si="2"/>
        <v>11.5505</v>
      </c>
      <c r="G24" s="6">
        <f t="shared" si="0"/>
        <v>-31.572638999999999</v>
      </c>
      <c r="J24" s="89">
        <v>10333333333.333</v>
      </c>
      <c r="K24" s="89">
        <v>-10.050300999999999</v>
      </c>
      <c r="M24" s="10"/>
      <c r="N24" s="6">
        <f t="shared" si="3"/>
        <v>11.5505</v>
      </c>
      <c r="O24" s="6">
        <f t="shared" si="1"/>
        <v>-34.432175000000001</v>
      </c>
      <c r="Q24" s="10"/>
    </row>
    <row r="25" spans="2:17" x14ac:dyDescent="0.25">
      <c r="B25" s="89">
        <v>10888888888.889</v>
      </c>
      <c r="C25" s="89">
        <v>-8.7027663999999998</v>
      </c>
      <c r="E25" s="10"/>
      <c r="F25" s="6">
        <f t="shared" si="2"/>
        <v>12</v>
      </c>
      <c r="G25" s="6">
        <f t="shared" si="0"/>
        <v>-31.453645999999999</v>
      </c>
      <c r="J25" s="89">
        <v>10888888888.889</v>
      </c>
      <c r="K25" s="89">
        <v>-9.8502951000000003</v>
      </c>
      <c r="M25" s="10"/>
      <c r="N25" s="6">
        <f t="shared" si="3"/>
        <v>12</v>
      </c>
      <c r="O25" s="6">
        <f t="shared" si="1"/>
        <v>-33.735309999999998</v>
      </c>
      <c r="Q25" s="10"/>
    </row>
    <row r="26" spans="2:17" x14ac:dyDescent="0.25">
      <c r="B26" s="89">
        <v>11444444444.444</v>
      </c>
      <c r="C26" s="89">
        <v>-9.0849408999999994</v>
      </c>
      <c r="E26" s="10"/>
      <c r="F26" s="6" t="s">
        <v>21</v>
      </c>
      <c r="J26" s="89">
        <v>11444444444.444</v>
      </c>
      <c r="K26" s="89">
        <v>-9.3296957000000003</v>
      </c>
      <c r="M26" s="10"/>
      <c r="N26" s="6" t="s">
        <v>21</v>
      </c>
      <c r="Q26" s="10"/>
    </row>
    <row r="27" spans="2:17" x14ac:dyDescent="0.25">
      <c r="B27" s="89">
        <v>12000000000</v>
      </c>
      <c r="C27" s="89">
        <v>-10.570798999999999</v>
      </c>
      <c r="E27" s="10"/>
      <c r="J27" s="89">
        <v>12000000000</v>
      </c>
      <c r="K27" s="89">
        <v>-9.2768478000000005</v>
      </c>
      <c r="M27" s="10"/>
      <c r="Q27" s="10"/>
    </row>
    <row r="28" spans="2:17" x14ac:dyDescent="0.25">
      <c r="B28" s="89" t="s">
        <v>21</v>
      </c>
      <c r="E28" s="10"/>
      <c r="J28" s="89" t="s">
        <v>21</v>
      </c>
      <c r="M28" s="10"/>
      <c r="Q28" s="10"/>
    </row>
    <row r="29" spans="2:17" x14ac:dyDescent="0.25">
      <c r="E29" s="10"/>
      <c r="F29" s="6" t="s">
        <v>22</v>
      </c>
      <c r="M29" s="10"/>
      <c r="N29" s="6" t="s">
        <v>22</v>
      </c>
      <c r="Q29" s="10"/>
    </row>
    <row r="30" spans="2:17" ht="15.75" x14ac:dyDescent="0.25">
      <c r="E30" s="10"/>
      <c r="F30" s="6" t="s">
        <v>19</v>
      </c>
      <c r="G30" s="6" t="str">
        <f t="shared" ref="G30:G49" si="4">D56</f>
        <v>1Ix3L dBc Log Mag(dB)</v>
      </c>
      <c r="H30" s="35">
        <v>1</v>
      </c>
      <c r="M30" s="10"/>
      <c r="N30" s="6" t="s">
        <v>19</v>
      </c>
      <c r="O30" s="6" t="str">
        <f t="shared" ref="O30:O49" si="5">L56</f>
        <v>1Ix3L dBc Log Mag(dB)</v>
      </c>
      <c r="P30" s="35">
        <v>1</v>
      </c>
      <c r="Q30" s="10"/>
    </row>
    <row r="31" spans="2:17" ht="15.75" x14ac:dyDescent="0.25">
      <c r="B31" s="89" t="s">
        <v>18</v>
      </c>
      <c r="E31" s="10"/>
      <c r="F31" s="6">
        <f t="shared" ref="F31:F49" si="6">B57/1000000000</f>
        <v>5.9089999999999998</v>
      </c>
      <c r="G31" s="6">
        <f t="shared" si="4"/>
        <v>-6.2641315000000004</v>
      </c>
      <c r="H31" s="36">
        <f>ABS(AVERAGE(G31:G49)-(H30-1)*5)</f>
        <v>11.454091763157896</v>
      </c>
      <c r="J31" s="89" t="s">
        <v>18</v>
      </c>
      <c r="M31" s="10"/>
      <c r="N31" s="6">
        <f t="shared" ref="N31:N49" si="7">J57/1000000000</f>
        <v>5.9089999999999998</v>
      </c>
      <c r="O31" s="6">
        <f t="shared" si="5"/>
        <v>-3.3066529999999998</v>
      </c>
      <c r="P31" s="36">
        <f>ABS(AVERAGE(O31:O49)-(P30-1)*5)</f>
        <v>11.717373057894736</v>
      </c>
      <c r="Q31" s="10"/>
    </row>
    <row r="32" spans="2:17" x14ac:dyDescent="0.25">
      <c r="B32" s="89" t="s">
        <v>19</v>
      </c>
      <c r="C32" s="89" t="s">
        <v>146</v>
      </c>
      <c r="D32" s="89" t="s">
        <v>72</v>
      </c>
      <c r="E32" s="10"/>
      <c r="F32" s="6">
        <f t="shared" si="6"/>
        <v>6.2473888888889002</v>
      </c>
      <c r="G32" s="6">
        <f t="shared" si="4"/>
        <v>-10.017859</v>
      </c>
      <c r="J32" s="89" t="s">
        <v>19</v>
      </c>
      <c r="K32" s="89" t="s">
        <v>146</v>
      </c>
      <c r="L32" s="89" t="s">
        <v>72</v>
      </c>
      <c r="M32" s="10"/>
      <c r="N32" s="6">
        <f t="shared" si="7"/>
        <v>6.2473888888889002</v>
      </c>
      <c r="O32" s="6">
        <f t="shared" si="5"/>
        <v>-7.9735579000000003</v>
      </c>
      <c r="Q32" s="10"/>
    </row>
    <row r="33" spans="2:17" x14ac:dyDescent="0.25">
      <c r="B33" s="89">
        <v>3909000000</v>
      </c>
      <c r="C33" s="89">
        <v>-36.407032000000001</v>
      </c>
      <c r="D33" s="89">
        <v>-28.735168000000002</v>
      </c>
      <c r="E33" s="10"/>
      <c r="F33" s="6">
        <f t="shared" si="6"/>
        <v>6.5857777777777997</v>
      </c>
      <c r="G33" s="6">
        <f t="shared" si="4"/>
        <v>-12.791283</v>
      </c>
      <c r="J33" s="89">
        <v>3909000000</v>
      </c>
      <c r="K33" s="89">
        <v>-39.330745999999998</v>
      </c>
      <c r="L33" s="89">
        <v>-28.271758999999999</v>
      </c>
      <c r="M33" s="10"/>
      <c r="N33" s="6">
        <f t="shared" si="7"/>
        <v>6.5857777777777997</v>
      </c>
      <c r="O33" s="6">
        <f t="shared" si="5"/>
        <v>-9.3296060999999995</v>
      </c>
      <c r="Q33" s="10"/>
    </row>
    <row r="34" spans="2:17" x14ac:dyDescent="0.25">
      <c r="B34" s="89">
        <v>4358500000</v>
      </c>
      <c r="C34" s="89">
        <v>-44.605246999999999</v>
      </c>
      <c r="D34" s="89">
        <v>-36.973880999999999</v>
      </c>
      <c r="E34" s="10"/>
      <c r="F34" s="6">
        <f t="shared" si="6"/>
        <v>6.9241666666667001</v>
      </c>
      <c r="G34" s="6">
        <f t="shared" si="4"/>
        <v>-14.925250999999999</v>
      </c>
      <c r="J34" s="89">
        <v>4358500000</v>
      </c>
      <c r="K34" s="89">
        <v>-38.951301999999998</v>
      </c>
      <c r="L34" s="89">
        <v>-31.881426000000001</v>
      </c>
      <c r="M34" s="10"/>
      <c r="N34" s="6">
        <f t="shared" si="7"/>
        <v>6.9241666666667001</v>
      </c>
      <c r="O34" s="6">
        <f t="shared" si="5"/>
        <v>-10.112318999999999</v>
      </c>
      <c r="Q34" s="10"/>
    </row>
    <row r="35" spans="2:17" x14ac:dyDescent="0.25">
      <c r="B35" s="89">
        <v>4808000000</v>
      </c>
      <c r="C35" s="89">
        <v>-49.809730999999999</v>
      </c>
      <c r="D35" s="89">
        <v>-41.837341000000002</v>
      </c>
      <c r="E35" s="10"/>
      <c r="F35" s="6">
        <f t="shared" si="6"/>
        <v>7.2625555555556005</v>
      </c>
      <c r="G35" s="6">
        <f t="shared" si="4"/>
        <v>-14.046860000000001</v>
      </c>
      <c r="J35" s="89">
        <v>4808000000</v>
      </c>
      <c r="K35" s="89">
        <v>-39.522640000000003</v>
      </c>
      <c r="L35" s="89">
        <v>-32.549309000000001</v>
      </c>
      <c r="M35" s="10"/>
      <c r="N35" s="6">
        <f t="shared" si="7"/>
        <v>7.2625555555556005</v>
      </c>
      <c r="O35" s="6">
        <f t="shared" si="5"/>
        <v>-12.007358999999999</v>
      </c>
      <c r="Q35" s="10"/>
    </row>
    <row r="36" spans="2:17" x14ac:dyDescent="0.25">
      <c r="B36" s="89">
        <v>5257500000</v>
      </c>
      <c r="C36" s="89">
        <v>-44.902081000000003</v>
      </c>
      <c r="D36" s="89">
        <v>-37.330944000000002</v>
      </c>
      <c r="E36" s="10"/>
      <c r="F36" s="6">
        <f t="shared" si="6"/>
        <v>7.6009444444443997</v>
      </c>
      <c r="G36" s="6">
        <f t="shared" si="4"/>
        <v>-13.202111</v>
      </c>
      <c r="J36" s="89">
        <v>5257500000</v>
      </c>
      <c r="K36" s="89">
        <v>-37.765816000000001</v>
      </c>
      <c r="L36" s="89">
        <v>-30.103812999999999</v>
      </c>
      <c r="M36" s="10"/>
      <c r="N36" s="6">
        <f t="shared" si="7"/>
        <v>7.6009444444443997</v>
      </c>
      <c r="O36" s="6">
        <f t="shared" si="5"/>
        <v>-13.87513</v>
      </c>
      <c r="Q36" s="10"/>
    </row>
    <row r="37" spans="2:17" x14ac:dyDescent="0.25">
      <c r="B37" s="89">
        <v>5707000000</v>
      </c>
      <c r="C37" s="89">
        <v>-43.486938000000002</v>
      </c>
      <c r="D37" s="89">
        <v>-36.168587000000002</v>
      </c>
      <c r="E37" s="10"/>
      <c r="F37" s="6">
        <f t="shared" si="6"/>
        <v>7.9393333333333</v>
      </c>
      <c r="G37" s="6">
        <f t="shared" si="4"/>
        <v>-12.787874</v>
      </c>
      <c r="J37" s="89">
        <v>5707000000</v>
      </c>
      <c r="K37" s="89">
        <v>-38.751235999999999</v>
      </c>
      <c r="L37" s="89">
        <v>-30.612127000000001</v>
      </c>
      <c r="M37" s="10"/>
      <c r="N37" s="6">
        <f t="shared" si="7"/>
        <v>7.9393333333333</v>
      </c>
      <c r="O37" s="6">
        <f t="shared" si="5"/>
        <v>-15.340044000000001</v>
      </c>
      <c r="Q37" s="10"/>
    </row>
    <row r="38" spans="2:17" x14ac:dyDescent="0.25">
      <c r="B38" s="89">
        <v>6156500000</v>
      </c>
      <c r="C38" s="89">
        <v>-38.748116000000003</v>
      </c>
      <c r="D38" s="89">
        <v>-31.438644</v>
      </c>
      <c r="E38" s="10"/>
      <c r="F38" s="6">
        <f t="shared" si="6"/>
        <v>8.2777222222222004</v>
      </c>
      <c r="G38" s="6">
        <f t="shared" si="4"/>
        <v>-12.060043</v>
      </c>
      <c r="J38" s="89">
        <v>6156500000</v>
      </c>
      <c r="K38" s="89">
        <v>-43.288162</v>
      </c>
      <c r="L38" s="89">
        <v>-34.920551000000003</v>
      </c>
      <c r="M38" s="10"/>
      <c r="N38" s="6">
        <f t="shared" si="7"/>
        <v>8.2777222222222004</v>
      </c>
      <c r="O38" s="6">
        <f t="shared" si="5"/>
        <v>-15.997137</v>
      </c>
      <c r="Q38" s="10"/>
    </row>
    <row r="39" spans="2:17" x14ac:dyDescent="0.25">
      <c r="B39" s="89">
        <v>6606000000</v>
      </c>
      <c r="C39" s="89">
        <v>-38.449226000000003</v>
      </c>
      <c r="D39" s="89">
        <v>-31.250298999999998</v>
      </c>
      <c r="E39" s="10"/>
      <c r="F39" s="6">
        <f t="shared" si="6"/>
        <v>8.6161111111110991</v>
      </c>
      <c r="G39" s="6">
        <f t="shared" si="4"/>
        <v>-10.901414000000001</v>
      </c>
      <c r="J39" s="89">
        <v>6606000000</v>
      </c>
      <c r="K39" s="89">
        <v>-45.791473000000003</v>
      </c>
      <c r="L39" s="89">
        <v>-37.030895000000001</v>
      </c>
      <c r="M39" s="10"/>
      <c r="N39" s="6">
        <f t="shared" si="7"/>
        <v>8.6161111111110991</v>
      </c>
      <c r="O39" s="6">
        <f t="shared" si="5"/>
        <v>-16.831883999999999</v>
      </c>
      <c r="Q39" s="10"/>
    </row>
    <row r="40" spans="2:17" x14ac:dyDescent="0.25">
      <c r="B40" s="89">
        <v>7055500000</v>
      </c>
      <c r="C40" s="89">
        <v>-38.715553</v>
      </c>
      <c r="D40" s="89">
        <v>-31.046441999999999</v>
      </c>
      <c r="E40" s="10"/>
      <c r="F40" s="6">
        <f t="shared" si="6"/>
        <v>8.9544999999999995</v>
      </c>
      <c r="G40" s="6">
        <f t="shared" si="4"/>
        <v>-12.489148</v>
      </c>
      <c r="J40" s="89">
        <v>7055500000</v>
      </c>
      <c r="K40" s="89">
        <v>-41.875560999999998</v>
      </c>
      <c r="L40" s="89">
        <v>-32.908240999999997</v>
      </c>
      <c r="M40" s="10"/>
      <c r="N40" s="6">
        <f t="shared" si="7"/>
        <v>8.9544999999999995</v>
      </c>
      <c r="O40" s="6">
        <f t="shared" si="5"/>
        <v>-17.556076000000001</v>
      </c>
      <c r="Q40" s="10"/>
    </row>
    <row r="41" spans="2:17" x14ac:dyDescent="0.25">
      <c r="B41" s="89">
        <v>7505000000</v>
      </c>
      <c r="C41" s="89">
        <v>-38.443129999999996</v>
      </c>
      <c r="D41" s="89">
        <v>-30.112487999999999</v>
      </c>
      <c r="E41" s="10"/>
      <c r="F41" s="6">
        <f t="shared" si="6"/>
        <v>9.2928888888889016</v>
      </c>
      <c r="G41" s="6">
        <f t="shared" si="4"/>
        <v>-11.924314000000001</v>
      </c>
      <c r="J41" s="89">
        <v>7505000000</v>
      </c>
      <c r="K41" s="89">
        <v>-43.790416999999998</v>
      </c>
      <c r="L41" s="89">
        <v>-34.845993</v>
      </c>
      <c r="M41" s="10"/>
      <c r="N41" s="6">
        <f t="shared" si="7"/>
        <v>9.2928888888889016</v>
      </c>
      <c r="O41" s="6">
        <f t="shared" si="5"/>
        <v>-16.553910999999999</v>
      </c>
      <c r="Q41" s="10"/>
    </row>
    <row r="42" spans="2:17" x14ac:dyDescent="0.25">
      <c r="B42" s="89">
        <v>7954500000</v>
      </c>
      <c r="C42" s="89">
        <v>-39.386898000000002</v>
      </c>
      <c r="D42" s="89">
        <v>-30.842013999999999</v>
      </c>
      <c r="E42" s="10"/>
      <c r="F42" s="6">
        <f t="shared" si="6"/>
        <v>9.6312777777778003</v>
      </c>
      <c r="G42" s="6">
        <f t="shared" si="4"/>
        <v>-11.127774</v>
      </c>
      <c r="J42" s="89">
        <v>7954500000</v>
      </c>
      <c r="K42" s="89">
        <v>-45.158011999999999</v>
      </c>
      <c r="L42" s="89">
        <v>-35.595623000000003</v>
      </c>
      <c r="M42" s="10"/>
      <c r="N42" s="6">
        <f t="shared" si="7"/>
        <v>9.6312777777778003</v>
      </c>
      <c r="O42" s="6">
        <f t="shared" si="5"/>
        <v>-13.767222</v>
      </c>
      <c r="Q42" s="10"/>
    </row>
    <row r="43" spans="2:17" x14ac:dyDescent="0.25">
      <c r="B43" s="89">
        <v>8404000000</v>
      </c>
      <c r="C43" s="89">
        <v>-40.166859000000002</v>
      </c>
      <c r="D43" s="89">
        <v>-31.303616999999999</v>
      </c>
      <c r="E43" s="10"/>
      <c r="F43" s="6">
        <f t="shared" si="6"/>
        <v>9.9696666666667006</v>
      </c>
      <c r="G43" s="6">
        <f t="shared" si="4"/>
        <v>-10.348936</v>
      </c>
      <c r="J43" s="89">
        <v>8404000000</v>
      </c>
      <c r="K43" s="89">
        <v>-44.808903000000001</v>
      </c>
      <c r="L43" s="89">
        <v>-34.977249</v>
      </c>
      <c r="M43" s="10"/>
      <c r="N43" s="6">
        <f t="shared" si="7"/>
        <v>9.9696666666667006</v>
      </c>
      <c r="O43" s="6">
        <f t="shared" si="5"/>
        <v>-11.669006</v>
      </c>
      <c r="Q43" s="10"/>
    </row>
    <row r="44" spans="2:17" x14ac:dyDescent="0.25">
      <c r="B44" s="89">
        <v>8853500000</v>
      </c>
      <c r="C44" s="89">
        <v>-40.441608000000002</v>
      </c>
      <c r="D44" s="89">
        <v>-31.727657000000001</v>
      </c>
      <c r="E44" s="10"/>
      <c r="F44" s="6">
        <f t="shared" si="6"/>
        <v>10.308055555555999</v>
      </c>
      <c r="G44" s="6">
        <f t="shared" si="4"/>
        <v>-10.27158</v>
      </c>
      <c r="J44" s="89">
        <v>8853500000</v>
      </c>
      <c r="K44" s="89">
        <v>-46.949772000000003</v>
      </c>
      <c r="L44" s="89">
        <v>-36.895221999999997</v>
      </c>
      <c r="M44" s="10"/>
      <c r="N44" s="6">
        <f t="shared" si="7"/>
        <v>10.308055555555999</v>
      </c>
      <c r="O44" s="6">
        <f t="shared" si="5"/>
        <v>-10.724854000000001</v>
      </c>
      <c r="Q44" s="10"/>
    </row>
    <row r="45" spans="2:17" x14ac:dyDescent="0.25">
      <c r="B45" s="89">
        <v>9303000000</v>
      </c>
      <c r="C45" s="89">
        <v>-40.568592000000002</v>
      </c>
      <c r="D45" s="89">
        <v>-31.473382999999998</v>
      </c>
      <c r="E45" s="10"/>
      <c r="F45" s="6">
        <f t="shared" si="6"/>
        <v>10.646444444444001</v>
      </c>
      <c r="G45" s="6">
        <f t="shared" si="4"/>
        <v>-10.531347999999999</v>
      </c>
      <c r="J45" s="89">
        <v>9303000000</v>
      </c>
      <c r="K45" s="89">
        <v>-46.402779000000002</v>
      </c>
      <c r="L45" s="89">
        <v>-35.848602</v>
      </c>
      <c r="M45" s="10"/>
      <c r="N45" s="6">
        <f t="shared" si="7"/>
        <v>10.646444444444001</v>
      </c>
      <c r="O45" s="6">
        <f t="shared" si="5"/>
        <v>-9.8912353999999993</v>
      </c>
      <c r="Q45" s="10"/>
    </row>
    <row r="46" spans="2:17" x14ac:dyDescent="0.25">
      <c r="B46" s="89">
        <v>9752500000</v>
      </c>
      <c r="C46" s="89">
        <v>-40.671368000000001</v>
      </c>
      <c r="D46" s="89">
        <v>-31.973528000000002</v>
      </c>
      <c r="E46" s="10"/>
      <c r="F46" s="6">
        <f t="shared" si="6"/>
        <v>10.984833333333</v>
      </c>
      <c r="G46" s="6">
        <f t="shared" si="4"/>
        <v>-10.671096</v>
      </c>
      <c r="J46" s="89">
        <v>9752500000</v>
      </c>
      <c r="K46" s="89">
        <v>-41.847377999999999</v>
      </c>
      <c r="L46" s="89">
        <v>-31.418381</v>
      </c>
      <c r="M46" s="10"/>
      <c r="N46" s="6">
        <f t="shared" si="7"/>
        <v>10.984833333333</v>
      </c>
      <c r="O46" s="6">
        <f t="shared" si="5"/>
        <v>-9.8056210999999998</v>
      </c>
      <c r="Q46" s="10"/>
    </row>
    <row r="47" spans="2:17" x14ac:dyDescent="0.25">
      <c r="B47" s="89">
        <v>10202000000</v>
      </c>
      <c r="C47" s="89">
        <v>-41.615592999999997</v>
      </c>
      <c r="D47" s="89">
        <v>-33.171973999999999</v>
      </c>
      <c r="E47" s="10"/>
      <c r="F47" s="6">
        <f t="shared" si="6"/>
        <v>11.323222222222</v>
      </c>
      <c r="G47" s="6">
        <f t="shared" si="4"/>
        <v>-10.992051</v>
      </c>
      <c r="J47" s="89">
        <v>10202000000</v>
      </c>
      <c r="K47" s="89">
        <v>-42.349364999999999</v>
      </c>
      <c r="L47" s="89">
        <v>-32.015324</v>
      </c>
      <c r="M47" s="10"/>
      <c r="N47" s="6">
        <f t="shared" si="7"/>
        <v>11.323222222222</v>
      </c>
      <c r="O47" s="6">
        <f t="shared" si="5"/>
        <v>-9.0717154000000004</v>
      </c>
      <c r="Q47" s="10"/>
    </row>
    <row r="48" spans="2:17" x14ac:dyDescent="0.25">
      <c r="B48" s="89">
        <v>10651500000</v>
      </c>
      <c r="C48" s="89">
        <v>-40.150630999999997</v>
      </c>
      <c r="D48" s="89">
        <v>-31.795722999999999</v>
      </c>
      <c r="E48" s="10"/>
      <c r="F48" s="6">
        <f t="shared" si="6"/>
        <v>11.661611111111</v>
      </c>
      <c r="G48" s="6">
        <f t="shared" si="4"/>
        <v>-11.476065999999999</v>
      </c>
      <c r="J48" s="89">
        <v>10651500000</v>
      </c>
      <c r="K48" s="89">
        <v>-42.657756999999997</v>
      </c>
      <c r="L48" s="89">
        <v>-32.607455999999999</v>
      </c>
      <c r="M48" s="10"/>
      <c r="N48" s="6">
        <f t="shared" si="7"/>
        <v>11.661611111111</v>
      </c>
      <c r="O48" s="6">
        <f t="shared" si="5"/>
        <v>-9.2623034000000004</v>
      </c>
      <c r="Q48" s="10"/>
    </row>
    <row r="49" spans="2:17" x14ac:dyDescent="0.25">
      <c r="B49" s="89">
        <v>11101000000</v>
      </c>
      <c r="C49" s="89">
        <v>-39.200831999999998</v>
      </c>
      <c r="D49" s="89">
        <v>-30.498066000000001</v>
      </c>
      <c r="E49" s="10"/>
      <c r="F49" s="6">
        <f t="shared" si="6"/>
        <v>12</v>
      </c>
      <c r="G49" s="6">
        <f t="shared" si="4"/>
        <v>-10.798603999999999</v>
      </c>
      <c r="J49" s="89">
        <v>11101000000</v>
      </c>
      <c r="K49" s="89">
        <v>-43.328055999999997</v>
      </c>
      <c r="L49" s="89">
        <v>-33.477760000000004</v>
      </c>
      <c r="M49" s="10"/>
      <c r="N49" s="6">
        <f t="shared" si="7"/>
        <v>12</v>
      </c>
      <c r="O49" s="6">
        <f t="shared" si="5"/>
        <v>-9.5544537999999992</v>
      </c>
      <c r="Q49" s="10"/>
    </row>
    <row r="50" spans="2:17" x14ac:dyDescent="0.25">
      <c r="B50" s="89">
        <v>11550500000</v>
      </c>
      <c r="C50" s="89">
        <v>-40.657581</v>
      </c>
      <c r="D50" s="89">
        <v>-31.572638999999999</v>
      </c>
      <c r="E50" s="10"/>
      <c r="F50" s="6" t="s">
        <v>21</v>
      </c>
      <c r="J50" s="89">
        <v>11550500000</v>
      </c>
      <c r="K50" s="89">
        <v>-43.761870999999999</v>
      </c>
      <c r="L50" s="89">
        <v>-34.432175000000001</v>
      </c>
      <c r="M50" s="10"/>
      <c r="N50" s="6" t="s">
        <v>21</v>
      </c>
      <c r="Q50" s="10"/>
    </row>
    <row r="51" spans="2:17" x14ac:dyDescent="0.25">
      <c r="B51" s="89">
        <v>12000000000</v>
      </c>
      <c r="C51" s="89">
        <v>-42.024445</v>
      </c>
      <c r="D51" s="89">
        <v>-31.453645999999999</v>
      </c>
      <c r="E51" s="10"/>
      <c r="J51" s="89">
        <v>12000000000</v>
      </c>
      <c r="K51" s="89">
        <v>-43.012157000000002</v>
      </c>
      <c r="L51" s="89">
        <v>-33.735309999999998</v>
      </c>
      <c r="M51" s="10"/>
      <c r="Q51" s="10"/>
    </row>
    <row r="52" spans="2:17" x14ac:dyDescent="0.25">
      <c r="B52" s="89" t="s">
        <v>21</v>
      </c>
      <c r="E52" s="8"/>
      <c r="J52" s="89" t="s">
        <v>21</v>
      </c>
      <c r="M52" s="8"/>
      <c r="Q52" s="8"/>
    </row>
    <row r="53" spans="2:17" x14ac:dyDescent="0.25">
      <c r="E53" s="8"/>
      <c r="F53" s="6" t="s">
        <v>23</v>
      </c>
      <c r="M53" s="8"/>
      <c r="N53" s="6" t="s">
        <v>23</v>
      </c>
      <c r="Q53" s="8"/>
    </row>
    <row r="54" spans="2:17" ht="15.75" x14ac:dyDescent="0.25">
      <c r="E54" s="8"/>
      <c r="F54" s="6" t="s">
        <v>19</v>
      </c>
      <c r="G54" s="6" t="str">
        <f t="shared" ref="G54:G73" si="8">D80</f>
        <v>1Ix4L dBc Log Mag(dB)</v>
      </c>
      <c r="H54" s="35">
        <v>1</v>
      </c>
      <c r="M54" s="8"/>
      <c r="N54" s="6" t="s">
        <v>19</v>
      </c>
      <c r="O54" s="6" t="str">
        <f t="shared" ref="O54:O73" si="9">L80</f>
        <v>1Ix4L dBc Log Mag(dB)</v>
      </c>
      <c r="P54" s="35">
        <v>1</v>
      </c>
      <c r="Q54" s="8"/>
    </row>
    <row r="55" spans="2:17" ht="15.75" x14ac:dyDescent="0.25">
      <c r="B55" s="89" t="s">
        <v>22</v>
      </c>
      <c r="E55" s="8"/>
      <c r="F55" s="6">
        <f t="shared" ref="F55:F73" si="10">B81/1000000000</f>
        <v>7.9089999999999998</v>
      </c>
      <c r="G55" s="6">
        <f t="shared" si="8"/>
        <v>-41.106163000000002</v>
      </c>
      <c r="H55" s="36">
        <f>ABS(AVERAGE(G55:G73)-(H54-1)*5)</f>
        <v>44.097283157894729</v>
      </c>
      <c r="J55" s="89" t="s">
        <v>22</v>
      </c>
      <c r="M55" s="8"/>
      <c r="N55" s="6">
        <f t="shared" ref="N55:N73" si="11">J81/1000000000</f>
        <v>7.9089999999999998</v>
      </c>
      <c r="O55" s="6">
        <f t="shared" si="9"/>
        <v>-37.772095</v>
      </c>
      <c r="P55" s="36">
        <f>ABS(AVERAGE(O55:O73)-(P54-1)*5)</f>
        <v>38.306492842105264</v>
      </c>
      <c r="Q55" s="8"/>
    </row>
    <row r="56" spans="2:17" x14ac:dyDescent="0.25">
      <c r="B56" s="89" t="s">
        <v>19</v>
      </c>
      <c r="C56" s="89" t="s">
        <v>147</v>
      </c>
      <c r="D56" s="89" t="s">
        <v>73</v>
      </c>
      <c r="E56" s="8"/>
      <c r="F56" s="6">
        <f t="shared" si="10"/>
        <v>8.1362777777777993</v>
      </c>
      <c r="G56" s="6">
        <f t="shared" si="8"/>
        <v>-45.436131000000003</v>
      </c>
      <c r="J56" s="89" t="s">
        <v>19</v>
      </c>
      <c r="K56" s="89" t="s">
        <v>147</v>
      </c>
      <c r="L56" s="89" t="s">
        <v>73</v>
      </c>
      <c r="M56" s="8"/>
      <c r="N56" s="6">
        <f t="shared" si="11"/>
        <v>8.1362777777777993</v>
      </c>
      <c r="O56" s="6">
        <f t="shared" si="9"/>
        <v>-41.758899999999997</v>
      </c>
      <c r="Q56" s="8"/>
    </row>
    <row r="57" spans="2:17" x14ac:dyDescent="0.25">
      <c r="B57" s="89">
        <v>5909000000</v>
      </c>
      <c r="C57" s="89">
        <v>-13.935993</v>
      </c>
      <c r="D57" s="89">
        <v>-6.2641315000000004</v>
      </c>
      <c r="E57" s="8"/>
      <c r="F57" s="6">
        <f t="shared" si="10"/>
        <v>8.3635555555555996</v>
      </c>
      <c r="G57" s="6">
        <f t="shared" si="8"/>
        <v>-46.308159000000003</v>
      </c>
      <c r="J57" s="89">
        <v>5909000000</v>
      </c>
      <c r="K57" s="89">
        <v>-14.365640000000001</v>
      </c>
      <c r="L57" s="89">
        <v>-3.3066529999999998</v>
      </c>
      <c r="M57" s="8"/>
      <c r="N57" s="6">
        <f t="shared" si="11"/>
        <v>8.3635555555555996</v>
      </c>
      <c r="O57" s="6">
        <f t="shared" si="9"/>
        <v>-41.546249000000003</v>
      </c>
      <c r="Q57" s="8"/>
    </row>
    <row r="58" spans="2:17" x14ac:dyDescent="0.25">
      <c r="B58" s="89">
        <v>6247388888.8888998</v>
      </c>
      <c r="C58" s="89">
        <v>-17.649225000000001</v>
      </c>
      <c r="D58" s="89">
        <v>-10.017859</v>
      </c>
      <c r="E58" s="8"/>
      <c r="F58" s="6">
        <f t="shared" si="10"/>
        <v>8.5908333333333005</v>
      </c>
      <c r="G58" s="6">
        <f t="shared" si="8"/>
        <v>-47.860542000000002</v>
      </c>
      <c r="J58" s="89">
        <v>6247388888.8888998</v>
      </c>
      <c r="K58" s="89">
        <v>-15.043431999999999</v>
      </c>
      <c r="L58" s="89">
        <v>-7.9735579000000003</v>
      </c>
      <c r="M58" s="8"/>
      <c r="N58" s="6">
        <f t="shared" si="11"/>
        <v>8.5908333333333005</v>
      </c>
      <c r="O58" s="6">
        <f t="shared" si="9"/>
        <v>-40.785324000000003</v>
      </c>
      <c r="Q58" s="8"/>
    </row>
    <row r="59" spans="2:17" x14ac:dyDescent="0.25">
      <c r="B59" s="89">
        <v>6585777777.7777996</v>
      </c>
      <c r="C59" s="89">
        <v>-20.763670000000001</v>
      </c>
      <c r="D59" s="89">
        <v>-12.791283</v>
      </c>
      <c r="E59" s="8"/>
      <c r="F59" s="6">
        <f t="shared" si="10"/>
        <v>8.818111111111099</v>
      </c>
      <c r="G59" s="6">
        <f t="shared" si="8"/>
        <v>-52.590347000000001</v>
      </c>
      <c r="J59" s="89">
        <v>6585777777.7777996</v>
      </c>
      <c r="K59" s="89">
        <v>-16.302935000000002</v>
      </c>
      <c r="L59" s="89">
        <v>-9.3296060999999995</v>
      </c>
      <c r="M59" s="8"/>
      <c r="N59" s="6">
        <f t="shared" si="11"/>
        <v>8.818111111111099</v>
      </c>
      <c r="O59" s="6">
        <f t="shared" si="9"/>
        <v>-42.304527</v>
      </c>
      <c r="Q59" s="8"/>
    </row>
    <row r="60" spans="2:17" x14ac:dyDescent="0.25">
      <c r="B60" s="89">
        <v>6924166666.6667004</v>
      </c>
      <c r="C60" s="89">
        <v>-22.496386000000001</v>
      </c>
      <c r="D60" s="89">
        <v>-14.925250999999999</v>
      </c>
      <c r="E60" s="8"/>
      <c r="F60" s="6">
        <f t="shared" si="10"/>
        <v>9.0453888888889011</v>
      </c>
      <c r="G60" s="6">
        <f t="shared" si="8"/>
        <v>-51.289042999999999</v>
      </c>
      <c r="J60" s="89">
        <v>6924166666.6667004</v>
      </c>
      <c r="K60" s="89">
        <v>-17.774321</v>
      </c>
      <c r="L60" s="89">
        <v>-10.112318999999999</v>
      </c>
      <c r="M60" s="8"/>
      <c r="N60" s="6">
        <f t="shared" si="11"/>
        <v>9.0453888888889011</v>
      </c>
      <c r="O60" s="6">
        <f t="shared" si="9"/>
        <v>-40.336925999999998</v>
      </c>
      <c r="Q60" s="8"/>
    </row>
    <row r="61" spans="2:17" x14ac:dyDescent="0.25">
      <c r="B61" s="89">
        <v>7262555555.5556002</v>
      </c>
      <c r="C61" s="89">
        <v>-21.365210999999999</v>
      </c>
      <c r="D61" s="89">
        <v>-14.046860000000001</v>
      </c>
      <c r="E61" s="8"/>
      <c r="F61" s="6">
        <f t="shared" si="10"/>
        <v>9.2726666666666997</v>
      </c>
      <c r="G61" s="6">
        <f t="shared" si="8"/>
        <v>-59.564964000000003</v>
      </c>
      <c r="J61" s="89">
        <v>7262555555.5556002</v>
      </c>
      <c r="K61" s="89">
        <v>-20.146467000000001</v>
      </c>
      <c r="L61" s="89">
        <v>-12.007358999999999</v>
      </c>
      <c r="M61" s="8"/>
      <c r="N61" s="6">
        <f t="shared" si="11"/>
        <v>9.2726666666666997</v>
      </c>
      <c r="O61" s="6">
        <f t="shared" si="9"/>
        <v>-38.700226000000001</v>
      </c>
      <c r="Q61" s="8"/>
    </row>
    <row r="62" spans="2:17" x14ac:dyDescent="0.25">
      <c r="B62" s="89">
        <v>7600944444.4443998</v>
      </c>
      <c r="C62" s="89">
        <v>-20.511583000000002</v>
      </c>
      <c r="D62" s="89">
        <v>-13.202111</v>
      </c>
      <c r="E62" s="8"/>
      <c r="F62" s="6">
        <f t="shared" si="10"/>
        <v>9.4999444444444006</v>
      </c>
      <c r="G62" s="6">
        <f t="shared" si="8"/>
        <v>-54.615214999999999</v>
      </c>
      <c r="J62" s="89">
        <v>7600944444.4443998</v>
      </c>
      <c r="K62" s="89">
        <v>-22.242740999999999</v>
      </c>
      <c r="L62" s="89">
        <v>-13.87513</v>
      </c>
      <c r="M62" s="8"/>
      <c r="N62" s="6">
        <f t="shared" si="11"/>
        <v>9.4999444444444006</v>
      </c>
      <c r="O62" s="6">
        <f t="shared" si="9"/>
        <v>-37.746887000000001</v>
      </c>
      <c r="Q62" s="8"/>
    </row>
    <row r="63" spans="2:17" x14ac:dyDescent="0.25">
      <c r="B63" s="89">
        <v>7939333333.3332996</v>
      </c>
      <c r="C63" s="89">
        <v>-19.986799000000001</v>
      </c>
      <c r="D63" s="89">
        <v>-12.787874</v>
      </c>
      <c r="E63" s="8"/>
      <c r="F63" s="6">
        <f t="shared" si="10"/>
        <v>9.7272222222222009</v>
      </c>
      <c r="G63" s="6">
        <f t="shared" si="8"/>
        <v>-49.275241999999999</v>
      </c>
      <c r="J63" s="89">
        <v>7939333333.3332996</v>
      </c>
      <c r="K63" s="89">
        <v>-24.100624</v>
      </c>
      <c r="L63" s="89">
        <v>-15.340044000000001</v>
      </c>
      <c r="M63" s="8"/>
      <c r="N63" s="6">
        <f t="shared" si="11"/>
        <v>9.7272222222222009</v>
      </c>
      <c r="O63" s="6">
        <f t="shared" si="9"/>
        <v>-37.490806999999997</v>
      </c>
      <c r="Q63" s="8"/>
    </row>
    <row r="64" spans="2:17" x14ac:dyDescent="0.25">
      <c r="B64" s="89">
        <v>8277722222.2222004</v>
      </c>
      <c r="C64" s="89">
        <v>-19.729156</v>
      </c>
      <c r="D64" s="89">
        <v>-12.060043</v>
      </c>
      <c r="E64" s="8"/>
      <c r="F64" s="6">
        <f t="shared" si="10"/>
        <v>9.9544999999999995</v>
      </c>
      <c r="G64" s="6">
        <f t="shared" si="8"/>
        <v>-47.102435999999997</v>
      </c>
      <c r="J64" s="89">
        <v>8277722222.2222004</v>
      </c>
      <c r="K64" s="89">
        <v>-24.964455000000001</v>
      </c>
      <c r="L64" s="89">
        <v>-15.997137</v>
      </c>
      <c r="M64" s="8"/>
      <c r="N64" s="6">
        <f t="shared" si="11"/>
        <v>9.9544999999999995</v>
      </c>
      <c r="O64" s="6">
        <f t="shared" si="9"/>
        <v>-35.921852000000001</v>
      </c>
      <c r="Q64" s="8"/>
    </row>
    <row r="65" spans="2:17" x14ac:dyDescent="0.25">
      <c r="B65" s="89">
        <v>8616111111.1110992</v>
      </c>
      <c r="C65" s="89">
        <v>-19.232056</v>
      </c>
      <c r="D65" s="89">
        <v>-10.901414000000001</v>
      </c>
      <c r="E65" s="8"/>
      <c r="F65" s="6">
        <f t="shared" si="10"/>
        <v>10.181777777778001</v>
      </c>
      <c r="G65" s="6">
        <f t="shared" si="8"/>
        <v>-42.961880000000001</v>
      </c>
      <c r="J65" s="89">
        <v>8616111111.1110992</v>
      </c>
      <c r="K65" s="89">
        <v>-25.776309999999999</v>
      </c>
      <c r="L65" s="89">
        <v>-16.831883999999999</v>
      </c>
      <c r="M65" s="8"/>
      <c r="N65" s="6">
        <f t="shared" si="11"/>
        <v>10.181777777778001</v>
      </c>
      <c r="O65" s="6">
        <f t="shared" si="9"/>
        <v>-35.613875999999998</v>
      </c>
      <c r="Q65" s="8"/>
    </row>
    <row r="66" spans="2:17" x14ac:dyDescent="0.25">
      <c r="B66" s="89">
        <v>8954500000</v>
      </c>
      <c r="C66" s="89">
        <v>-21.034033000000001</v>
      </c>
      <c r="D66" s="89">
        <v>-12.489148</v>
      </c>
      <c r="E66" s="8"/>
      <c r="F66" s="6">
        <f t="shared" si="10"/>
        <v>10.409055555556</v>
      </c>
      <c r="G66" s="6">
        <f t="shared" si="8"/>
        <v>-42.005153999999997</v>
      </c>
      <c r="J66" s="89">
        <v>8954500000</v>
      </c>
      <c r="K66" s="89">
        <v>-27.118466999999999</v>
      </c>
      <c r="L66" s="89">
        <v>-17.556076000000001</v>
      </c>
      <c r="M66" s="8"/>
      <c r="N66" s="6">
        <f t="shared" si="11"/>
        <v>10.409055555556</v>
      </c>
      <c r="O66" s="6">
        <f t="shared" si="9"/>
        <v>-36.202953000000001</v>
      </c>
      <c r="Q66" s="8"/>
    </row>
    <row r="67" spans="2:17" x14ac:dyDescent="0.25">
      <c r="B67" s="89">
        <v>9292888888.8889008</v>
      </c>
      <c r="C67" s="89">
        <v>-20.787554</v>
      </c>
      <c r="D67" s="89">
        <v>-11.924314000000001</v>
      </c>
      <c r="E67" s="8"/>
      <c r="F67" s="6">
        <f t="shared" si="10"/>
        <v>10.636333333333001</v>
      </c>
      <c r="G67" s="6">
        <f t="shared" si="8"/>
        <v>-39.728015999999997</v>
      </c>
      <c r="J67" s="89">
        <v>9292888888.8889008</v>
      </c>
      <c r="K67" s="89">
        <v>-26.385567000000002</v>
      </c>
      <c r="L67" s="89">
        <v>-16.553910999999999</v>
      </c>
      <c r="M67" s="8"/>
      <c r="N67" s="6">
        <f t="shared" si="11"/>
        <v>10.636333333333001</v>
      </c>
      <c r="O67" s="6">
        <f t="shared" si="9"/>
        <v>-34.488346</v>
      </c>
      <c r="Q67" s="8"/>
    </row>
    <row r="68" spans="2:17" x14ac:dyDescent="0.25">
      <c r="B68" s="89">
        <v>9631277777.7777996</v>
      </c>
      <c r="C68" s="89">
        <v>-19.841726000000001</v>
      </c>
      <c r="D68" s="89">
        <v>-11.127774</v>
      </c>
      <c r="E68" s="8"/>
      <c r="F68" s="6">
        <f t="shared" si="10"/>
        <v>10.863611111111</v>
      </c>
      <c r="G68" s="6">
        <f t="shared" si="8"/>
        <v>-37.980091000000002</v>
      </c>
      <c r="J68" s="89">
        <v>9631277777.7777996</v>
      </c>
      <c r="K68" s="89">
        <v>-23.821774000000001</v>
      </c>
      <c r="L68" s="89">
        <v>-13.767222</v>
      </c>
      <c r="M68" s="8"/>
      <c r="N68" s="6">
        <f t="shared" si="11"/>
        <v>10.863611111111</v>
      </c>
      <c r="O68" s="6">
        <f t="shared" si="9"/>
        <v>-35.438865999999997</v>
      </c>
      <c r="Q68" s="8"/>
    </row>
    <row r="69" spans="2:17" x14ac:dyDescent="0.25">
      <c r="B69" s="89">
        <v>9969666666.6667004</v>
      </c>
      <c r="C69" s="89">
        <v>-19.444143</v>
      </c>
      <c r="D69" s="89">
        <v>-10.348936</v>
      </c>
      <c r="E69" s="8"/>
      <c r="F69" s="6">
        <f t="shared" si="10"/>
        <v>11.090888888888999</v>
      </c>
      <c r="G69" s="6">
        <f t="shared" si="8"/>
        <v>-37.576369999999997</v>
      </c>
      <c r="J69" s="89">
        <v>9969666666.6667004</v>
      </c>
      <c r="K69" s="89">
        <v>-22.223185000000001</v>
      </c>
      <c r="L69" s="89">
        <v>-11.669006</v>
      </c>
      <c r="M69" s="8"/>
      <c r="N69" s="6">
        <f t="shared" si="11"/>
        <v>11.090888888888999</v>
      </c>
      <c r="O69" s="6">
        <f t="shared" si="9"/>
        <v>-37.384228</v>
      </c>
      <c r="Q69" s="8"/>
    </row>
    <row r="70" spans="2:17" x14ac:dyDescent="0.25">
      <c r="B70" s="89">
        <v>10308055555.556</v>
      </c>
      <c r="C70" s="89">
        <v>-18.969418999999998</v>
      </c>
      <c r="D70" s="89">
        <v>-10.27158</v>
      </c>
      <c r="E70" s="8"/>
      <c r="F70" s="6">
        <f t="shared" si="10"/>
        <v>11.318166666667</v>
      </c>
      <c r="G70" s="6">
        <f t="shared" si="8"/>
        <v>-38.832855000000002</v>
      </c>
      <c r="J70" s="89">
        <v>10308055555.556</v>
      </c>
      <c r="K70" s="89">
        <v>-21.153851</v>
      </c>
      <c r="L70" s="89">
        <v>-10.724854000000001</v>
      </c>
      <c r="M70" s="8"/>
      <c r="N70" s="6">
        <f t="shared" si="11"/>
        <v>11.318166666667</v>
      </c>
      <c r="O70" s="6">
        <f t="shared" si="9"/>
        <v>-37.496025000000003</v>
      </c>
      <c r="Q70" s="8"/>
    </row>
    <row r="71" spans="2:17" x14ac:dyDescent="0.25">
      <c r="B71" s="89">
        <v>10646444444.444</v>
      </c>
      <c r="C71" s="89">
        <v>-18.974965999999998</v>
      </c>
      <c r="D71" s="89">
        <v>-10.531347999999999</v>
      </c>
      <c r="E71" s="8"/>
      <c r="F71" s="6">
        <f t="shared" si="10"/>
        <v>11.545444444444</v>
      </c>
      <c r="G71" s="6">
        <f t="shared" si="8"/>
        <v>-35.969673</v>
      </c>
      <c r="J71" s="89">
        <v>10646444444.444</v>
      </c>
      <c r="K71" s="89">
        <v>-20.225275</v>
      </c>
      <c r="L71" s="89">
        <v>-9.8912353999999993</v>
      </c>
      <c r="M71" s="8"/>
      <c r="N71" s="6">
        <f t="shared" si="11"/>
        <v>11.545444444444</v>
      </c>
      <c r="O71" s="6">
        <f t="shared" si="9"/>
        <v>-38.053668999999999</v>
      </c>
      <c r="Q71" s="8"/>
    </row>
    <row r="72" spans="2:17" x14ac:dyDescent="0.25">
      <c r="B72" s="89">
        <v>10984833333.333</v>
      </c>
      <c r="C72" s="89">
        <v>-19.026001000000001</v>
      </c>
      <c r="D72" s="89">
        <v>-10.671096</v>
      </c>
      <c r="E72" s="8"/>
      <c r="F72" s="6">
        <f t="shared" si="10"/>
        <v>11.772722222222001</v>
      </c>
      <c r="G72" s="6">
        <f t="shared" si="8"/>
        <v>-35.197825999999999</v>
      </c>
      <c r="J72" s="89">
        <v>10984833333.333</v>
      </c>
      <c r="K72" s="89">
        <v>-19.855920999999999</v>
      </c>
      <c r="L72" s="89">
        <v>-9.8056210999999998</v>
      </c>
      <c r="M72" s="8"/>
      <c r="N72" s="6">
        <f t="shared" si="11"/>
        <v>11.772722222222001</v>
      </c>
      <c r="O72" s="6">
        <f t="shared" si="9"/>
        <v>-38.642597000000002</v>
      </c>
      <c r="Q72" s="8"/>
    </row>
    <row r="73" spans="2:17" x14ac:dyDescent="0.25">
      <c r="B73" s="89">
        <v>11323222222.222</v>
      </c>
      <c r="C73" s="89">
        <v>-19.694818000000001</v>
      </c>
      <c r="D73" s="89">
        <v>-10.992051</v>
      </c>
      <c r="E73" s="8"/>
      <c r="F73" s="6">
        <f t="shared" si="10"/>
        <v>12</v>
      </c>
      <c r="G73" s="6">
        <f t="shared" si="8"/>
        <v>-32.448273</v>
      </c>
      <c r="J73" s="89">
        <v>11323222222.222</v>
      </c>
      <c r="K73" s="89">
        <v>-18.92201</v>
      </c>
      <c r="L73" s="89">
        <v>-9.0717154000000004</v>
      </c>
      <c r="M73" s="8"/>
      <c r="N73" s="6">
        <f t="shared" si="11"/>
        <v>12</v>
      </c>
      <c r="O73" s="6">
        <f t="shared" si="9"/>
        <v>-40.139011000000004</v>
      </c>
      <c r="Q73" s="8"/>
    </row>
    <row r="74" spans="2:17" x14ac:dyDescent="0.25">
      <c r="B74" s="89">
        <v>11661611111.111</v>
      </c>
      <c r="C74" s="89">
        <v>-20.561007</v>
      </c>
      <c r="D74" s="89">
        <v>-11.476065999999999</v>
      </c>
      <c r="E74" s="8"/>
      <c r="F74" s="6" t="s">
        <v>21</v>
      </c>
      <c r="J74" s="89">
        <v>11661611111.111</v>
      </c>
      <c r="K74" s="89">
        <v>-18.591999000000001</v>
      </c>
      <c r="L74" s="89">
        <v>-9.2623034000000004</v>
      </c>
      <c r="M74" s="8"/>
      <c r="N74" s="6" t="s">
        <v>21</v>
      </c>
      <c r="Q74" s="8"/>
    </row>
    <row r="75" spans="2:17" x14ac:dyDescent="0.25">
      <c r="B75" s="89">
        <v>12000000000</v>
      </c>
      <c r="C75" s="89">
        <v>-21.369403999999999</v>
      </c>
      <c r="D75" s="89">
        <v>-10.798603999999999</v>
      </c>
      <c r="J75" s="89">
        <v>12000000000</v>
      </c>
      <c r="K75" s="89">
        <v>-18.831302999999998</v>
      </c>
      <c r="L75" s="89">
        <v>-9.5544537999999992</v>
      </c>
    </row>
    <row r="76" spans="2:17" x14ac:dyDescent="0.25">
      <c r="B76" s="89" t="s">
        <v>21</v>
      </c>
      <c r="J76" s="89" t="s">
        <v>21</v>
      </c>
    </row>
    <row r="77" spans="2:17" x14ac:dyDescent="0.25">
      <c r="F77" s="6" t="s">
        <v>24</v>
      </c>
      <c r="N77" s="6" t="s">
        <v>24</v>
      </c>
    </row>
    <row r="78" spans="2:17" ht="15.75" x14ac:dyDescent="0.25">
      <c r="F78" s="6" t="s">
        <v>19</v>
      </c>
      <c r="G78" s="6" t="str">
        <f t="shared" ref="G78:G97" si="12">D104</f>
        <v>1Ix5L dBc Log Mag(dB)</v>
      </c>
      <c r="H78" s="35">
        <v>1</v>
      </c>
      <c r="N78" s="6" t="s">
        <v>19</v>
      </c>
      <c r="O78" s="6" t="str">
        <f t="shared" ref="O78:O97" si="13">L104</f>
        <v>1Ix5L dBc Log Mag(dB)</v>
      </c>
      <c r="P78" s="35">
        <v>1</v>
      </c>
    </row>
    <row r="79" spans="2:17" ht="15.75" x14ac:dyDescent="0.25">
      <c r="B79" s="89" t="s">
        <v>23</v>
      </c>
      <c r="F79" s="6">
        <f t="shared" ref="F79:F97" si="14">B105/1000000000</f>
        <v>9.9090000000000007</v>
      </c>
      <c r="G79" s="6">
        <f t="shared" si="12"/>
        <v>-42.846851000000001</v>
      </c>
      <c r="H79" s="36">
        <f>ABS(AVERAGE(G79:G97)-(H78-1)*5)</f>
        <v>29.44631857894737</v>
      </c>
      <c r="J79" s="89" t="s">
        <v>23</v>
      </c>
      <c r="N79" s="6">
        <f t="shared" ref="N79:N97" si="15">J105/1000000000</f>
        <v>9.9090000000000007</v>
      </c>
      <c r="O79" s="6">
        <f t="shared" si="13"/>
        <v>-19.129566000000001</v>
      </c>
      <c r="P79" s="36">
        <f>ABS(AVERAGE(O79:O97)-(P78-1)*5)</f>
        <v>27.540566894736845</v>
      </c>
    </row>
    <row r="80" spans="2:17" x14ac:dyDescent="0.25">
      <c r="B80" s="89" t="s">
        <v>19</v>
      </c>
      <c r="C80" s="89" t="s">
        <v>148</v>
      </c>
      <c r="D80" s="89" t="s">
        <v>74</v>
      </c>
      <c r="F80" s="6">
        <f t="shared" si="14"/>
        <v>10.025166666666999</v>
      </c>
      <c r="G80" s="6">
        <f t="shared" si="12"/>
        <v>-19.062618000000001</v>
      </c>
      <c r="J80" s="89" t="s">
        <v>19</v>
      </c>
      <c r="K80" s="89" t="s">
        <v>148</v>
      </c>
      <c r="L80" s="89" t="s">
        <v>74</v>
      </c>
      <c r="N80" s="6">
        <f t="shared" si="15"/>
        <v>10.025166666666999</v>
      </c>
      <c r="O80" s="6">
        <f t="shared" si="13"/>
        <v>-26.489325999999998</v>
      </c>
    </row>
    <row r="81" spans="2:15" x14ac:dyDescent="0.25">
      <c r="B81" s="89">
        <v>7909000000</v>
      </c>
      <c r="C81" s="89">
        <v>-48.778027000000002</v>
      </c>
      <c r="D81" s="89">
        <v>-41.106163000000002</v>
      </c>
      <c r="F81" s="6">
        <f t="shared" si="14"/>
        <v>10.141333333333</v>
      </c>
      <c r="G81" s="6">
        <f t="shared" si="12"/>
        <v>-37.773521000000002</v>
      </c>
      <c r="J81" s="89">
        <v>7909000000</v>
      </c>
      <c r="K81" s="89">
        <v>-48.831080999999998</v>
      </c>
      <c r="L81" s="89">
        <v>-37.772095</v>
      </c>
      <c r="N81" s="6">
        <f t="shared" si="15"/>
        <v>10.141333333333</v>
      </c>
      <c r="O81" s="6">
        <f t="shared" si="13"/>
        <v>-24.079211999999998</v>
      </c>
    </row>
    <row r="82" spans="2:15" x14ac:dyDescent="0.25">
      <c r="B82" s="89">
        <v>8136277777.7777996</v>
      </c>
      <c r="C82" s="89">
        <v>-53.067497000000003</v>
      </c>
      <c r="D82" s="89">
        <v>-45.436131000000003</v>
      </c>
      <c r="F82" s="6">
        <f t="shared" si="14"/>
        <v>10.2575</v>
      </c>
      <c r="G82" s="6">
        <f t="shared" si="12"/>
        <v>-23.552907999999999</v>
      </c>
      <c r="J82" s="89">
        <v>8136277777.7777996</v>
      </c>
      <c r="K82" s="89">
        <v>-48.828772999999998</v>
      </c>
      <c r="L82" s="89">
        <v>-41.758899999999997</v>
      </c>
      <c r="N82" s="6">
        <f t="shared" si="15"/>
        <v>10.2575</v>
      </c>
      <c r="O82" s="6">
        <f t="shared" si="13"/>
        <v>-25.433347999999999</v>
      </c>
    </row>
    <row r="83" spans="2:15" x14ac:dyDescent="0.25">
      <c r="B83" s="89">
        <v>8363555555.5556002</v>
      </c>
      <c r="C83" s="89">
        <v>-54.280543999999999</v>
      </c>
      <c r="D83" s="89">
        <v>-46.308159000000003</v>
      </c>
      <c r="F83" s="6">
        <f t="shared" si="14"/>
        <v>10.373666666666999</v>
      </c>
      <c r="G83" s="6">
        <f t="shared" si="12"/>
        <v>-23.978318999999999</v>
      </c>
      <c r="J83" s="89">
        <v>8363555555.5556002</v>
      </c>
      <c r="K83" s="89">
        <v>-48.519576999999998</v>
      </c>
      <c r="L83" s="89">
        <v>-41.546249000000003</v>
      </c>
      <c r="N83" s="6">
        <f t="shared" si="15"/>
        <v>10.373666666666999</v>
      </c>
      <c r="O83" s="6">
        <f t="shared" si="13"/>
        <v>-22.921748999999998</v>
      </c>
    </row>
    <row r="84" spans="2:15" x14ac:dyDescent="0.25">
      <c r="B84" s="89">
        <v>8590833333.3332996</v>
      </c>
      <c r="C84" s="89">
        <v>-55.431679000000003</v>
      </c>
      <c r="D84" s="89">
        <v>-47.860542000000002</v>
      </c>
      <c r="F84" s="6">
        <f t="shared" si="14"/>
        <v>10.489833333332999</v>
      </c>
      <c r="G84" s="6">
        <f t="shared" si="12"/>
        <v>-29.766314999999999</v>
      </c>
      <c r="J84" s="89">
        <v>8590833333.3332996</v>
      </c>
      <c r="K84" s="89">
        <v>-48.447327000000001</v>
      </c>
      <c r="L84" s="89">
        <v>-40.785324000000003</v>
      </c>
      <c r="N84" s="6">
        <f t="shared" si="15"/>
        <v>10.489833333332999</v>
      </c>
      <c r="O84" s="6">
        <f t="shared" si="13"/>
        <v>-24.725712000000001</v>
      </c>
    </row>
    <row r="85" spans="2:15" x14ac:dyDescent="0.25">
      <c r="B85" s="89">
        <v>8818111111.1110992</v>
      </c>
      <c r="C85" s="89">
        <v>-59.908698999999999</v>
      </c>
      <c r="D85" s="89">
        <v>-52.590347000000001</v>
      </c>
      <c r="F85" s="6">
        <f t="shared" si="14"/>
        <v>10.606</v>
      </c>
      <c r="G85" s="6">
        <f t="shared" si="12"/>
        <v>-20.132023</v>
      </c>
      <c r="J85" s="89">
        <v>8818111111.1110992</v>
      </c>
      <c r="K85" s="89">
        <v>-50.443634000000003</v>
      </c>
      <c r="L85" s="89">
        <v>-42.304527</v>
      </c>
      <c r="N85" s="6">
        <f t="shared" si="15"/>
        <v>10.606</v>
      </c>
      <c r="O85" s="6">
        <f t="shared" si="13"/>
        <v>-27.665780999999999</v>
      </c>
    </row>
    <row r="86" spans="2:15" x14ac:dyDescent="0.25">
      <c r="B86" s="89">
        <v>9045388888.8889008</v>
      </c>
      <c r="C86" s="89">
        <v>-58.598514999999999</v>
      </c>
      <c r="D86" s="89">
        <v>-51.289042999999999</v>
      </c>
      <c r="F86" s="6">
        <f t="shared" si="14"/>
        <v>10.722166666667</v>
      </c>
      <c r="G86" s="6">
        <f t="shared" si="12"/>
        <v>-32.409275000000001</v>
      </c>
      <c r="J86" s="89">
        <v>9045388888.8889008</v>
      </c>
      <c r="K86" s="89">
        <v>-48.704535999999997</v>
      </c>
      <c r="L86" s="89">
        <v>-40.336925999999998</v>
      </c>
      <c r="N86" s="6">
        <f t="shared" si="15"/>
        <v>10.722166666667</v>
      </c>
      <c r="O86" s="6">
        <f t="shared" si="13"/>
        <v>-24.306463000000001</v>
      </c>
    </row>
    <row r="87" spans="2:15" x14ac:dyDescent="0.25">
      <c r="B87" s="89">
        <v>9272666666.6667004</v>
      </c>
      <c r="C87" s="89">
        <v>-66.763885000000002</v>
      </c>
      <c r="D87" s="89">
        <v>-59.564964000000003</v>
      </c>
      <c r="F87" s="6">
        <f t="shared" si="14"/>
        <v>10.838333333333001</v>
      </c>
      <c r="G87" s="6">
        <f t="shared" si="12"/>
        <v>-22.737601999999999</v>
      </c>
      <c r="J87" s="89">
        <v>9272666666.6667004</v>
      </c>
      <c r="K87" s="89">
        <v>-47.460808</v>
      </c>
      <c r="L87" s="89">
        <v>-38.700226000000001</v>
      </c>
      <c r="N87" s="6">
        <f t="shared" si="15"/>
        <v>10.838333333333001</v>
      </c>
      <c r="O87" s="6">
        <f t="shared" si="13"/>
        <v>-30.001467000000002</v>
      </c>
    </row>
    <row r="88" spans="2:15" x14ac:dyDescent="0.25">
      <c r="B88" s="89">
        <v>9499944444.4444008</v>
      </c>
      <c r="C88" s="89">
        <v>-62.284328000000002</v>
      </c>
      <c r="D88" s="89">
        <v>-54.615214999999999</v>
      </c>
      <c r="F88" s="6">
        <f t="shared" si="14"/>
        <v>10.954499999999999</v>
      </c>
      <c r="G88" s="6">
        <f t="shared" si="12"/>
        <v>-33.343124000000003</v>
      </c>
      <c r="J88" s="89">
        <v>9499944444.4444008</v>
      </c>
      <c r="K88" s="89">
        <v>-46.714202999999998</v>
      </c>
      <c r="L88" s="89">
        <v>-37.746887000000001</v>
      </c>
      <c r="N88" s="6">
        <f t="shared" si="15"/>
        <v>10.954499999999999</v>
      </c>
      <c r="O88" s="6">
        <f t="shared" si="13"/>
        <v>-20.990037999999998</v>
      </c>
    </row>
    <row r="89" spans="2:15" x14ac:dyDescent="0.25">
      <c r="B89" s="89">
        <v>9727222222.2222004</v>
      </c>
      <c r="C89" s="89">
        <v>-57.605885000000001</v>
      </c>
      <c r="D89" s="89">
        <v>-49.275241999999999</v>
      </c>
      <c r="F89" s="6">
        <f t="shared" si="14"/>
        <v>11.070666666667</v>
      </c>
      <c r="G89" s="6">
        <f t="shared" si="12"/>
        <v>-33.511916999999997</v>
      </c>
      <c r="J89" s="89">
        <v>9727222222.2222004</v>
      </c>
      <c r="K89" s="89">
        <v>-46.435229999999997</v>
      </c>
      <c r="L89" s="89">
        <v>-37.490806999999997</v>
      </c>
      <c r="N89" s="6">
        <f t="shared" si="15"/>
        <v>11.070666666667</v>
      </c>
      <c r="O89" s="6">
        <f t="shared" si="13"/>
        <v>-27.912635999999999</v>
      </c>
    </row>
    <row r="90" spans="2:15" x14ac:dyDescent="0.25">
      <c r="B90" s="89">
        <v>9954500000</v>
      </c>
      <c r="C90" s="89">
        <v>-55.647323999999998</v>
      </c>
      <c r="D90" s="89">
        <v>-47.102435999999997</v>
      </c>
      <c r="F90" s="6">
        <f t="shared" si="14"/>
        <v>11.186833333333</v>
      </c>
      <c r="G90" s="6">
        <f t="shared" si="12"/>
        <v>-21.414034000000001</v>
      </c>
      <c r="J90" s="89">
        <v>9954500000</v>
      </c>
      <c r="K90" s="89">
        <v>-45.484240999999997</v>
      </c>
      <c r="L90" s="89">
        <v>-35.921852000000001</v>
      </c>
      <c r="N90" s="6">
        <f t="shared" si="15"/>
        <v>11.186833333333</v>
      </c>
      <c r="O90" s="6">
        <f t="shared" si="13"/>
        <v>-29.095896</v>
      </c>
    </row>
    <row r="91" spans="2:15" x14ac:dyDescent="0.25">
      <c r="B91" s="89">
        <v>10181777777.778</v>
      </c>
      <c r="C91" s="89">
        <v>-51.825119000000001</v>
      </c>
      <c r="D91" s="89">
        <v>-42.961880000000001</v>
      </c>
      <c r="F91" s="6">
        <f t="shared" si="14"/>
        <v>11.303000000000001</v>
      </c>
      <c r="G91" s="6">
        <f t="shared" si="12"/>
        <v>-33.242080999999999</v>
      </c>
      <c r="J91" s="89">
        <v>10181777777.778</v>
      </c>
      <c r="K91" s="89">
        <v>-45.445529999999998</v>
      </c>
      <c r="L91" s="89">
        <v>-35.613875999999998</v>
      </c>
      <c r="N91" s="6">
        <f t="shared" si="15"/>
        <v>11.303000000000001</v>
      </c>
      <c r="O91" s="6">
        <f t="shared" si="13"/>
        <v>-27.406518999999999</v>
      </c>
    </row>
    <row r="92" spans="2:15" x14ac:dyDescent="0.25">
      <c r="B92" s="89">
        <v>10409055555.556</v>
      </c>
      <c r="C92" s="89">
        <v>-50.719104999999999</v>
      </c>
      <c r="D92" s="89">
        <v>-42.005153999999997</v>
      </c>
      <c r="F92" s="6">
        <f t="shared" si="14"/>
        <v>11.419166666667</v>
      </c>
      <c r="G92" s="6">
        <f t="shared" si="12"/>
        <v>-27.690193000000001</v>
      </c>
      <c r="J92" s="89">
        <v>10409055555.556</v>
      </c>
      <c r="K92" s="89">
        <v>-46.257503999999997</v>
      </c>
      <c r="L92" s="89">
        <v>-36.202953000000001</v>
      </c>
      <c r="N92" s="6">
        <f t="shared" si="15"/>
        <v>11.419166666667</v>
      </c>
      <c r="O92" s="6">
        <f t="shared" si="13"/>
        <v>-34.529327000000002</v>
      </c>
    </row>
    <row r="93" spans="2:15" x14ac:dyDescent="0.25">
      <c r="B93" s="89">
        <v>10636333333.333</v>
      </c>
      <c r="C93" s="89">
        <v>-48.823222999999999</v>
      </c>
      <c r="D93" s="89">
        <v>-39.728015999999997</v>
      </c>
      <c r="F93" s="6">
        <f t="shared" si="14"/>
        <v>11.535333333333</v>
      </c>
      <c r="G93" s="6">
        <f t="shared" si="12"/>
        <v>-37.378292000000002</v>
      </c>
      <c r="J93" s="89">
        <v>10636333333.333</v>
      </c>
      <c r="K93" s="89">
        <v>-45.042521999999998</v>
      </c>
      <c r="L93" s="89">
        <v>-34.488346</v>
      </c>
      <c r="N93" s="6">
        <f t="shared" si="15"/>
        <v>11.535333333333</v>
      </c>
      <c r="O93" s="6">
        <f t="shared" si="13"/>
        <v>-21.872761000000001</v>
      </c>
    </row>
    <row r="94" spans="2:15" x14ac:dyDescent="0.25">
      <c r="B94" s="89">
        <v>10863611111.111</v>
      </c>
      <c r="C94" s="89">
        <v>-46.677928999999999</v>
      </c>
      <c r="D94" s="89">
        <v>-37.980091000000002</v>
      </c>
      <c r="F94" s="6">
        <f t="shared" si="14"/>
        <v>11.6515</v>
      </c>
      <c r="G94" s="6">
        <f t="shared" si="12"/>
        <v>-37.992569000000003</v>
      </c>
      <c r="J94" s="89">
        <v>10863611111.111</v>
      </c>
      <c r="K94" s="89">
        <v>-45.867863</v>
      </c>
      <c r="L94" s="89">
        <v>-35.438865999999997</v>
      </c>
      <c r="N94" s="6">
        <f t="shared" si="15"/>
        <v>11.6515</v>
      </c>
      <c r="O94" s="6">
        <f t="shared" si="13"/>
        <v>-37.525939999999999</v>
      </c>
    </row>
    <row r="95" spans="2:15" x14ac:dyDescent="0.25">
      <c r="B95" s="89">
        <v>11090888888.889</v>
      </c>
      <c r="C95" s="89">
        <v>-46.019989000000002</v>
      </c>
      <c r="D95" s="89">
        <v>-37.576369999999997</v>
      </c>
      <c r="F95" s="6">
        <f t="shared" si="14"/>
        <v>11.767666666666999</v>
      </c>
      <c r="G95" s="6">
        <f t="shared" si="12"/>
        <v>-25.828202999999998</v>
      </c>
      <c r="J95" s="89">
        <v>11090888888.889</v>
      </c>
      <c r="K95" s="89">
        <v>-47.718268999999999</v>
      </c>
      <c r="L95" s="89">
        <v>-37.384228</v>
      </c>
      <c r="N95" s="6">
        <f t="shared" si="15"/>
        <v>11.767666666666999</v>
      </c>
      <c r="O95" s="6">
        <f t="shared" si="13"/>
        <v>-25.754427</v>
      </c>
    </row>
    <row r="96" spans="2:15" x14ac:dyDescent="0.25">
      <c r="B96" s="89">
        <v>11318166666.667</v>
      </c>
      <c r="C96" s="89">
        <v>-47.187759</v>
      </c>
      <c r="D96" s="89">
        <v>-38.832855000000002</v>
      </c>
      <c r="F96" s="6">
        <f t="shared" si="14"/>
        <v>11.883833333333</v>
      </c>
      <c r="G96" s="6">
        <f t="shared" si="12"/>
        <v>-29.121634</v>
      </c>
      <c r="J96" s="89">
        <v>11318166666.667</v>
      </c>
      <c r="K96" s="89">
        <v>-47.546326000000001</v>
      </c>
      <c r="L96" s="89">
        <v>-37.496025000000003</v>
      </c>
      <c r="N96" s="6">
        <f t="shared" si="15"/>
        <v>11.883833333333</v>
      </c>
      <c r="O96" s="6">
        <f t="shared" si="13"/>
        <v>-32.020203000000002</v>
      </c>
    </row>
    <row r="97" spans="2:16" x14ac:dyDescent="0.25">
      <c r="B97" s="89">
        <v>11545444444.444</v>
      </c>
      <c r="C97" s="89">
        <v>-44.672440000000002</v>
      </c>
      <c r="D97" s="89">
        <v>-35.969673</v>
      </c>
      <c r="F97" s="6">
        <f t="shared" si="14"/>
        <v>12</v>
      </c>
      <c r="G97" s="6">
        <f t="shared" si="12"/>
        <v>-27.698574000000001</v>
      </c>
      <c r="J97" s="89">
        <v>11545444444.444</v>
      </c>
      <c r="K97" s="89">
        <v>-47.903964999999999</v>
      </c>
      <c r="L97" s="89">
        <v>-38.053668999999999</v>
      </c>
      <c r="N97" s="6">
        <f t="shared" si="15"/>
        <v>12</v>
      </c>
      <c r="O97" s="6">
        <f t="shared" si="13"/>
        <v>-41.410400000000003</v>
      </c>
    </row>
    <row r="98" spans="2:16" x14ac:dyDescent="0.25">
      <c r="B98" s="89">
        <v>11772722222.222</v>
      </c>
      <c r="C98" s="89">
        <v>-44.282767999999997</v>
      </c>
      <c r="D98" s="89">
        <v>-35.197825999999999</v>
      </c>
      <c r="F98" s="6" t="s">
        <v>21</v>
      </c>
      <c r="J98" s="89">
        <v>11772722222.222</v>
      </c>
      <c r="K98" s="89">
        <v>-47.972293999999998</v>
      </c>
      <c r="L98" s="89">
        <v>-38.642597000000002</v>
      </c>
      <c r="N98" s="6" t="s">
        <v>21</v>
      </c>
    </row>
    <row r="99" spans="2:16" x14ac:dyDescent="0.25">
      <c r="B99" s="89">
        <v>12000000000</v>
      </c>
      <c r="C99" s="89">
        <v>-43.019072999999999</v>
      </c>
      <c r="D99" s="89">
        <v>-32.448273</v>
      </c>
      <c r="J99" s="89">
        <v>12000000000</v>
      </c>
      <c r="K99" s="89">
        <v>-49.415858999999998</v>
      </c>
      <c r="L99" s="89">
        <v>-40.139011000000004</v>
      </c>
    </row>
    <row r="100" spans="2:16" x14ac:dyDescent="0.25">
      <c r="B100" s="89" t="s">
        <v>21</v>
      </c>
      <c r="J100" s="89" t="s">
        <v>21</v>
      </c>
    </row>
    <row r="101" spans="2:16" x14ac:dyDescent="0.25">
      <c r="F101" s="6" t="s">
        <v>25</v>
      </c>
      <c r="N101" s="6" t="s">
        <v>25</v>
      </c>
    </row>
    <row r="102" spans="2:16" ht="15.75" x14ac:dyDescent="0.25">
      <c r="F102" s="6" t="s">
        <v>19</v>
      </c>
      <c r="G102" s="6" t="str">
        <f t="shared" ref="G102:G121" si="16">D128</f>
        <v>2Ix1L dBc Log Mag(dB)</v>
      </c>
      <c r="H102" s="35">
        <v>2</v>
      </c>
      <c r="N102" s="6" t="s">
        <v>19</v>
      </c>
      <c r="O102" s="6" t="str">
        <f t="shared" ref="O102:O121" si="17">L128</f>
        <v>2Ix1L dBc Log Mag(dB)</v>
      </c>
      <c r="P102" s="35">
        <v>2</v>
      </c>
    </row>
    <row r="103" spans="2:16" ht="15.75" x14ac:dyDescent="0.25">
      <c r="B103" s="89" t="s">
        <v>24</v>
      </c>
      <c r="F103" s="6">
        <f t="shared" ref="F103:F121" si="18">B129/1000000000</f>
        <v>1.8180000000000001</v>
      </c>
      <c r="G103" s="6">
        <f t="shared" si="16"/>
        <v>-70.681961000000001</v>
      </c>
      <c r="H103" s="36">
        <f>ABS(AVERAGE(G103:G121)-(H102-1)*5)</f>
        <v>80.30677721052632</v>
      </c>
      <c r="J103" s="89" t="s">
        <v>24</v>
      </c>
      <c r="N103" s="6">
        <f t="shared" ref="N103:N121" si="19">J129/1000000000</f>
        <v>1.8180000000000001</v>
      </c>
      <c r="O103" s="6">
        <f t="shared" si="17"/>
        <v>-68.853012000000007</v>
      </c>
      <c r="P103" s="36">
        <f>ABS(AVERAGE(O103:O121)-(P102-1)*5)</f>
        <v>82.604545578947366</v>
      </c>
    </row>
    <row r="104" spans="2:16" x14ac:dyDescent="0.25">
      <c r="B104" s="89" t="s">
        <v>19</v>
      </c>
      <c r="C104" s="89" t="s">
        <v>149</v>
      </c>
      <c r="D104" s="89" t="s">
        <v>263</v>
      </c>
      <c r="F104" s="6">
        <f t="shared" si="18"/>
        <v>2.3735555555556003</v>
      </c>
      <c r="G104" s="6">
        <f t="shared" si="16"/>
        <v>-73.623215000000002</v>
      </c>
      <c r="J104" s="89" t="s">
        <v>19</v>
      </c>
      <c r="K104" s="89" t="s">
        <v>149</v>
      </c>
      <c r="L104" s="89" t="s">
        <v>263</v>
      </c>
      <c r="N104" s="6">
        <f t="shared" si="19"/>
        <v>2.3735555555556003</v>
      </c>
      <c r="O104" s="6">
        <f t="shared" si="17"/>
        <v>-74.529037000000002</v>
      </c>
    </row>
    <row r="105" spans="2:16" x14ac:dyDescent="0.25">
      <c r="B105" s="89">
        <v>9909000000</v>
      </c>
      <c r="C105" s="89">
        <v>-50.518715</v>
      </c>
      <c r="D105" s="89">
        <v>-42.846851000000001</v>
      </c>
      <c r="F105" s="6">
        <f t="shared" si="18"/>
        <v>2.9291111111111001</v>
      </c>
      <c r="G105" s="6">
        <f t="shared" si="16"/>
        <v>-74.114661999999996</v>
      </c>
      <c r="J105" s="89">
        <v>9909000000</v>
      </c>
      <c r="K105" s="89">
        <v>-30.188552999999999</v>
      </c>
      <c r="L105" s="89">
        <v>-19.129566000000001</v>
      </c>
      <c r="N105" s="6">
        <f t="shared" si="19"/>
        <v>2.9291111111111001</v>
      </c>
      <c r="O105" s="6">
        <f t="shared" si="17"/>
        <v>-75.851630999999998</v>
      </c>
    </row>
    <row r="106" spans="2:16" x14ac:dyDescent="0.25">
      <c r="B106" s="89">
        <v>10025166666.667</v>
      </c>
      <c r="C106" s="89">
        <v>-26.693982999999999</v>
      </c>
      <c r="D106" s="89">
        <v>-19.062618000000001</v>
      </c>
      <c r="F106" s="6">
        <f t="shared" si="18"/>
        <v>3.4846666666666999</v>
      </c>
      <c r="G106" s="6">
        <f t="shared" si="16"/>
        <v>-82.578636000000003</v>
      </c>
      <c r="J106" s="89">
        <v>10025166666.667</v>
      </c>
      <c r="K106" s="89">
        <v>-33.559199999999997</v>
      </c>
      <c r="L106" s="89">
        <v>-26.489325999999998</v>
      </c>
      <c r="N106" s="6">
        <f t="shared" si="19"/>
        <v>3.4846666666666999</v>
      </c>
      <c r="O106" s="6">
        <f t="shared" si="17"/>
        <v>-80.742615000000001</v>
      </c>
    </row>
    <row r="107" spans="2:16" x14ac:dyDescent="0.25">
      <c r="B107" s="89">
        <v>10141333333.333</v>
      </c>
      <c r="C107" s="89">
        <v>-45.745907000000003</v>
      </c>
      <c r="D107" s="89">
        <v>-37.773521000000002</v>
      </c>
      <c r="F107" s="6">
        <f t="shared" si="18"/>
        <v>4.0402222222221997</v>
      </c>
      <c r="G107" s="6">
        <f t="shared" si="16"/>
        <v>-82.768669000000003</v>
      </c>
      <c r="J107" s="89">
        <v>10141333333.333</v>
      </c>
      <c r="K107" s="89">
        <v>-31.05254</v>
      </c>
      <c r="L107" s="89">
        <v>-24.079211999999998</v>
      </c>
      <c r="N107" s="6">
        <f t="shared" si="19"/>
        <v>4.0402222222221997</v>
      </c>
      <c r="O107" s="6">
        <f t="shared" si="17"/>
        <v>-80.208252000000002</v>
      </c>
    </row>
    <row r="108" spans="2:16" x14ac:dyDescent="0.25">
      <c r="B108" s="89">
        <v>10257500000</v>
      </c>
      <c r="C108" s="89">
        <v>-31.124044000000001</v>
      </c>
      <c r="D108" s="89">
        <v>-23.552907999999999</v>
      </c>
      <c r="F108" s="6">
        <f t="shared" si="18"/>
        <v>4.5957777777777995</v>
      </c>
      <c r="G108" s="6">
        <f t="shared" si="16"/>
        <v>-73.165092000000001</v>
      </c>
      <c r="J108" s="89">
        <v>10257500000</v>
      </c>
      <c r="K108" s="89">
        <v>-33.095348000000001</v>
      </c>
      <c r="L108" s="89">
        <v>-25.433347999999999</v>
      </c>
      <c r="N108" s="6">
        <f t="shared" si="19"/>
        <v>4.5957777777777995</v>
      </c>
      <c r="O108" s="6">
        <f t="shared" si="17"/>
        <v>-79.247687999999997</v>
      </c>
    </row>
    <row r="109" spans="2:16" x14ac:dyDescent="0.25">
      <c r="B109" s="89">
        <v>10373666666.667</v>
      </c>
      <c r="C109" s="89">
        <v>-31.296671</v>
      </c>
      <c r="D109" s="89">
        <v>-23.978318999999999</v>
      </c>
      <c r="F109" s="6">
        <f t="shared" si="18"/>
        <v>5.1513333333332998</v>
      </c>
      <c r="G109" s="6">
        <f t="shared" si="16"/>
        <v>-75.432250999999994</v>
      </c>
      <c r="J109" s="89">
        <v>10373666666.667</v>
      </c>
      <c r="K109" s="89">
        <v>-31.060858</v>
      </c>
      <c r="L109" s="89">
        <v>-22.921748999999998</v>
      </c>
      <c r="N109" s="6">
        <f t="shared" si="19"/>
        <v>5.1513333333332998</v>
      </c>
      <c r="O109" s="6">
        <f t="shared" si="17"/>
        <v>-79.781211999999996</v>
      </c>
    </row>
    <row r="110" spans="2:16" x14ac:dyDescent="0.25">
      <c r="B110" s="89">
        <v>10489833333.333</v>
      </c>
      <c r="C110" s="89">
        <v>-37.075786999999998</v>
      </c>
      <c r="D110" s="89">
        <v>-29.766314999999999</v>
      </c>
      <c r="F110" s="6">
        <f t="shared" si="18"/>
        <v>5.7068888888888996</v>
      </c>
      <c r="G110" s="6">
        <f t="shared" si="16"/>
        <v>-77.164062999999999</v>
      </c>
      <c r="J110" s="89">
        <v>10489833333.333</v>
      </c>
      <c r="K110" s="89">
        <v>-33.093322999999998</v>
      </c>
      <c r="L110" s="89">
        <v>-24.725712000000001</v>
      </c>
      <c r="N110" s="6">
        <f t="shared" si="19"/>
        <v>5.7068888888888996</v>
      </c>
      <c r="O110" s="6">
        <f t="shared" si="17"/>
        <v>-85.002075000000005</v>
      </c>
    </row>
    <row r="111" spans="2:16" x14ac:dyDescent="0.25">
      <c r="B111" s="89">
        <v>10606000000</v>
      </c>
      <c r="C111" s="89">
        <v>-27.330947999999999</v>
      </c>
      <c r="D111" s="89">
        <v>-20.132023</v>
      </c>
      <c r="F111" s="6">
        <f t="shared" si="18"/>
        <v>6.2624444444443998</v>
      </c>
      <c r="G111" s="6">
        <f t="shared" si="16"/>
        <v>-79.548409000000007</v>
      </c>
      <c r="J111" s="89">
        <v>10606000000</v>
      </c>
      <c r="K111" s="89">
        <v>-36.426361</v>
      </c>
      <c r="L111" s="89">
        <v>-27.665780999999999</v>
      </c>
      <c r="N111" s="6">
        <f t="shared" si="19"/>
        <v>6.2624444444443998</v>
      </c>
      <c r="O111" s="6">
        <f t="shared" si="17"/>
        <v>-81.278114000000002</v>
      </c>
    </row>
    <row r="112" spans="2:16" x14ac:dyDescent="0.25">
      <c r="B112" s="89">
        <v>10722166666.667</v>
      </c>
      <c r="C112" s="89">
        <v>-40.078387999999997</v>
      </c>
      <c r="D112" s="89">
        <v>-32.409275000000001</v>
      </c>
      <c r="F112" s="6">
        <f t="shared" si="18"/>
        <v>6.8179999999999996</v>
      </c>
      <c r="G112" s="6">
        <f t="shared" si="16"/>
        <v>-80.858063000000001</v>
      </c>
      <c r="J112" s="89">
        <v>10722166666.667</v>
      </c>
      <c r="K112" s="89">
        <v>-33.273781</v>
      </c>
      <c r="L112" s="89">
        <v>-24.306463000000001</v>
      </c>
      <c r="N112" s="6">
        <f t="shared" si="19"/>
        <v>6.8179999999999996</v>
      </c>
      <c r="O112" s="6">
        <f t="shared" si="17"/>
        <v>-86.598716999999994</v>
      </c>
    </row>
    <row r="113" spans="2:16" x14ac:dyDescent="0.25">
      <c r="B113" s="89">
        <v>10838333333.333</v>
      </c>
      <c r="C113" s="89">
        <v>-31.068242999999999</v>
      </c>
      <c r="D113" s="89">
        <v>-22.737601999999999</v>
      </c>
      <c r="F113" s="6">
        <f t="shared" si="18"/>
        <v>7.3735555555556003</v>
      </c>
      <c r="G113" s="6">
        <f t="shared" si="16"/>
        <v>-68.987472999999994</v>
      </c>
      <c r="J113" s="89">
        <v>10838333333.333</v>
      </c>
      <c r="K113" s="89">
        <v>-38.945892000000001</v>
      </c>
      <c r="L113" s="89">
        <v>-30.001467000000002</v>
      </c>
      <c r="N113" s="6">
        <f t="shared" si="19"/>
        <v>7.3735555555556003</v>
      </c>
      <c r="O113" s="6">
        <f t="shared" si="17"/>
        <v>-74.436156999999994</v>
      </c>
    </row>
    <row r="114" spans="2:16" x14ac:dyDescent="0.25">
      <c r="B114" s="89">
        <v>10954500000</v>
      </c>
      <c r="C114" s="89">
        <v>-41.888007999999999</v>
      </c>
      <c r="D114" s="89">
        <v>-33.343124000000003</v>
      </c>
      <c r="F114" s="6">
        <f t="shared" si="18"/>
        <v>7.9291111111111006</v>
      </c>
      <c r="G114" s="6">
        <f t="shared" si="16"/>
        <v>-76.406418000000002</v>
      </c>
      <c r="J114" s="89">
        <v>10954500000</v>
      </c>
      <c r="K114" s="89">
        <v>-30.552427000000002</v>
      </c>
      <c r="L114" s="89">
        <v>-20.990037999999998</v>
      </c>
      <c r="N114" s="6">
        <f t="shared" si="19"/>
        <v>7.9291111111111006</v>
      </c>
      <c r="O114" s="6">
        <f t="shared" si="17"/>
        <v>-80.139060999999998</v>
      </c>
    </row>
    <row r="115" spans="2:16" x14ac:dyDescent="0.25">
      <c r="B115" s="89">
        <v>11070666666.667</v>
      </c>
      <c r="C115" s="89">
        <v>-42.375155999999997</v>
      </c>
      <c r="D115" s="89">
        <v>-33.511916999999997</v>
      </c>
      <c r="F115" s="6">
        <f t="shared" si="18"/>
        <v>8.4846666666667012</v>
      </c>
      <c r="G115" s="6">
        <f t="shared" si="16"/>
        <v>-71.360466000000002</v>
      </c>
      <c r="J115" s="89">
        <v>11070666666.667</v>
      </c>
      <c r="K115" s="89">
        <v>-37.744289000000002</v>
      </c>
      <c r="L115" s="89">
        <v>-27.912635999999999</v>
      </c>
      <c r="N115" s="6">
        <f t="shared" si="19"/>
        <v>8.4846666666667012</v>
      </c>
      <c r="O115" s="6">
        <f t="shared" si="17"/>
        <v>-70.502312000000003</v>
      </c>
    </row>
    <row r="116" spans="2:16" x14ac:dyDescent="0.25">
      <c r="B116" s="89">
        <v>11186833333.333</v>
      </c>
      <c r="C116" s="89">
        <v>-30.127984999999999</v>
      </c>
      <c r="D116" s="89">
        <v>-21.414034000000001</v>
      </c>
      <c r="F116" s="6">
        <f t="shared" si="18"/>
        <v>9.0402222222221997</v>
      </c>
      <c r="G116" s="6">
        <f t="shared" si="16"/>
        <v>-70.163726999999994</v>
      </c>
      <c r="J116" s="89">
        <v>11186833333.333</v>
      </c>
      <c r="K116" s="89">
        <v>-39.150447999999997</v>
      </c>
      <c r="L116" s="89">
        <v>-29.095896</v>
      </c>
      <c r="N116" s="6">
        <f t="shared" si="19"/>
        <v>9.0402222222221997</v>
      </c>
      <c r="O116" s="6">
        <f t="shared" si="17"/>
        <v>-72.691528000000005</v>
      </c>
    </row>
    <row r="117" spans="2:16" x14ac:dyDescent="0.25">
      <c r="B117" s="89">
        <v>11303000000</v>
      </c>
      <c r="C117" s="89">
        <v>-42.337288000000001</v>
      </c>
      <c r="D117" s="89">
        <v>-33.242080999999999</v>
      </c>
      <c r="F117" s="6">
        <f t="shared" si="18"/>
        <v>9.5957777777777995</v>
      </c>
      <c r="G117" s="6">
        <f t="shared" si="16"/>
        <v>-77.306342999999998</v>
      </c>
      <c r="J117" s="89">
        <v>11303000000</v>
      </c>
      <c r="K117" s="89">
        <v>-37.960697000000003</v>
      </c>
      <c r="L117" s="89">
        <v>-27.406518999999999</v>
      </c>
      <c r="N117" s="6">
        <f t="shared" si="19"/>
        <v>9.5957777777777995</v>
      </c>
      <c r="O117" s="6">
        <f t="shared" si="17"/>
        <v>-94.927834000000004</v>
      </c>
    </row>
    <row r="118" spans="2:16" x14ac:dyDescent="0.25">
      <c r="B118" s="89">
        <v>11419166666.667</v>
      </c>
      <c r="C118" s="89">
        <v>-36.388030999999998</v>
      </c>
      <c r="D118" s="89">
        <v>-27.690193000000001</v>
      </c>
      <c r="F118" s="6">
        <f t="shared" si="18"/>
        <v>10.151333333333</v>
      </c>
      <c r="G118" s="6">
        <f t="shared" si="16"/>
        <v>-66.930237000000005</v>
      </c>
      <c r="J118" s="89">
        <v>11419166666.667</v>
      </c>
      <c r="K118" s="89">
        <v>-44.958323999999998</v>
      </c>
      <c r="L118" s="89">
        <v>-34.529327000000002</v>
      </c>
      <c r="N118" s="6">
        <f t="shared" si="19"/>
        <v>10.151333333333</v>
      </c>
      <c r="O118" s="6">
        <f t="shared" si="17"/>
        <v>-78.775513000000004</v>
      </c>
    </row>
    <row r="119" spans="2:16" x14ac:dyDescent="0.25">
      <c r="B119" s="89">
        <v>11535333333.333</v>
      </c>
      <c r="C119" s="89">
        <v>-45.821911</v>
      </c>
      <c r="D119" s="89">
        <v>-37.378292000000002</v>
      </c>
      <c r="F119" s="6">
        <f t="shared" si="18"/>
        <v>10.706888888889001</v>
      </c>
      <c r="G119" s="6">
        <f t="shared" si="16"/>
        <v>-81.918678</v>
      </c>
      <c r="J119" s="89">
        <v>11535333333.333</v>
      </c>
      <c r="K119" s="89">
        <v>-32.206802000000003</v>
      </c>
      <c r="L119" s="89">
        <v>-21.872761000000001</v>
      </c>
      <c r="N119" s="6">
        <f t="shared" si="19"/>
        <v>10.706888888889001</v>
      </c>
      <c r="O119" s="6">
        <f t="shared" si="17"/>
        <v>-65.344521</v>
      </c>
    </row>
    <row r="120" spans="2:16" x14ac:dyDescent="0.25">
      <c r="B120" s="89">
        <v>11651500000</v>
      </c>
      <c r="C120" s="89">
        <v>-46.347476999999998</v>
      </c>
      <c r="D120" s="89">
        <v>-37.992569000000003</v>
      </c>
      <c r="F120" s="6">
        <f t="shared" si="18"/>
        <v>11.262444444444</v>
      </c>
      <c r="G120" s="6">
        <f t="shared" si="16"/>
        <v>-68.720116000000004</v>
      </c>
      <c r="J120" s="89">
        <v>11651500000</v>
      </c>
      <c r="K120" s="89">
        <v>-47.576241000000003</v>
      </c>
      <c r="L120" s="89">
        <v>-37.525939999999999</v>
      </c>
      <c r="N120" s="6">
        <f t="shared" si="19"/>
        <v>11.262444444444</v>
      </c>
      <c r="O120" s="6">
        <f t="shared" si="17"/>
        <v>-68.431586999999993</v>
      </c>
    </row>
    <row r="121" spans="2:16" x14ac:dyDescent="0.25">
      <c r="B121" s="89">
        <v>11767666666.667</v>
      </c>
      <c r="C121" s="89">
        <v>-34.530971999999998</v>
      </c>
      <c r="D121" s="89">
        <v>-25.828202999999998</v>
      </c>
      <c r="F121" s="6">
        <f t="shared" si="18"/>
        <v>11.818</v>
      </c>
      <c r="G121" s="6">
        <f t="shared" si="16"/>
        <v>-79.100288000000006</v>
      </c>
      <c r="J121" s="89">
        <v>11767666666.667</v>
      </c>
      <c r="K121" s="89">
        <v>-35.604720999999998</v>
      </c>
      <c r="L121" s="89">
        <v>-25.754427</v>
      </c>
      <c r="N121" s="6">
        <f t="shared" si="19"/>
        <v>11.818</v>
      </c>
      <c r="O121" s="6">
        <f t="shared" si="17"/>
        <v>-77.145499999999998</v>
      </c>
    </row>
    <row r="122" spans="2:16" x14ac:dyDescent="0.25">
      <c r="B122" s="89">
        <v>11883833333.333</v>
      </c>
      <c r="C122" s="89">
        <v>-38.206572999999999</v>
      </c>
      <c r="D122" s="89">
        <v>-29.121634</v>
      </c>
      <c r="F122" s="6" t="s">
        <v>21</v>
      </c>
      <c r="J122" s="89">
        <v>11883833333.333</v>
      </c>
      <c r="K122" s="89">
        <v>-41.349899000000001</v>
      </c>
      <c r="L122" s="89">
        <v>-32.020203000000002</v>
      </c>
      <c r="N122" s="6" t="s">
        <v>21</v>
      </c>
    </row>
    <row r="123" spans="2:16" x14ac:dyDescent="0.25">
      <c r="B123" s="89">
        <v>12000000000</v>
      </c>
      <c r="C123" s="89">
        <v>-38.269371</v>
      </c>
      <c r="D123" s="89">
        <v>-27.698574000000001</v>
      </c>
      <c r="J123" s="89">
        <v>12000000000</v>
      </c>
      <c r="K123" s="89">
        <v>-50.687247999999997</v>
      </c>
      <c r="L123" s="89">
        <v>-41.410400000000003</v>
      </c>
    </row>
    <row r="124" spans="2:16" x14ac:dyDescent="0.25">
      <c r="B124" s="89" t="s">
        <v>21</v>
      </c>
      <c r="J124" s="89" t="s">
        <v>21</v>
      </c>
    </row>
    <row r="125" spans="2:16" x14ac:dyDescent="0.25">
      <c r="F125" s="6" t="s">
        <v>35</v>
      </c>
      <c r="N125" s="6" t="s">
        <v>35</v>
      </c>
    </row>
    <row r="126" spans="2:16" ht="15.75" x14ac:dyDescent="0.25">
      <c r="F126" s="6" t="s">
        <v>19</v>
      </c>
      <c r="G126" s="6" t="str">
        <f t="shared" ref="G126:G145" si="20">D152</f>
        <v>2Ix2L dBc Log Mag(dB)</v>
      </c>
      <c r="H126" s="35">
        <v>2</v>
      </c>
      <c r="N126" s="6" t="s">
        <v>19</v>
      </c>
      <c r="O126" s="6" t="str">
        <f t="shared" ref="O126:O145" si="21">L152</f>
        <v>2Ix2L dBc Log Mag(dB)</v>
      </c>
      <c r="P126" s="35">
        <v>2</v>
      </c>
    </row>
    <row r="127" spans="2:16" ht="15.75" x14ac:dyDescent="0.25">
      <c r="B127" s="89" t="s">
        <v>25</v>
      </c>
      <c r="F127" s="6">
        <f t="shared" ref="F127:F145" si="22">B153/1000000000</f>
        <v>3.8180000000000001</v>
      </c>
      <c r="G127" s="6">
        <f t="shared" si="20"/>
        <v>-50.249462000000001</v>
      </c>
      <c r="H127" s="36">
        <f>ABS(AVERAGE(G127:G145)-(H126-1)*5)</f>
        <v>60.437053736842103</v>
      </c>
      <c r="J127" s="89" t="s">
        <v>25</v>
      </c>
      <c r="N127" s="6">
        <f t="shared" ref="N127:N145" si="23">J153/1000000000</f>
        <v>3.8180000000000001</v>
      </c>
      <c r="O127" s="6">
        <f t="shared" si="21"/>
        <v>-44.536861000000002</v>
      </c>
      <c r="P127" s="36">
        <f>ABS(AVERAGE(O127:O145)-(P126-1)*5)</f>
        <v>58.665189473684208</v>
      </c>
    </row>
    <row r="128" spans="2:16" x14ac:dyDescent="0.25">
      <c r="B128" s="89" t="s">
        <v>19</v>
      </c>
      <c r="C128" s="89" t="s">
        <v>117</v>
      </c>
      <c r="D128" s="89" t="s">
        <v>75</v>
      </c>
      <c r="F128" s="6">
        <f t="shared" si="22"/>
        <v>4.2725555555556003</v>
      </c>
      <c r="G128" s="6">
        <f t="shared" si="20"/>
        <v>-53.552897999999999</v>
      </c>
      <c r="J128" s="89" t="s">
        <v>19</v>
      </c>
      <c r="K128" s="89" t="s">
        <v>117</v>
      </c>
      <c r="L128" s="89" t="s">
        <v>75</v>
      </c>
      <c r="N128" s="6">
        <f t="shared" si="23"/>
        <v>4.2725555555556003</v>
      </c>
      <c r="O128" s="6">
        <f t="shared" si="21"/>
        <v>-58.663586000000002</v>
      </c>
    </row>
    <row r="129" spans="2:15" x14ac:dyDescent="0.25">
      <c r="B129" s="89">
        <v>1818000000</v>
      </c>
      <c r="C129" s="89">
        <v>-78.353827999999993</v>
      </c>
      <c r="D129" s="89">
        <v>-70.681961000000001</v>
      </c>
      <c r="F129" s="6">
        <f t="shared" si="22"/>
        <v>4.7271111111111006</v>
      </c>
      <c r="G129" s="6">
        <f t="shared" si="20"/>
        <v>-52.413628000000003</v>
      </c>
      <c r="J129" s="89">
        <v>1818000000</v>
      </c>
      <c r="K129" s="89">
        <v>-79.911995000000005</v>
      </c>
      <c r="L129" s="89">
        <v>-68.853012000000007</v>
      </c>
      <c r="N129" s="6">
        <f t="shared" si="23"/>
        <v>4.7271111111111006</v>
      </c>
      <c r="O129" s="6">
        <f t="shared" si="21"/>
        <v>-50.209290000000003</v>
      </c>
    </row>
    <row r="130" spans="2:15" x14ac:dyDescent="0.25">
      <c r="B130" s="89">
        <v>2373555555.5556002</v>
      </c>
      <c r="C130" s="89">
        <v>-81.254585000000006</v>
      </c>
      <c r="D130" s="89">
        <v>-73.623215000000002</v>
      </c>
      <c r="F130" s="6">
        <f t="shared" si="22"/>
        <v>5.1816666666667004</v>
      </c>
      <c r="G130" s="6">
        <f t="shared" si="20"/>
        <v>-50.902138000000001</v>
      </c>
      <c r="J130" s="89">
        <v>2373555555.5556002</v>
      </c>
      <c r="K130" s="89">
        <v>-81.598906999999997</v>
      </c>
      <c r="L130" s="89">
        <v>-74.529037000000002</v>
      </c>
      <c r="N130" s="6">
        <f t="shared" si="23"/>
        <v>5.1816666666667004</v>
      </c>
      <c r="O130" s="6">
        <f t="shared" si="21"/>
        <v>-57.428074000000002</v>
      </c>
    </row>
    <row r="131" spans="2:15" x14ac:dyDescent="0.25">
      <c r="B131" s="89">
        <v>2929111111.1111002</v>
      </c>
      <c r="C131" s="89">
        <v>-82.087051000000002</v>
      </c>
      <c r="D131" s="89">
        <v>-74.114661999999996</v>
      </c>
      <c r="F131" s="6">
        <f t="shared" si="22"/>
        <v>5.6362222222222007</v>
      </c>
      <c r="G131" s="6">
        <f t="shared" si="20"/>
        <v>-50.769244999999998</v>
      </c>
      <c r="J131" s="89">
        <v>2929111111.1111002</v>
      </c>
      <c r="K131" s="89">
        <v>-82.824959000000007</v>
      </c>
      <c r="L131" s="89">
        <v>-75.851630999999998</v>
      </c>
      <c r="N131" s="6">
        <f t="shared" si="23"/>
        <v>5.6362222222222007</v>
      </c>
      <c r="O131" s="6">
        <f t="shared" si="21"/>
        <v>-53.110382000000001</v>
      </c>
    </row>
    <row r="132" spans="2:15" x14ac:dyDescent="0.25">
      <c r="B132" s="89">
        <v>3484666666.6666999</v>
      </c>
      <c r="C132" s="89">
        <v>-90.149772999999996</v>
      </c>
      <c r="D132" s="89">
        <v>-82.578636000000003</v>
      </c>
      <c r="F132" s="6">
        <f t="shared" si="22"/>
        <v>6.0907777777777996</v>
      </c>
      <c r="G132" s="6">
        <f t="shared" si="20"/>
        <v>-49.395072999999996</v>
      </c>
      <c r="J132" s="89">
        <v>3484666666.6666999</v>
      </c>
      <c r="K132" s="89">
        <v>-88.404617000000002</v>
      </c>
      <c r="L132" s="89">
        <v>-80.742615000000001</v>
      </c>
      <c r="N132" s="6">
        <f t="shared" si="23"/>
        <v>6.0907777777777996</v>
      </c>
      <c r="O132" s="6">
        <f t="shared" si="21"/>
        <v>-52.082703000000002</v>
      </c>
    </row>
    <row r="133" spans="2:15" x14ac:dyDescent="0.25">
      <c r="B133" s="89">
        <v>4040222222.2221999</v>
      </c>
      <c r="C133" s="89">
        <v>-90.087020999999993</v>
      </c>
      <c r="D133" s="89">
        <v>-82.768669000000003</v>
      </c>
      <c r="F133" s="6">
        <f t="shared" si="22"/>
        <v>6.5453333333332999</v>
      </c>
      <c r="G133" s="6">
        <f t="shared" si="20"/>
        <v>-51.048779000000003</v>
      </c>
      <c r="J133" s="89">
        <v>4040222222.2221999</v>
      </c>
      <c r="K133" s="89">
        <v>-88.347358999999997</v>
      </c>
      <c r="L133" s="89">
        <v>-80.208252000000002</v>
      </c>
      <c r="N133" s="6">
        <f t="shared" si="23"/>
        <v>6.5453333333332999</v>
      </c>
      <c r="O133" s="6">
        <f t="shared" si="21"/>
        <v>-52.524417999999997</v>
      </c>
    </row>
    <row r="134" spans="2:15" x14ac:dyDescent="0.25">
      <c r="B134" s="89">
        <v>4595777777.7777996</v>
      </c>
      <c r="C134" s="89">
        <v>-80.474570999999997</v>
      </c>
      <c r="D134" s="89">
        <v>-73.165092000000001</v>
      </c>
      <c r="F134" s="6">
        <f t="shared" si="22"/>
        <v>6.9998888888888997</v>
      </c>
      <c r="G134" s="6">
        <f t="shared" si="20"/>
        <v>-54.104607000000001</v>
      </c>
      <c r="J134" s="89">
        <v>4595777777.7777996</v>
      </c>
      <c r="K134" s="89">
        <v>-87.615295000000003</v>
      </c>
      <c r="L134" s="89">
        <v>-79.247687999999997</v>
      </c>
      <c r="N134" s="6">
        <f t="shared" si="23"/>
        <v>6.9998888888888997</v>
      </c>
      <c r="O134" s="6">
        <f t="shared" si="21"/>
        <v>-54.559685000000002</v>
      </c>
    </row>
    <row r="135" spans="2:15" x14ac:dyDescent="0.25">
      <c r="B135" s="89">
        <v>5151333333.3332996</v>
      </c>
      <c r="C135" s="89">
        <v>-82.631172000000007</v>
      </c>
      <c r="D135" s="89">
        <v>-75.432250999999994</v>
      </c>
      <c r="F135" s="6">
        <f t="shared" si="22"/>
        <v>7.4544444444444</v>
      </c>
      <c r="G135" s="6">
        <f t="shared" si="20"/>
        <v>-54.584766000000002</v>
      </c>
      <c r="J135" s="89">
        <v>5151333333.3332996</v>
      </c>
      <c r="K135" s="89">
        <v>-88.541793999999996</v>
      </c>
      <c r="L135" s="89">
        <v>-79.781211999999996</v>
      </c>
      <c r="N135" s="6">
        <f t="shared" si="23"/>
        <v>7.4544444444444</v>
      </c>
      <c r="O135" s="6">
        <f t="shared" si="21"/>
        <v>-54.555289999999999</v>
      </c>
    </row>
    <row r="136" spans="2:15" x14ac:dyDescent="0.25">
      <c r="B136" s="89">
        <v>5706888888.8888998</v>
      </c>
      <c r="C136" s="89">
        <v>-84.833175999999995</v>
      </c>
      <c r="D136" s="89">
        <v>-77.164062999999999</v>
      </c>
      <c r="F136" s="6">
        <f t="shared" si="22"/>
        <v>7.9089999999999998</v>
      </c>
      <c r="G136" s="6">
        <f t="shared" si="20"/>
        <v>-55.788840999999998</v>
      </c>
      <c r="J136" s="89">
        <v>5706888888.8888998</v>
      </c>
      <c r="K136" s="89">
        <v>-93.969397999999998</v>
      </c>
      <c r="L136" s="89">
        <v>-85.002075000000005</v>
      </c>
      <c r="N136" s="6">
        <f t="shared" si="23"/>
        <v>7.9089999999999998</v>
      </c>
      <c r="O136" s="6">
        <f t="shared" si="21"/>
        <v>-53.461205</v>
      </c>
    </row>
    <row r="137" spans="2:15" x14ac:dyDescent="0.25">
      <c r="B137" s="89">
        <v>6262444444.4443998</v>
      </c>
      <c r="C137" s="89">
        <v>-87.879051000000004</v>
      </c>
      <c r="D137" s="89">
        <v>-79.548409000000007</v>
      </c>
      <c r="F137" s="6">
        <f t="shared" si="22"/>
        <v>8.3635555555555996</v>
      </c>
      <c r="G137" s="6">
        <f t="shared" si="20"/>
        <v>-59.027709999999999</v>
      </c>
      <c r="J137" s="89">
        <v>6262444444.4443998</v>
      </c>
      <c r="K137" s="89">
        <v>-90.222542000000004</v>
      </c>
      <c r="L137" s="89">
        <v>-81.278114000000002</v>
      </c>
      <c r="N137" s="6">
        <f t="shared" si="23"/>
        <v>8.3635555555555996</v>
      </c>
      <c r="O137" s="6">
        <f t="shared" si="21"/>
        <v>-53.336708000000002</v>
      </c>
    </row>
    <row r="138" spans="2:15" x14ac:dyDescent="0.25">
      <c r="B138" s="89">
        <v>6818000000</v>
      </c>
      <c r="C138" s="89">
        <v>-89.402946</v>
      </c>
      <c r="D138" s="89">
        <v>-80.858063000000001</v>
      </c>
      <c r="F138" s="6">
        <f t="shared" si="22"/>
        <v>8.818111111111099</v>
      </c>
      <c r="G138" s="6">
        <f t="shared" si="20"/>
        <v>-58.942672999999999</v>
      </c>
      <c r="J138" s="89">
        <v>6818000000</v>
      </c>
      <c r="K138" s="89">
        <v>-96.161102</v>
      </c>
      <c r="L138" s="89">
        <v>-86.598716999999994</v>
      </c>
      <c r="N138" s="6">
        <f t="shared" si="23"/>
        <v>8.818111111111099</v>
      </c>
      <c r="O138" s="6">
        <f t="shared" si="21"/>
        <v>-52.896068999999997</v>
      </c>
    </row>
    <row r="139" spans="2:15" x14ac:dyDescent="0.25">
      <c r="B139" s="89">
        <v>7373555555.5556002</v>
      </c>
      <c r="C139" s="89">
        <v>-77.850716000000006</v>
      </c>
      <c r="D139" s="89">
        <v>-68.987472999999994</v>
      </c>
      <c r="F139" s="6">
        <f t="shared" si="22"/>
        <v>9.2726666666666997</v>
      </c>
      <c r="G139" s="6">
        <f t="shared" si="20"/>
        <v>-56.022731999999998</v>
      </c>
      <c r="J139" s="89">
        <v>7373555555.5556002</v>
      </c>
      <c r="K139" s="89">
        <v>-84.267814999999999</v>
      </c>
      <c r="L139" s="89">
        <v>-74.436156999999994</v>
      </c>
      <c r="N139" s="6">
        <f t="shared" si="23"/>
        <v>9.2726666666666997</v>
      </c>
      <c r="O139" s="6">
        <f t="shared" si="21"/>
        <v>-52.080345000000001</v>
      </c>
    </row>
    <row r="140" spans="2:15" x14ac:dyDescent="0.25">
      <c r="B140" s="89">
        <v>7929111111.1111002</v>
      </c>
      <c r="C140" s="89">
        <v>-85.120368999999997</v>
      </c>
      <c r="D140" s="89">
        <v>-76.406418000000002</v>
      </c>
      <c r="F140" s="6">
        <f t="shared" si="22"/>
        <v>9.7272222222222009</v>
      </c>
      <c r="G140" s="6">
        <f t="shared" si="20"/>
        <v>-56.695694000000003</v>
      </c>
      <c r="J140" s="89">
        <v>7929111111.1111002</v>
      </c>
      <c r="K140" s="89">
        <v>-90.193611000000004</v>
      </c>
      <c r="L140" s="89">
        <v>-80.139060999999998</v>
      </c>
      <c r="N140" s="6">
        <f t="shared" si="23"/>
        <v>9.7272222222222009</v>
      </c>
      <c r="O140" s="6">
        <f t="shared" si="21"/>
        <v>-50.646254999999996</v>
      </c>
    </row>
    <row r="141" spans="2:15" x14ac:dyDescent="0.25">
      <c r="B141" s="89">
        <v>8484666666.6667004</v>
      </c>
      <c r="C141" s="89">
        <v>-80.455673000000004</v>
      </c>
      <c r="D141" s="89">
        <v>-71.360466000000002</v>
      </c>
      <c r="F141" s="6">
        <f t="shared" si="22"/>
        <v>10.181777777778001</v>
      </c>
      <c r="G141" s="6">
        <f t="shared" si="20"/>
        <v>-60.406844999999997</v>
      </c>
      <c r="J141" s="89">
        <v>8484666666.6667004</v>
      </c>
      <c r="K141" s="89">
        <v>-81.056488000000002</v>
      </c>
      <c r="L141" s="89">
        <v>-70.502312000000003</v>
      </c>
      <c r="N141" s="6">
        <f t="shared" si="23"/>
        <v>10.181777777778001</v>
      </c>
      <c r="O141" s="6">
        <f t="shared" si="21"/>
        <v>-52.230998999999997</v>
      </c>
    </row>
    <row r="142" spans="2:15" x14ac:dyDescent="0.25">
      <c r="B142" s="89">
        <v>9040222222.2222004</v>
      </c>
      <c r="C142" s="89">
        <v>-78.861564999999999</v>
      </c>
      <c r="D142" s="89">
        <v>-70.163726999999994</v>
      </c>
      <c r="F142" s="6">
        <f t="shared" si="22"/>
        <v>10.636333333333001</v>
      </c>
      <c r="G142" s="6">
        <f t="shared" si="20"/>
        <v>-62.610722000000003</v>
      </c>
      <c r="J142" s="89">
        <v>9040222222.2222004</v>
      </c>
      <c r="K142" s="89">
        <v>-83.120529000000005</v>
      </c>
      <c r="L142" s="89">
        <v>-72.691528000000005</v>
      </c>
      <c r="N142" s="6">
        <f t="shared" si="23"/>
        <v>10.636333333333001</v>
      </c>
      <c r="O142" s="6">
        <f t="shared" si="21"/>
        <v>-56.463402000000002</v>
      </c>
    </row>
    <row r="143" spans="2:15" x14ac:dyDescent="0.25">
      <c r="B143" s="89">
        <v>9595777777.7777996</v>
      </c>
      <c r="C143" s="89">
        <v>-85.749961999999996</v>
      </c>
      <c r="D143" s="89">
        <v>-77.306342999999998</v>
      </c>
      <c r="F143" s="6">
        <f t="shared" si="22"/>
        <v>11.090888888888999</v>
      </c>
      <c r="G143" s="6">
        <f t="shared" si="20"/>
        <v>-58.469566</v>
      </c>
      <c r="J143" s="89">
        <v>9595777777.7777996</v>
      </c>
      <c r="K143" s="89">
        <v>-105.26187</v>
      </c>
      <c r="L143" s="89">
        <v>-94.927834000000004</v>
      </c>
      <c r="N143" s="6">
        <f t="shared" si="23"/>
        <v>11.090888888888999</v>
      </c>
      <c r="O143" s="6">
        <f t="shared" si="21"/>
        <v>-54.886169000000002</v>
      </c>
    </row>
    <row r="144" spans="2:15" x14ac:dyDescent="0.25">
      <c r="B144" s="89">
        <v>10151333333.333</v>
      </c>
      <c r="C144" s="89">
        <v>-75.285140999999996</v>
      </c>
      <c r="D144" s="89">
        <v>-66.930237000000005</v>
      </c>
      <c r="F144" s="6">
        <f t="shared" si="22"/>
        <v>11.545444444444</v>
      </c>
      <c r="G144" s="6">
        <f t="shared" si="20"/>
        <v>-57.320843000000004</v>
      </c>
      <c r="J144" s="89">
        <v>10151333333.333</v>
      </c>
      <c r="K144" s="89">
        <v>-88.825812999999997</v>
      </c>
      <c r="L144" s="89">
        <v>-78.775513000000004</v>
      </c>
      <c r="N144" s="6">
        <f t="shared" si="23"/>
        <v>11.545444444444</v>
      </c>
      <c r="O144" s="6">
        <f t="shared" si="21"/>
        <v>-56.184032000000002</v>
      </c>
    </row>
    <row r="145" spans="2:16" x14ac:dyDescent="0.25">
      <c r="B145" s="89">
        <v>10706888888.889</v>
      </c>
      <c r="C145" s="89">
        <v>-90.621444999999994</v>
      </c>
      <c r="D145" s="89">
        <v>-81.918678</v>
      </c>
      <c r="F145" s="6">
        <f t="shared" si="22"/>
        <v>12</v>
      </c>
      <c r="G145" s="6">
        <f t="shared" si="20"/>
        <v>-60.997799000000001</v>
      </c>
      <c r="J145" s="89">
        <v>10706888888.889</v>
      </c>
      <c r="K145" s="89">
        <v>-75.194817</v>
      </c>
      <c r="L145" s="89">
        <v>-65.344521</v>
      </c>
      <c r="N145" s="6">
        <f t="shared" si="23"/>
        <v>12</v>
      </c>
      <c r="O145" s="6">
        <f t="shared" si="21"/>
        <v>-59.783127</v>
      </c>
    </row>
    <row r="146" spans="2:16" x14ac:dyDescent="0.25">
      <c r="B146" s="89">
        <v>11262444444.444</v>
      </c>
      <c r="C146" s="89">
        <v>-77.805053999999998</v>
      </c>
      <c r="D146" s="89">
        <v>-68.720116000000004</v>
      </c>
      <c r="F146" s="6" t="s">
        <v>21</v>
      </c>
      <c r="J146" s="89">
        <v>11262444444.444</v>
      </c>
      <c r="K146" s="89">
        <v>-77.761284000000003</v>
      </c>
      <c r="L146" s="89">
        <v>-68.431586999999993</v>
      </c>
      <c r="N146" s="6" t="s">
        <v>21</v>
      </c>
    </row>
    <row r="147" spans="2:16" x14ac:dyDescent="0.25">
      <c r="B147" s="89">
        <v>11818000000</v>
      </c>
      <c r="C147" s="89">
        <v>-89.671081999999998</v>
      </c>
      <c r="D147" s="89">
        <v>-79.100288000000006</v>
      </c>
      <c r="J147" s="89">
        <v>11818000000</v>
      </c>
      <c r="K147" s="89">
        <v>-86.422348</v>
      </c>
      <c r="L147" s="89">
        <v>-77.145499999999998</v>
      </c>
    </row>
    <row r="148" spans="2:16" x14ac:dyDescent="0.25">
      <c r="B148" s="89" t="s">
        <v>21</v>
      </c>
      <c r="J148" s="89" t="s">
        <v>21</v>
      </c>
    </row>
    <row r="149" spans="2:16" x14ac:dyDescent="0.25">
      <c r="F149" s="6" t="s">
        <v>37</v>
      </c>
      <c r="N149" s="6" t="s">
        <v>37</v>
      </c>
    </row>
    <row r="150" spans="2:16" ht="15.75" x14ac:dyDescent="0.25">
      <c r="F150" s="6" t="s">
        <v>19</v>
      </c>
      <c r="G150" s="6" t="str">
        <f t="shared" ref="G150:G169" si="24">D176</f>
        <v>2Ix3L dBc Log Mag(dB)</v>
      </c>
      <c r="H150" s="35">
        <v>2</v>
      </c>
      <c r="N150" s="6" t="s">
        <v>19</v>
      </c>
      <c r="O150" s="6" t="str">
        <f t="shared" ref="O150:O169" si="25">L176</f>
        <v>2Ix3L dBc Log Mag(dB)</v>
      </c>
      <c r="P150" s="35">
        <v>2</v>
      </c>
    </row>
    <row r="151" spans="2:16" ht="15.75" x14ac:dyDescent="0.25">
      <c r="B151" s="89" t="s">
        <v>35</v>
      </c>
      <c r="F151" s="6">
        <f t="shared" ref="F151:F169" si="26">B177/1000000000</f>
        <v>5.8179999999999996</v>
      </c>
      <c r="G151" s="6">
        <f t="shared" si="24"/>
        <v>-69.166725</v>
      </c>
      <c r="H151" s="36">
        <f>ABS(AVERAGE(G151:G169)-(H150-1)*5)</f>
        <v>74.560676631578929</v>
      </c>
      <c r="J151" s="89" t="s">
        <v>35</v>
      </c>
      <c r="N151" s="6">
        <f t="shared" ref="N151:N169" si="27">J177/1000000000</f>
        <v>5.8179999999999996</v>
      </c>
      <c r="O151" s="6">
        <f t="shared" si="25"/>
        <v>-63.029719999999998</v>
      </c>
      <c r="P151" s="36">
        <f>ABS(AVERAGE(O151:O169)-(P150-1)*5)</f>
        <v>81.364162736842104</v>
      </c>
    </row>
    <row r="152" spans="2:16" x14ac:dyDescent="0.25">
      <c r="B152" s="89" t="s">
        <v>19</v>
      </c>
      <c r="C152" s="89" t="s">
        <v>150</v>
      </c>
      <c r="D152" s="89" t="s">
        <v>76</v>
      </c>
      <c r="F152" s="6">
        <f t="shared" si="26"/>
        <v>6.1614444444443999</v>
      </c>
      <c r="G152" s="6">
        <f t="shared" si="24"/>
        <v>-83.831253000000004</v>
      </c>
      <c r="J152" s="89" t="s">
        <v>19</v>
      </c>
      <c r="K152" s="89" t="s">
        <v>150</v>
      </c>
      <c r="L152" s="89" t="s">
        <v>76</v>
      </c>
      <c r="N152" s="6">
        <f t="shared" si="27"/>
        <v>6.1614444444443999</v>
      </c>
      <c r="O152" s="6">
        <f t="shared" si="25"/>
        <v>-68.282927999999998</v>
      </c>
    </row>
    <row r="153" spans="2:16" x14ac:dyDescent="0.25">
      <c r="B153" s="89">
        <v>3818000000</v>
      </c>
      <c r="C153" s="89">
        <v>-57.921326000000001</v>
      </c>
      <c r="D153" s="89">
        <v>-50.249462000000001</v>
      </c>
      <c r="F153" s="6">
        <f t="shared" si="26"/>
        <v>6.5048888888888996</v>
      </c>
      <c r="G153" s="6">
        <f t="shared" si="24"/>
        <v>-73.287109000000001</v>
      </c>
      <c r="J153" s="89">
        <v>3818000000</v>
      </c>
      <c r="K153" s="89">
        <v>-55.595847999999997</v>
      </c>
      <c r="L153" s="89">
        <v>-44.536861000000002</v>
      </c>
      <c r="N153" s="6">
        <f t="shared" si="27"/>
        <v>6.5048888888888996</v>
      </c>
      <c r="O153" s="6">
        <f t="shared" si="25"/>
        <v>-74.637100000000004</v>
      </c>
    </row>
    <row r="154" spans="2:16" x14ac:dyDescent="0.25">
      <c r="B154" s="89">
        <v>4272555555.5556002</v>
      </c>
      <c r="C154" s="89">
        <v>-61.184265000000003</v>
      </c>
      <c r="D154" s="89">
        <v>-53.552897999999999</v>
      </c>
      <c r="F154" s="6">
        <f t="shared" si="26"/>
        <v>6.8483333333332999</v>
      </c>
      <c r="G154" s="6">
        <f t="shared" si="24"/>
        <v>-69.491546999999997</v>
      </c>
      <c r="J154" s="89">
        <v>4272555555.5556002</v>
      </c>
      <c r="K154" s="89">
        <v>-65.733458999999996</v>
      </c>
      <c r="L154" s="89">
        <v>-58.663586000000002</v>
      </c>
      <c r="N154" s="6">
        <f t="shared" si="27"/>
        <v>6.8483333333332999</v>
      </c>
      <c r="O154" s="6">
        <f t="shared" si="25"/>
        <v>-80.418662999999995</v>
      </c>
    </row>
    <row r="155" spans="2:16" x14ac:dyDescent="0.25">
      <c r="B155" s="89">
        <v>4727111111.1111002</v>
      </c>
      <c r="C155" s="89">
        <v>-60.386017000000002</v>
      </c>
      <c r="D155" s="89">
        <v>-52.413628000000003</v>
      </c>
      <c r="F155" s="6">
        <f t="shared" si="26"/>
        <v>7.1917777777777996</v>
      </c>
      <c r="G155" s="6">
        <f t="shared" si="24"/>
        <v>-70.123542999999998</v>
      </c>
      <c r="J155" s="89">
        <v>4727111111.1111002</v>
      </c>
      <c r="K155" s="89">
        <v>-57.182617</v>
      </c>
      <c r="L155" s="89">
        <v>-50.209290000000003</v>
      </c>
      <c r="N155" s="6">
        <f t="shared" si="27"/>
        <v>7.1917777777777996</v>
      </c>
      <c r="O155" s="6">
        <f t="shared" si="25"/>
        <v>-80.614547999999999</v>
      </c>
    </row>
    <row r="156" spans="2:16" x14ac:dyDescent="0.25">
      <c r="B156" s="89">
        <v>5181666666.6667004</v>
      </c>
      <c r="C156" s="89">
        <v>-58.473274000000004</v>
      </c>
      <c r="D156" s="89">
        <v>-50.902138000000001</v>
      </c>
      <c r="F156" s="6">
        <f t="shared" si="26"/>
        <v>7.5352222222222007</v>
      </c>
      <c r="G156" s="6">
        <f t="shared" si="24"/>
        <v>-70.805205999999998</v>
      </c>
      <c r="J156" s="89">
        <v>5181666666.6667004</v>
      </c>
      <c r="K156" s="89">
        <v>-65.090073000000004</v>
      </c>
      <c r="L156" s="89">
        <v>-57.428074000000002</v>
      </c>
      <c r="N156" s="6">
        <f t="shared" si="27"/>
        <v>7.5352222222222007</v>
      </c>
      <c r="O156" s="6">
        <f t="shared" si="25"/>
        <v>-84.933784000000003</v>
      </c>
    </row>
    <row r="157" spans="2:16" x14ac:dyDescent="0.25">
      <c r="B157" s="89">
        <v>5636222222.2222004</v>
      </c>
      <c r="C157" s="89">
        <v>-58.087597000000002</v>
      </c>
      <c r="D157" s="89">
        <v>-50.769244999999998</v>
      </c>
      <c r="F157" s="6">
        <f t="shared" si="26"/>
        <v>7.8786666666667005</v>
      </c>
      <c r="G157" s="6">
        <f t="shared" si="24"/>
        <v>-70.818252999999999</v>
      </c>
      <c r="J157" s="89">
        <v>5636222222.2222004</v>
      </c>
      <c r="K157" s="89">
        <v>-61.249488999999997</v>
      </c>
      <c r="L157" s="89">
        <v>-53.110382000000001</v>
      </c>
      <c r="N157" s="6">
        <f t="shared" si="27"/>
        <v>7.8786666666667005</v>
      </c>
      <c r="O157" s="6">
        <f t="shared" si="25"/>
        <v>-75.921875</v>
      </c>
    </row>
    <row r="158" spans="2:16" x14ac:dyDescent="0.25">
      <c r="B158" s="89">
        <v>6090777777.7777996</v>
      </c>
      <c r="C158" s="89">
        <v>-56.704543999999999</v>
      </c>
      <c r="D158" s="89">
        <v>-49.395072999999996</v>
      </c>
      <c r="F158" s="6">
        <f t="shared" si="26"/>
        <v>8.2221111111111007</v>
      </c>
      <c r="G158" s="6">
        <f t="shared" si="24"/>
        <v>-71.221648999999999</v>
      </c>
      <c r="J158" s="89">
        <v>6090777777.7777996</v>
      </c>
      <c r="K158" s="89">
        <v>-60.450313999999999</v>
      </c>
      <c r="L158" s="89">
        <v>-52.082703000000002</v>
      </c>
      <c r="N158" s="6">
        <f t="shared" si="27"/>
        <v>8.2221111111111007</v>
      </c>
      <c r="O158" s="6">
        <f t="shared" si="25"/>
        <v>-78.314353999999994</v>
      </c>
    </row>
    <row r="159" spans="2:16" x14ac:dyDescent="0.25">
      <c r="B159" s="89">
        <v>6545333333.3332996</v>
      </c>
      <c r="C159" s="89">
        <v>-58.247703999999999</v>
      </c>
      <c r="D159" s="89">
        <v>-51.048779000000003</v>
      </c>
      <c r="F159" s="6">
        <f t="shared" si="26"/>
        <v>8.5655555555555996</v>
      </c>
      <c r="G159" s="6">
        <f t="shared" si="24"/>
        <v>-70.874329000000003</v>
      </c>
      <c r="J159" s="89">
        <v>6545333333.3332996</v>
      </c>
      <c r="K159" s="89">
        <v>-61.284996</v>
      </c>
      <c r="L159" s="89">
        <v>-52.524417999999997</v>
      </c>
      <c r="N159" s="6">
        <f t="shared" si="27"/>
        <v>8.5655555555555996</v>
      </c>
      <c r="O159" s="6">
        <f t="shared" si="25"/>
        <v>-81.722305000000006</v>
      </c>
    </row>
    <row r="160" spans="2:16" x14ac:dyDescent="0.25">
      <c r="B160" s="89">
        <v>6999888888.8888998</v>
      </c>
      <c r="C160" s="89">
        <v>-61.773719999999997</v>
      </c>
      <c r="D160" s="89">
        <v>-54.104607000000001</v>
      </c>
      <c r="F160" s="6">
        <f t="shared" si="26"/>
        <v>8.9090000000000007</v>
      </c>
      <c r="G160" s="6">
        <f t="shared" si="24"/>
        <v>-67.021263000000005</v>
      </c>
      <c r="J160" s="89">
        <v>6999888888.8888998</v>
      </c>
      <c r="K160" s="89">
        <v>-63.527000000000001</v>
      </c>
      <c r="L160" s="89">
        <v>-54.559685000000002</v>
      </c>
      <c r="N160" s="6">
        <f t="shared" si="27"/>
        <v>8.9090000000000007</v>
      </c>
      <c r="O160" s="6">
        <f t="shared" si="25"/>
        <v>-83.486823999999999</v>
      </c>
    </row>
    <row r="161" spans="2:16" x14ac:dyDescent="0.25">
      <c r="B161" s="89">
        <v>7454444444.4443998</v>
      </c>
      <c r="C161" s="89">
        <v>-62.915408999999997</v>
      </c>
      <c r="D161" s="89">
        <v>-54.584766000000002</v>
      </c>
      <c r="F161" s="6">
        <f t="shared" si="26"/>
        <v>9.2524444444444001</v>
      </c>
      <c r="G161" s="6">
        <f t="shared" si="24"/>
        <v>-65.990371999999994</v>
      </c>
      <c r="J161" s="89">
        <v>7454444444.4443998</v>
      </c>
      <c r="K161" s="89">
        <v>-63.499713999999997</v>
      </c>
      <c r="L161" s="89">
        <v>-54.555289999999999</v>
      </c>
      <c r="N161" s="6">
        <f t="shared" si="27"/>
        <v>9.2524444444444001</v>
      </c>
      <c r="O161" s="6">
        <f t="shared" si="25"/>
        <v>-84.483779999999996</v>
      </c>
    </row>
    <row r="162" spans="2:16" x14ac:dyDescent="0.25">
      <c r="B162" s="89">
        <v>7909000000</v>
      </c>
      <c r="C162" s="89">
        <v>-64.333725000000001</v>
      </c>
      <c r="D162" s="89">
        <v>-55.788840999999998</v>
      </c>
      <c r="F162" s="6">
        <f t="shared" si="26"/>
        <v>9.5958888888889007</v>
      </c>
      <c r="G162" s="6">
        <f t="shared" si="24"/>
        <v>-65.238761999999994</v>
      </c>
      <c r="J162" s="89">
        <v>7909000000</v>
      </c>
      <c r="K162" s="89">
        <v>-63.023598</v>
      </c>
      <c r="L162" s="89">
        <v>-53.461205</v>
      </c>
      <c r="N162" s="6">
        <f t="shared" si="27"/>
        <v>9.5958888888889007</v>
      </c>
      <c r="O162" s="6">
        <f t="shared" si="25"/>
        <v>-88.506538000000006</v>
      </c>
    </row>
    <row r="163" spans="2:16" x14ac:dyDescent="0.25">
      <c r="B163" s="89">
        <v>8363555555.5556002</v>
      </c>
      <c r="C163" s="89">
        <v>-67.890952999999996</v>
      </c>
      <c r="D163" s="89">
        <v>-59.027709999999999</v>
      </c>
      <c r="F163" s="6">
        <f t="shared" si="26"/>
        <v>9.9393333333333</v>
      </c>
      <c r="G163" s="6">
        <f t="shared" si="24"/>
        <v>-64.485764000000003</v>
      </c>
      <c r="J163" s="89">
        <v>8363555555.5556002</v>
      </c>
      <c r="K163" s="89">
        <v>-63.168365000000001</v>
      </c>
      <c r="L163" s="89">
        <v>-53.336708000000002</v>
      </c>
      <c r="N163" s="6">
        <f t="shared" si="27"/>
        <v>9.9393333333333</v>
      </c>
      <c r="O163" s="6">
        <f t="shared" si="25"/>
        <v>-79.517632000000006</v>
      </c>
    </row>
    <row r="164" spans="2:16" x14ac:dyDescent="0.25">
      <c r="B164" s="89">
        <v>8818111111.1110992</v>
      </c>
      <c r="C164" s="89">
        <v>-67.656623999999994</v>
      </c>
      <c r="D164" s="89">
        <v>-58.942672999999999</v>
      </c>
      <c r="F164" s="6">
        <f t="shared" si="26"/>
        <v>10.282777777778</v>
      </c>
      <c r="G164" s="6">
        <f t="shared" si="24"/>
        <v>-67.861594999999994</v>
      </c>
      <c r="J164" s="89">
        <v>8818111111.1110992</v>
      </c>
      <c r="K164" s="89">
        <v>-62.950619000000003</v>
      </c>
      <c r="L164" s="89">
        <v>-52.896068999999997</v>
      </c>
      <c r="N164" s="6">
        <f t="shared" si="27"/>
        <v>10.282777777778</v>
      </c>
      <c r="O164" s="6">
        <f t="shared" si="25"/>
        <v>-74.098929999999996</v>
      </c>
    </row>
    <row r="165" spans="2:16" x14ac:dyDescent="0.25">
      <c r="B165" s="89">
        <v>9272666666.6667004</v>
      </c>
      <c r="C165" s="89">
        <v>-65.117935000000003</v>
      </c>
      <c r="D165" s="89">
        <v>-56.022731999999998</v>
      </c>
      <c r="F165" s="6">
        <f t="shared" si="26"/>
        <v>10.626222222221999</v>
      </c>
      <c r="G165" s="6">
        <f t="shared" si="24"/>
        <v>-68.917739999999995</v>
      </c>
      <c r="J165" s="89">
        <v>9272666666.6667004</v>
      </c>
      <c r="K165" s="89">
        <v>-62.634520999999999</v>
      </c>
      <c r="L165" s="89">
        <v>-52.080345000000001</v>
      </c>
      <c r="N165" s="6">
        <f t="shared" si="27"/>
        <v>10.626222222221999</v>
      </c>
      <c r="O165" s="6">
        <f t="shared" si="25"/>
        <v>-68.694557000000003</v>
      </c>
    </row>
    <row r="166" spans="2:16" x14ac:dyDescent="0.25">
      <c r="B166" s="89">
        <v>9727222222.2222004</v>
      </c>
      <c r="C166" s="89">
        <v>-65.393531999999993</v>
      </c>
      <c r="D166" s="89">
        <v>-56.695694000000003</v>
      </c>
      <c r="F166" s="6">
        <f t="shared" si="26"/>
        <v>10.969666666666999</v>
      </c>
      <c r="G166" s="6">
        <f t="shared" si="24"/>
        <v>-67.528594999999996</v>
      </c>
      <c r="J166" s="89">
        <v>9727222222.2222004</v>
      </c>
      <c r="K166" s="89">
        <v>-61.075248999999999</v>
      </c>
      <c r="L166" s="89">
        <v>-50.646254999999996</v>
      </c>
      <c r="N166" s="6">
        <f t="shared" si="27"/>
        <v>10.969666666666999</v>
      </c>
      <c r="O166" s="6">
        <f t="shared" si="25"/>
        <v>-72.415878000000006</v>
      </c>
    </row>
    <row r="167" spans="2:16" x14ac:dyDescent="0.25">
      <c r="B167" s="89">
        <v>10181777777.778</v>
      </c>
      <c r="C167" s="89">
        <v>-68.850464000000002</v>
      </c>
      <c r="D167" s="89">
        <v>-60.406844999999997</v>
      </c>
      <c r="F167" s="6">
        <f t="shared" si="26"/>
        <v>11.313111111111001</v>
      </c>
      <c r="G167" s="6">
        <f t="shared" si="24"/>
        <v>-68.117264000000006</v>
      </c>
      <c r="J167" s="89">
        <v>10181777777.778</v>
      </c>
      <c r="K167" s="89">
        <v>-62.565041000000001</v>
      </c>
      <c r="L167" s="89">
        <v>-52.230998999999997</v>
      </c>
      <c r="N167" s="6">
        <f t="shared" si="27"/>
        <v>11.313111111111001</v>
      </c>
      <c r="O167" s="6">
        <f t="shared" si="25"/>
        <v>-71.771324000000007</v>
      </c>
    </row>
    <row r="168" spans="2:16" x14ac:dyDescent="0.25">
      <c r="B168" s="89">
        <v>10636333333.333</v>
      </c>
      <c r="C168" s="89">
        <v>-70.965630000000004</v>
      </c>
      <c r="D168" s="89">
        <v>-62.610722000000003</v>
      </c>
      <c r="F168" s="6">
        <f t="shared" si="26"/>
        <v>11.656555555556</v>
      </c>
      <c r="G168" s="6">
        <f t="shared" si="24"/>
        <v>-68.844650000000001</v>
      </c>
      <c r="J168" s="89">
        <v>10636333333.333</v>
      </c>
      <c r="K168" s="89">
        <v>-66.513701999999995</v>
      </c>
      <c r="L168" s="89">
        <v>-56.463402000000002</v>
      </c>
      <c r="N168" s="6">
        <f t="shared" si="27"/>
        <v>11.656555555556</v>
      </c>
      <c r="O168" s="6">
        <f t="shared" si="25"/>
        <v>-69.351180999999997</v>
      </c>
    </row>
    <row r="169" spans="2:16" x14ac:dyDescent="0.25">
      <c r="B169" s="89">
        <v>11090888888.889</v>
      </c>
      <c r="C169" s="89">
        <v>-67.172332999999995</v>
      </c>
      <c r="D169" s="89">
        <v>-58.469566</v>
      </c>
      <c r="F169" s="6">
        <f t="shared" si="26"/>
        <v>12</v>
      </c>
      <c r="G169" s="6">
        <f t="shared" si="24"/>
        <v>-68.027237</v>
      </c>
      <c r="J169" s="89">
        <v>11090888888.889</v>
      </c>
      <c r="K169" s="89">
        <v>-64.736464999999995</v>
      </c>
      <c r="L169" s="89">
        <v>-54.886169000000002</v>
      </c>
      <c r="N169" s="6">
        <f t="shared" si="27"/>
        <v>12</v>
      </c>
      <c r="O169" s="6">
        <f t="shared" si="25"/>
        <v>-70.717170999999993</v>
      </c>
    </row>
    <row r="170" spans="2:16" x14ac:dyDescent="0.25">
      <c r="B170" s="89">
        <v>11545444444.444</v>
      </c>
      <c r="C170" s="89">
        <v>-66.405784999999995</v>
      </c>
      <c r="D170" s="89">
        <v>-57.320843000000004</v>
      </c>
      <c r="F170" s="6" t="s">
        <v>21</v>
      </c>
      <c r="J170" s="89">
        <v>11545444444.444</v>
      </c>
      <c r="K170" s="89">
        <v>-65.513724999999994</v>
      </c>
      <c r="L170" s="89">
        <v>-56.184032000000002</v>
      </c>
      <c r="N170" s="6" t="s">
        <v>21</v>
      </c>
    </row>
    <row r="171" spans="2:16" x14ac:dyDescent="0.25">
      <c r="B171" s="89">
        <v>12000000000</v>
      </c>
      <c r="C171" s="89">
        <v>-71.568595999999999</v>
      </c>
      <c r="D171" s="89">
        <v>-60.997799000000001</v>
      </c>
      <c r="J171" s="89">
        <v>12000000000</v>
      </c>
      <c r="K171" s="89">
        <v>-69.059974999999994</v>
      </c>
      <c r="L171" s="89">
        <v>-59.783127</v>
      </c>
    </row>
    <row r="172" spans="2:16" x14ac:dyDescent="0.25">
      <c r="B172" s="89" t="s">
        <v>21</v>
      </c>
      <c r="J172" s="89" t="s">
        <v>21</v>
      </c>
    </row>
    <row r="173" spans="2:16" x14ac:dyDescent="0.25">
      <c r="F173" s="6" t="s">
        <v>39</v>
      </c>
      <c r="N173" s="6" t="s">
        <v>39</v>
      </c>
    </row>
    <row r="174" spans="2:16" ht="15.75" x14ac:dyDescent="0.25">
      <c r="F174" s="6" t="s">
        <v>19</v>
      </c>
      <c r="G174" s="6" t="str">
        <f t="shared" ref="G174:G193" si="28">D200</f>
        <v>2Ix4L dBc Log Mag(dB)</v>
      </c>
      <c r="H174" s="35">
        <v>2</v>
      </c>
      <c r="N174" s="6" t="s">
        <v>19</v>
      </c>
      <c r="O174" s="6" t="str">
        <f t="shared" ref="O174:O193" si="29">L200</f>
        <v>2Ix4L dBc Log Mag(dB)</v>
      </c>
      <c r="P174" s="35">
        <v>2</v>
      </c>
    </row>
    <row r="175" spans="2:16" ht="15.75" x14ac:dyDescent="0.25">
      <c r="B175" s="89" t="s">
        <v>37</v>
      </c>
      <c r="F175" s="6">
        <f t="shared" ref="F175:F193" si="30">B201/1000000000</f>
        <v>7.8179999999999996</v>
      </c>
      <c r="G175" s="6">
        <f t="shared" si="28"/>
        <v>-53.907809999999998</v>
      </c>
      <c r="H175" s="36">
        <f>ABS(AVERAGE(G175:G193)-(H174-1)*5)</f>
        <v>66.494233947368429</v>
      </c>
      <c r="J175" s="89" t="s">
        <v>37</v>
      </c>
      <c r="N175" s="6">
        <f t="shared" ref="N175:N193" si="31">J201/1000000000</f>
        <v>7.8179999999999996</v>
      </c>
      <c r="O175" s="6">
        <f t="shared" si="29"/>
        <v>-45.641387999999999</v>
      </c>
      <c r="P175" s="36">
        <f>ABS(AVERAGE(O175:O193)-(P174-1)*5)</f>
        <v>61.295376315789483</v>
      </c>
    </row>
    <row r="176" spans="2:16" x14ac:dyDescent="0.25">
      <c r="B176" s="89" t="s">
        <v>19</v>
      </c>
      <c r="C176" s="89" t="s">
        <v>151</v>
      </c>
      <c r="D176" s="89" t="s">
        <v>77</v>
      </c>
      <c r="F176" s="6">
        <f t="shared" si="30"/>
        <v>8.0503333333332989</v>
      </c>
      <c r="G176" s="6">
        <f t="shared" si="28"/>
        <v>-55.115467000000002</v>
      </c>
      <c r="J176" s="89" t="s">
        <v>19</v>
      </c>
      <c r="K176" s="89" t="s">
        <v>151</v>
      </c>
      <c r="L176" s="89" t="s">
        <v>77</v>
      </c>
      <c r="N176" s="6">
        <f t="shared" si="31"/>
        <v>8.0503333333332989</v>
      </c>
      <c r="O176" s="6">
        <f t="shared" si="29"/>
        <v>-50.420853000000001</v>
      </c>
    </row>
    <row r="177" spans="2:15" x14ac:dyDescent="0.25">
      <c r="B177" s="89">
        <v>5818000000</v>
      </c>
      <c r="C177" s="89">
        <v>-76.838584999999995</v>
      </c>
      <c r="D177" s="89">
        <v>-69.166725</v>
      </c>
      <c r="F177" s="6">
        <f t="shared" si="30"/>
        <v>8.2826666666666995</v>
      </c>
      <c r="G177" s="6">
        <f t="shared" si="28"/>
        <v>-57.737915000000001</v>
      </c>
      <c r="J177" s="89">
        <v>5818000000</v>
      </c>
      <c r="K177" s="89">
        <v>-74.088706999999999</v>
      </c>
      <c r="L177" s="89">
        <v>-63.029719999999998</v>
      </c>
      <c r="N177" s="6">
        <f t="shared" si="31"/>
        <v>8.2826666666666995</v>
      </c>
      <c r="O177" s="6">
        <f t="shared" si="29"/>
        <v>-53.132164000000003</v>
      </c>
    </row>
    <row r="178" spans="2:15" x14ac:dyDescent="0.25">
      <c r="B178" s="89">
        <v>6161444444.4443998</v>
      </c>
      <c r="C178" s="89">
        <v>-91.462624000000005</v>
      </c>
      <c r="D178" s="89">
        <v>-83.831253000000004</v>
      </c>
      <c r="F178" s="6">
        <f t="shared" si="30"/>
        <v>8.5150000000000006</v>
      </c>
      <c r="G178" s="6">
        <f t="shared" si="28"/>
        <v>-58.413048000000003</v>
      </c>
      <c r="J178" s="89">
        <v>6161444444.4443998</v>
      </c>
      <c r="K178" s="89">
        <v>-75.352806000000001</v>
      </c>
      <c r="L178" s="89">
        <v>-68.282927999999998</v>
      </c>
      <c r="N178" s="6">
        <f t="shared" si="31"/>
        <v>8.5150000000000006</v>
      </c>
      <c r="O178" s="6">
        <f t="shared" si="29"/>
        <v>-50.822147000000001</v>
      </c>
    </row>
    <row r="179" spans="2:15" x14ac:dyDescent="0.25">
      <c r="B179" s="89">
        <v>6504888888.8888998</v>
      </c>
      <c r="C179" s="89">
        <v>-81.259499000000005</v>
      </c>
      <c r="D179" s="89">
        <v>-73.287109000000001</v>
      </c>
      <c r="F179" s="6">
        <f t="shared" si="30"/>
        <v>8.7473333333332999</v>
      </c>
      <c r="G179" s="6">
        <f t="shared" si="28"/>
        <v>-61.516865000000003</v>
      </c>
      <c r="J179" s="89">
        <v>6504888888.8888998</v>
      </c>
      <c r="K179" s="89">
        <v>-81.610427999999999</v>
      </c>
      <c r="L179" s="89">
        <v>-74.637100000000004</v>
      </c>
      <c r="N179" s="6">
        <f t="shared" si="31"/>
        <v>8.7473333333332999</v>
      </c>
      <c r="O179" s="6">
        <f t="shared" si="29"/>
        <v>-56.269858999999997</v>
      </c>
    </row>
    <row r="180" spans="2:15" x14ac:dyDescent="0.25">
      <c r="B180" s="89">
        <v>6848333333.3332996</v>
      </c>
      <c r="C180" s="89">
        <v>-77.062683000000007</v>
      </c>
      <c r="D180" s="89">
        <v>-69.491546999999997</v>
      </c>
      <c r="F180" s="6">
        <f t="shared" si="30"/>
        <v>8.9796666666667004</v>
      </c>
      <c r="G180" s="6">
        <f t="shared" si="28"/>
        <v>-61.647007000000002</v>
      </c>
      <c r="J180" s="89">
        <v>6848333333.3332996</v>
      </c>
      <c r="K180" s="89">
        <v>-88.080665999999994</v>
      </c>
      <c r="L180" s="89">
        <v>-80.418662999999995</v>
      </c>
      <c r="N180" s="6">
        <f t="shared" si="31"/>
        <v>8.9796666666667004</v>
      </c>
      <c r="O180" s="6">
        <f t="shared" si="29"/>
        <v>-53.087696000000001</v>
      </c>
    </row>
    <row r="181" spans="2:15" x14ac:dyDescent="0.25">
      <c r="B181" s="89">
        <v>7191777777.7777996</v>
      </c>
      <c r="C181" s="89">
        <v>-77.441895000000002</v>
      </c>
      <c r="D181" s="89">
        <v>-70.123542999999998</v>
      </c>
      <c r="F181" s="6">
        <f t="shared" si="30"/>
        <v>9.2119999999999997</v>
      </c>
      <c r="G181" s="6">
        <f t="shared" si="28"/>
        <v>-64.793471999999994</v>
      </c>
      <c r="J181" s="89">
        <v>7191777777.7777996</v>
      </c>
      <c r="K181" s="89">
        <v>-88.753662000000006</v>
      </c>
      <c r="L181" s="89">
        <v>-80.614547999999999</v>
      </c>
      <c r="N181" s="6">
        <f t="shared" si="31"/>
        <v>9.2119999999999997</v>
      </c>
      <c r="O181" s="6">
        <f t="shared" si="29"/>
        <v>-56.882389000000003</v>
      </c>
    </row>
    <row r="182" spans="2:15" x14ac:dyDescent="0.25">
      <c r="B182" s="89">
        <v>7535222222.2222004</v>
      </c>
      <c r="C182" s="89">
        <v>-78.114677</v>
      </c>
      <c r="D182" s="89">
        <v>-70.805205999999998</v>
      </c>
      <c r="F182" s="6">
        <f t="shared" si="30"/>
        <v>9.4443333333332991</v>
      </c>
      <c r="G182" s="6">
        <f t="shared" si="28"/>
        <v>-62.410324000000003</v>
      </c>
      <c r="J182" s="89">
        <v>7535222222.2222004</v>
      </c>
      <c r="K182" s="89">
        <v>-93.301399000000004</v>
      </c>
      <c r="L182" s="89">
        <v>-84.933784000000003</v>
      </c>
      <c r="N182" s="6">
        <f t="shared" si="31"/>
        <v>9.4443333333332991</v>
      </c>
      <c r="O182" s="6">
        <f t="shared" si="29"/>
        <v>-55.796619</v>
      </c>
    </row>
    <row r="183" spans="2:15" x14ac:dyDescent="0.25">
      <c r="B183" s="89">
        <v>7878666666.6667004</v>
      </c>
      <c r="C183" s="89">
        <v>-78.017180999999994</v>
      </c>
      <c r="D183" s="89">
        <v>-70.818252999999999</v>
      </c>
      <c r="F183" s="6">
        <f t="shared" si="30"/>
        <v>9.6766666666666996</v>
      </c>
      <c r="G183" s="6">
        <f t="shared" si="28"/>
        <v>-66.255272000000005</v>
      </c>
      <c r="J183" s="89">
        <v>7878666666.6667004</v>
      </c>
      <c r="K183" s="89">
        <v>-84.682449000000005</v>
      </c>
      <c r="L183" s="89">
        <v>-75.921875</v>
      </c>
      <c r="N183" s="6">
        <f t="shared" si="31"/>
        <v>9.6766666666666996</v>
      </c>
      <c r="O183" s="6">
        <f t="shared" si="29"/>
        <v>-55.262073999999998</v>
      </c>
    </row>
    <row r="184" spans="2:15" x14ac:dyDescent="0.25">
      <c r="B184" s="89">
        <v>8222111111.1111002</v>
      </c>
      <c r="C184" s="89">
        <v>-78.890761999999995</v>
      </c>
      <c r="D184" s="89">
        <v>-71.221648999999999</v>
      </c>
      <c r="F184" s="6">
        <f t="shared" si="30"/>
        <v>9.9090000000000007</v>
      </c>
      <c r="G184" s="6">
        <f t="shared" si="28"/>
        <v>-63.379894</v>
      </c>
      <c r="J184" s="89">
        <v>8222111111.1111002</v>
      </c>
      <c r="K184" s="89">
        <v>-87.281670000000005</v>
      </c>
      <c r="L184" s="89">
        <v>-78.314353999999994</v>
      </c>
      <c r="N184" s="6">
        <f t="shared" si="31"/>
        <v>9.9090000000000007</v>
      </c>
      <c r="O184" s="6">
        <f t="shared" si="29"/>
        <v>-55.768172999999997</v>
      </c>
    </row>
    <row r="185" spans="2:15" x14ac:dyDescent="0.25">
      <c r="B185" s="89">
        <v>8565555555.5556002</v>
      </c>
      <c r="C185" s="89">
        <v>-79.204971</v>
      </c>
      <c r="D185" s="89">
        <v>-70.874329000000003</v>
      </c>
      <c r="F185" s="6">
        <f t="shared" si="30"/>
        <v>10.141333333333</v>
      </c>
      <c r="G185" s="6">
        <f t="shared" si="28"/>
        <v>-60.873348</v>
      </c>
      <c r="J185" s="89">
        <v>8565555555.5556002</v>
      </c>
      <c r="K185" s="89">
        <v>-90.666732999999994</v>
      </c>
      <c r="L185" s="89">
        <v>-81.722305000000006</v>
      </c>
      <c r="N185" s="6">
        <f t="shared" si="31"/>
        <v>10.141333333333</v>
      </c>
      <c r="O185" s="6">
        <f t="shared" si="29"/>
        <v>-54.027061000000003</v>
      </c>
    </row>
    <row r="186" spans="2:15" x14ac:dyDescent="0.25">
      <c r="B186" s="89">
        <v>8909000000</v>
      </c>
      <c r="C186" s="89">
        <v>-75.566147000000001</v>
      </c>
      <c r="D186" s="89">
        <v>-67.021263000000005</v>
      </c>
      <c r="F186" s="6">
        <f t="shared" si="30"/>
        <v>10.373666666666999</v>
      </c>
      <c r="G186" s="6">
        <f t="shared" si="28"/>
        <v>-79.798073000000002</v>
      </c>
      <c r="J186" s="89">
        <v>8909000000</v>
      </c>
      <c r="K186" s="89">
        <v>-93.049216999999999</v>
      </c>
      <c r="L186" s="89">
        <v>-83.486823999999999</v>
      </c>
      <c r="N186" s="6">
        <f t="shared" si="31"/>
        <v>10.373666666666999</v>
      </c>
      <c r="O186" s="6">
        <f t="shared" si="29"/>
        <v>-55.182704999999999</v>
      </c>
    </row>
    <row r="187" spans="2:15" x14ac:dyDescent="0.25">
      <c r="B187" s="89">
        <v>9252444444.4444008</v>
      </c>
      <c r="C187" s="89">
        <v>-74.853606999999997</v>
      </c>
      <c r="D187" s="89">
        <v>-65.990371999999994</v>
      </c>
      <c r="F187" s="6">
        <f t="shared" si="30"/>
        <v>10.606</v>
      </c>
      <c r="G187" s="6">
        <f t="shared" si="28"/>
        <v>-55.072144000000002</v>
      </c>
      <c r="J187" s="89">
        <v>9252444444.4444008</v>
      </c>
      <c r="K187" s="89">
        <v>-94.315437000000003</v>
      </c>
      <c r="L187" s="89">
        <v>-84.483779999999996</v>
      </c>
      <c r="N187" s="6">
        <f t="shared" si="31"/>
        <v>10.606</v>
      </c>
      <c r="O187" s="6">
        <f t="shared" si="29"/>
        <v>-57.335667000000001</v>
      </c>
    </row>
    <row r="188" spans="2:15" x14ac:dyDescent="0.25">
      <c r="B188" s="89">
        <v>9595888888.8889008</v>
      </c>
      <c r="C188" s="89">
        <v>-73.952713000000003</v>
      </c>
      <c r="D188" s="89">
        <v>-65.238761999999994</v>
      </c>
      <c r="F188" s="6">
        <f t="shared" si="30"/>
        <v>10.838333333333001</v>
      </c>
      <c r="G188" s="6">
        <f t="shared" si="28"/>
        <v>-74.713088999999997</v>
      </c>
      <c r="J188" s="89">
        <v>9595888888.8889008</v>
      </c>
      <c r="K188" s="89">
        <v>-98.561088999999996</v>
      </c>
      <c r="L188" s="89">
        <v>-88.506538000000006</v>
      </c>
      <c r="N188" s="6">
        <f t="shared" si="31"/>
        <v>10.838333333333001</v>
      </c>
      <c r="O188" s="6">
        <f t="shared" si="29"/>
        <v>-58.836905999999999</v>
      </c>
    </row>
    <row r="189" spans="2:15" x14ac:dyDescent="0.25">
      <c r="B189" s="89">
        <v>9939333333.3332996</v>
      </c>
      <c r="C189" s="89">
        <v>-73.580971000000005</v>
      </c>
      <c r="D189" s="89">
        <v>-64.485764000000003</v>
      </c>
      <c r="F189" s="6">
        <f t="shared" si="30"/>
        <v>11.070666666667</v>
      </c>
      <c r="G189" s="6">
        <f t="shared" si="28"/>
        <v>-54.159869999999998</v>
      </c>
      <c r="J189" s="89">
        <v>9939333333.3332996</v>
      </c>
      <c r="K189" s="89">
        <v>-90.071808000000004</v>
      </c>
      <c r="L189" s="89">
        <v>-79.517632000000006</v>
      </c>
      <c r="N189" s="6">
        <f t="shared" si="31"/>
        <v>11.070666666667</v>
      </c>
      <c r="O189" s="6">
        <f t="shared" si="29"/>
        <v>-62.247936000000003</v>
      </c>
    </row>
    <row r="190" spans="2:15" x14ac:dyDescent="0.25">
      <c r="B190" s="89">
        <v>10282777777.778</v>
      </c>
      <c r="C190" s="89">
        <v>-76.559432999999999</v>
      </c>
      <c r="D190" s="89">
        <v>-67.861594999999994</v>
      </c>
      <c r="F190" s="6">
        <f t="shared" si="30"/>
        <v>11.303000000000001</v>
      </c>
      <c r="G190" s="6">
        <f t="shared" si="28"/>
        <v>-68.244452999999993</v>
      </c>
      <c r="J190" s="89">
        <v>10282777777.778</v>
      </c>
      <c r="K190" s="89">
        <v>-84.527923999999999</v>
      </c>
      <c r="L190" s="89">
        <v>-74.098929999999996</v>
      </c>
      <c r="N190" s="6">
        <f t="shared" si="31"/>
        <v>11.303000000000001</v>
      </c>
      <c r="O190" s="6">
        <f t="shared" si="29"/>
        <v>-59.771960999999997</v>
      </c>
    </row>
    <row r="191" spans="2:15" x14ac:dyDescent="0.25">
      <c r="B191" s="89">
        <v>10626222222.222</v>
      </c>
      <c r="C191" s="89">
        <v>-77.361358999999993</v>
      </c>
      <c r="D191" s="89">
        <v>-68.917739999999995</v>
      </c>
      <c r="F191" s="6">
        <f t="shared" si="30"/>
        <v>11.535333333333</v>
      </c>
      <c r="G191" s="6">
        <f t="shared" si="28"/>
        <v>-53.187373999999998</v>
      </c>
      <c r="J191" s="89">
        <v>10626222222.222</v>
      </c>
      <c r="K191" s="89">
        <v>-79.028594999999996</v>
      </c>
      <c r="L191" s="89">
        <v>-68.694557000000003</v>
      </c>
      <c r="N191" s="6">
        <f t="shared" si="31"/>
        <v>11.535333333333</v>
      </c>
      <c r="O191" s="6">
        <f t="shared" si="29"/>
        <v>-64.585800000000006</v>
      </c>
    </row>
    <row r="192" spans="2:15" x14ac:dyDescent="0.25">
      <c r="B192" s="89">
        <v>10969666666.667</v>
      </c>
      <c r="C192" s="89">
        <v>-75.883499</v>
      </c>
      <c r="D192" s="89">
        <v>-67.528594999999996</v>
      </c>
      <c r="F192" s="6">
        <f t="shared" si="30"/>
        <v>11.767666666666999</v>
      </c>
      <c r="G192" s="6">
        <f t="shared" si="28"/>
        <v>-62.410865999999999</v>
      </c>
      <c r="J192" s="89">
        <v>10969666666.667</v>
      </c>
      <c r="K192" s="89">
        <v>-82.466178999999997</v>
      </c>
      <c r="L192" s="89">
        <v>-72.415878000000006</v>
      </c>
      <c r="N192" s="6">
        <f t="shared" si="31"/>
        <v>11.767666666666999</v>
      </c>
      <c r="O192" s="6">
        <f t="shared" si="29"/>
        <v>-61.812716999999999</v>
      </c>
    </row>
    <row r="193" spans="2:16" x14ac:dyDescent="0.25">
      <c r="B193" s="89">
        <v>11313111111.111</v>
      </c>
      <c r="C193" s="89">
        <v>-76.820030000000003</v>
      </c>
      <c r="D193" s="89">
        <v>-68.117264000000006</v>
      </c>
      <c r="F193" s="6">
        <f t="shared" si="30"/>
        <v>12</v>
      </c>
      <c r="G193" s="6">
        <f t="shared" si="28"/>
        <v>-54.754154</v>
      </c>
      <c r="J193" s="89">
        <v>11313111111.111</v>
      </c>
      <c r="K193" s="89">
        <v>-81.621619999999993</v>
      </c>
      <c r="L193" s="89">
        <v>-71.771324000000007</v>
      </c>
      <c r="N193" s="6">
        <f t="shared" si="31"/>
        <v>12</v>
      </c>
      <c r="O193" s="6">
        <f t="shared" si="29"/>
        <v>-62.728034999999998</v>
      </c>
    </row>
    <row r="194" spans="2:16" x14ac:dyDescent="0.25">
      <c r="B194" s="89">
        <v>11656555555.556</v>
      </c>
      <c r="C194" s="89">
        <v>-77.929587999999995</v>
      </c>
      <c r="D194" s="89">
        <v>-68.844650000000001</v>
      </c>
      <c r="F194" s="6" t="s">
        <v>21</v>
      </c>
      <c r="J194" s="89">
        <v>11656555555.556</v>
      </c>
      <c r="K194" s="89">
        <v>-78.680878000000007</v>
      </c>
      <c r="L194" s="89">
        <v>-69.351180999999997</v>
      </c>
      <c r="N194" s="6" t="s">
        <v>21</v>
      </c>
    </row>
    <row r="195" spans="2:16" x14ac:dyDescent="0.25">
      <c r="B195" s="89">
        <v>12000000000</v>
      </c>
      <c r="C195" s="89">
        <v>-78.598029999999994</v>
      </c>
      <c r="D195" s="89">
        <v>-68.027237</v>
      </c>
      <c r="J195" s="89">
        <v>12000000000</v>
      </c>
      <c r="K195" s="89">
        <v>-79.994018999999994</v>
      </c>
      <c r="L195" s="89">
        <v>-70.717170999999993</v>
      </c>
    </row>
    <row r="196" spans="2:16" x14ac:dyDescent="0.25">
      <c r="B196" s="89" t="s">
        <v>21</v>
      </c>
      <c r="J196" s="89" t="s">
        <v>21</v>
      </c>
    </row>
    <row r="197" spans="2:16" x14ac:dyDescent="0.25">
      <c r="F197" s="6" t="s">
        <v>41</v>
      </c>
      <c r="N197" s="6" t="s">
        <v>41</v>
      </c>
    </row>
    <row r="198" spans="2:16" ht="15.75" x14ac:dyDescent="0.25">
      <c r="F198" s="6" t="s">
        <v>19</v>
      </c>
      <c r="G198" s="6" t="str">
        <f t="shared" ref="G198:G217" si="32">D224</f>
        <v>2Ix5L dBc Log Mag(dB)</v>
      </c>
      <c r="H198" s="35">
        <v>2</v>
      </c>
      <c r="N198" s="6" t="s">
        <v>19</v>
      </c>
      <c r="O198" s="6" t="str">
        <f t="shared" ref="O198:O217" si="33">L224</f>
        <v>2Ix5L dBc Log Mag(dB)</v>
      </c>
      <c r="P198" s="35">
        <v>2</v>
      </c>
    </row>
    <row r="199" spans="2:16" ht="15.75" x14ac:dyDescent="0.25">
      <c r="B199" s="89" t="s">
        <v>39</v>
      </c>
      <c r="F199" s="6">
        <f t="shared" ref="F199:F217" si="34">B225/1000000000</f>
        <v>8.18</v>
      </c>
      <c r="G199" s="6">
        <f t="shared" si="32"/>
        <v>-70.312011999999996</v>
      </c>
      <c r="H199" s="36">
        <f>ABS(AVERAGE(G199:G217)-(H198-1)*5)</f>
        <v>70.692133105263153</v>
      </c>
      <c r="J199" s="89" t="s">
        <v>39</v>
      </c>
      <c r="N199" s="6">
        <f t="shared" ref="N199:N217" si="35">J225/1000000000</f>
        <v>8.18</v>
      </c>
      <c r="O199" s="6">
        <f t="shared" si="33"/>
        <v>-68.080521000000005</v>
      </c>
      <c r="P199" s="36">
        <f>ABS(AVERAGE(O199:O217)-(P198-1)*5)</f>
        <v>73.70066794736843</v>
      </c>
    </row>
    <row r="200" spans="2:16" x14ac:dyDescent="0.25">
      <c r="B200" s="89" t="s">
        <v>19</v>
      </c>
      <c r="C200" s="89" t="s">
        <v>152</v>
      </c>
      <c r="D200" s="89" t="s">
        <v>78</v>
      </c>
      <c r="F200" s="6">
        <f t="shared" si="34"/>
        <v>8.3922222222222</v>
      </c>
      <c r="G200" s="6">
        <f t="shared" si="32"/>
        <v>-73.389106999999996</v>
      </c>
      <c r="J200" s="89" t="s">
        <v>19</v>
      </c>
      <c r="K200" s="89" t="s">
        <v>152</v>
      </c>
      <c r="L200" s="89" t="s">
        <v>78</v>
      </c>
      <c r="N200" s="6">
        <f t="shared" si="35"/>
        <v>8.3922222222222</v>
      </c>
      <c r="O200" s="6">
        <f t="shared" si="33"/>
        <v>-72.830428999999995</v>
      </c>
    </row>
    <row r="201" spans="2:16" x14ac:dyDescent="0.25">
      <c r="B201" s="89">
        <v>7818000000</v>
      </c>
      <c r="C201" s="89">
        <v>-61.579673999999997</v>
      </c>
      <c r="D201" s="89">
        <v>-53.907809999999998</v>
      </c>
      <c r="F201" s="6">
        <f t="shared" si="34"/>
        <v>8.6044444444444004</v>
      </c>
      <c r="G201" s="6">
        <f t="shared" si="32"/>
        <v>-69.468261999999996</v>
      </c>
      <c r="J201" s="89">
        <v>7818000000</v>
      </c>
      <c r="K201" s="89">
        <v>-56.700375000000001</v>
      </c>
      <c r="L201" s="89">
        <v>-45.641387999999999</v>
      </c>
      <c r="N201" s="6">
        <f t="shared" si="35"/>
        <v>8.6044444444444004</v>
      </c>
      <c r="O201" s="6">
        <f t="shared" si="33"/>
        <v>-70.523337999999995</v>
      </c>
    </row>
    <row r="202" spans="2:16" x14ac:dyDescent="0.25">
      <c r="B202" s="89">
        <v>8050333333.3332996</v>
      </c>
      <c r="C202" s="89">
        <v>-62.746830000000003</v>
      </c>
      <c r="D202" s="89">
        <v>-55.115467000000002</v>
      </c>
      <c r="F202" s="6">
        <f t="shared" si="34"/>
        <v>8.8166666666667002</v>
      </c>
      <c r="G202" s="6">
        <f t="shared" si="32"/>
        <v>-69.466117999999994</v>
      </c>
      <c r="J202" s="89">
        <v>8050333333.3332996</v>
      </c>
      <c r="K202" s="89">
        <v>-57.490726000000002</v>
      </c>
      <c r="L202" s="89">
        <v>-50.420853000000001</v>
      </c>
      <c r="N202" s="6">
        <f t="shared" si="35"/>
        <v>8.8166666666667002</v>
      </c>
      <c r="O202" s="6">
        <f t="shared" si="33"/>
        <v>-70.732162000000002</v>
      </c>
    </row>
    <row r="203" spans="2:16" x14ac:dyDescent="0.25">
      <c r="B203" s="89">
        <v>8282666666.6667004</v>
      </c>
      <c r="C203" s="89">
        <v>-65.710303999999994</v>
      </c>
      <c r="D203" s="89">
        <v>-57.737915000000001</v>
      </c>
      <c r="F203" s="6">
        <f t="shared" si="34"/>
        <v>9.0288888888889005</v>
      </c>
      <c r="G203" s="6">
        <f t="shared" si="32"/>
        <v>-68.915656999999996</v>
      </c>
      <c r="J203" s="89">
        <v>8282666666.6667004</v>
      </c>
      <c r="K203" s="89">
        <v>-60.105491999999998</v>
      </c>
      <c r="L203" s="89">
        <v>-53.132164000000003</v>
      </c>
      <c r="N203" s="6">
        <f t="shared" si="35"/>
        <v>9.0288888888889005</v>
      </c>
      <c r="O203" s="6">
        <f t="shared" si="33"/>
        <v>-69.248917000000006</v>
      </c>
    </row>
    <row r="204" spans="2:16" x14ac:dyDescent="0.25">
      <c r="B204" s="89">
        <v>8515000000</v>
      </c>
      <c r="C204" s="89">
        <v>-65.984183999999999</v>
      </c>
      <c r="D204" s="89">
        <v>-58.413048000000003</v>
      </c>
      <c r="F204" s="6">
        <f t="shared" si="34"/>
        <v>9.2411111111110991</v>
      </c>
      <c r="G204" s="6">
        <f t="shared" si="32"/>
        <v>-65.541152999999994</v>
      </c>
      <c r="J204" s="89">
        <v>8515000000</v>
      </c>
      <c r="K204" s="89">
        <v>-58.48415</v>
      </c>
      <c r="L204" s="89">
        <v>-50.822147000000001</v>
      </c>
      <c r="N204" s="6">
        <f t="shared" si="35"/>
        <v>9.2411111111110991</v>
      </c>
      <c r="O204" s="6">
        <f t="shared" si="33"/>
        <v>-72.454712000000001</v>
      </c>
    </row>
    <row r="205" spans="2:16" x14ac:dyDescent="0.25">
      <c r="B205" s="89">
        <v>8747333333.3332996</v>
      </c>
      <c r="C205" s="89">
        <v>-68.835212999999996</v>
      </c>
      <c r="D205" s="89">
        <v>-61.516865000000003</v>
      </c>
      <c r="F205" s="6">
        <f t="shared" si="34"/>
        <v>9.4533333333332994</v>
      </c>
      <c r="G205" s="6">
        <f t="shared" si="32"/>
        <v>-66.136977999999999</v>
      </c>
      <c r="J205" s="89">
        <v>8747333333.3332996</v>
      </c>
      <c r="K205" s="89">
        <v>-64.408974000000001</v>
      </c>
      <c r="L205" s="89">
        <v>-56.269858999999997</v>
      </c>
      <c r="N205" s="6">
        <f t="shared" si="35"/>
        <v>9.4533333333332994</v>
      </c>
      <c r="O205" s="6">
        <f t="shared" si="33"/>
        <v>-72.865882999999997</v>
      </c>
    </row>
    <row r="206" spans="2:16" x14ac:dyDescent="0.25">
      <c r="B206" s="89">
        <v>8979666666.6667004</v>
      </c>
      <c r="C206" s="89">
        <v>-68.956474</v>
      </c>
      <c r="D206" s="89">
        <v>-61.647007000000002</v>
      </c>
      <c r="F206" s="6">
        <f t="shared" si="34"/>
        <v>9.6655555555555992</v>
      </c>
      <c r="G206" s="6">
        <f t="shared" si="32"/>
        <v>-64.435019999999994</v>
      </c>
      <c r="J206" s="89">
        <v>8979666666.6667004</v>
      </c>
      <c r="K206" s="89">
        <v>-61.455306999999998</v>
      </c>
      <c r="L206" s="89">
        <v>-53.087696000000001</v>
      </c>
      <c r="N206" s="6">
        <f t="shared" si="35"/>
        <v>9.6655555555555992</v>
      </c>
      <c r="O206" s="6">
        <f t="shared" si="33"/>
        <v>-70.371666000000005</v>
      </c>
    </row>
    <row r="207" spans="2:16" x14ac:dyDescent="0.25">
      <c r="B207" s="89">
        <v>9212000000</v>
      </c>
      <c r="C207" s="89">
        <v>-71.992401000000001</v>
      </c>
      <c r="D207" s="89">
        <v>-64.793471999999994</v>
      </c>
      <c r="F207" s="6">
        <f t="shared" si="34"/>
        <v>9.8777777777777995</v>
      </c>
      <c r="G207" s="6">
        <f t="shared" si="32"/>
        <v>-62.326427000000002</v>
      </c>
      <c r="J207" s="89">
        <v>9212000000</v>
      </c>
      <c r="K207" s="89">
        <v>-65.642966999999999</v>
      </c>
      <c r="L207" s="89">
        <v>-56.882389000000003</v>
      </c>
      <c r="N207" s="6">
        <f t="shared" si="35"/>
        <v>9.8777777777777995</v>
      </c>
      <c r="O207" s="6">
        <f t="shared" si="33"/>
        <v>-67.579093999999998</v>
      </c>
    </row>
    <row r="208" spans="2:16" x14ac:dyDescent="0.25">
      <c r="B208" s="89">
        <v>9444333333.3332996</v>
      </c>
      <c r="C208" s="89">
        <v>-70.079436999999999</v>
      </c>
      <c r="D208" s="89">
        <v>-62.410324000000003</v>
      </c>
      <c r="F208" s="6">
        <f t="shared" si="34"/>
        <v>10.09</v>
      </c>
      <c r="G208" s="6">
        <f t="shared" si="32"/>
        <v>-61.631335999999997</v>
      </c>
      <c r="J208" s="89">
        <v>9444333333.3332996</v>
      </c>
      <c r="K208" s="89">
        <v>-64.763938999999993</v>
      </c>
      <c r="L208" s="89">
        <v>-55.796619</v>
      </c>
      <c r="N208" s="6">
        <f t="shared" si="35"/>
        <v>10.09</v>
      </c>
      <c r="O208" s="6">
        <f t="shared" si="33"/>
        <v>-66.984222000000003</v>
      </c>
    </row>
    <row r="209" spans="2:16" x14ac:dyDescent="0.25">
      <c r="B209" s="89">
        <v>9676666666.6667004</v>
      </c>
      <c r="C209" s="89">
        <v>-74.585915</v>
      </c>
      <c r="D209" s="89">
        <v>-66.255272000000005</v>
      </c>
      <c r="F209" s="6">
        <f t="shared" si="34"/>
        <v>10.302222222221999</v>
      </c>
      <c r="G209" s="6">
        <f t="shared" si="32"/>
        <v>-59.450347999999998</v>
      </c>
      <c r="J209" s="89">
        <v>9676666666.6667004</v>
      </c>
      <c r="K209" s="89">
        <v>-64.206496999999999</v>
      </c>
      <c r="L209" s="89">
        <v>-55.262073999999998</v>
      </c>
      <c r="N209" s="6">
        <f t="shared" si="35"/>
        <v>10.302222222221999</v>
      </c>
      <c r="O209" s="6">
        <f t="shared" si="33"/>
        <v>-67.649445</v>
      </c>
    </row>
    <row r="210" spans="2:16" x14ac:dyDescent="0.25">
      <c r="B210" s="89">
        <v>9909000000</v>
      </c>
      <c r="C210" s="89">
        <v>-71.924781999999993</v>
      </c>
      <c r="D210" s="89">
        <v>-63.379894</v>
      </c>
      <c r="F210" s="6">
        <f t="shared" si="34"/>
        <v>10.514444444444001</v>
      </c>
      <c r="G210" s="6">
        <f t="shared" si="32"/>
        <v>-61.829987000000003</v>
      </c>
      <c r="J210" s="89">
        <v>9909000000</v>
      </c>
      <c r="K210" s="89">
        <v>-65.330566000000005</v>
      </c>
      <c r="L210" s="89">
        <v>-55.768172999999997</v>
      </c>
      <c r="N210" s="6">
        <f t="shared" si="35"/>
        <v>10.514444444444001</v>
      </c>
      <c r="O210" s="6">
        <f t="shared" si="33"/>
        <v>-67.632796999999997</v>
      </c>
    </row>
    <row r="211" spans="2:16" x14ac:dyDescent="0.25">
      <c r="B211" s="89">
        <v>10141333333.333</v>
      </c>
      <c r="C211" s="89">
        <v>-69.736587999999998</v>
      </c>
      <c r="D211" s="89">
        <v>-60.873348</v>
      </c>
      <c r="F211" s="6">
        <f t="shared" si="34"/>
        <v>10.726666666667001</v>
      </c>
      <c r="G211" s="6">
        <f t="shared" si="32"/>
        <v>-61.427574</v>
      </c>
      <c r="J211" s="89">
        <v>10141333333.333</v>
      </c>
      <c r="K211" s="89">
        <v>-63.858719000000001</v>
      </c>
      <c r="L211" s="89">
        <v>-54.027061000000003</v>
      </c>
      <c r="N211" s="6">
        <f t="shared" si="35"/>
        <v>10.726666666667001</v>
      </c>
      <c r="O211" s="6">
        <f t="shared" si="33"/>
        <v>-65.633751000000004</v>
      </c>
    </row>
    <row r="212" spans="2:16" x14ac:dyDescent="0.25">
      <c r="B212" s="89">
        <v>10373666666.667</v>
      </c>
      <c r="C212" s="89">
        <v>-88.512023999999997</v>
      </c>
      <c r="D212" s="89">
        <v>-79.798073000000002</v>
      </c>
      <c r="F212" s="6">
        <f t="shared" si="34"/>
        <v>10.938888888889</v>
      </c>
      <c r="G212" s="6">
        <f t="shared" si="32"/>
        <v>-62.308224000000003</v>
      </c>
      <c r="J212" s="89">
        <v>10373666666.667</v>
      </c>
      <c r="K212" s="89">
        <v>-65.237251000000001</v>
      </c>
      <c r="L212" s="89">
        <v>-55.182704999999999</v>
      </c>
      <c r="N212" s="6">
        <f t="shared" si="35"/>
        <v>10.938888888889</v>
      </c>
      <c r="O212" s="6">
        <f t="shared" si="33"/>
        <v>-65.299660000000003</v>
      </c>
    </row>
    <row r="213" spans="2:16" x14ac:dyDescent="0.25">
      <c r="B213" s="89">
        <v>10606000000</v>
      </c>
      <c r="C213" s="89">
        <v>-64.167350999999996</v>
      </c>
      <c r="D213" s="89">
        <v>-55.072144000000002</v>
      </c>
      <c r="F213" s="6">
        <f t="shared" si="34"/>
        <v>11.151111111111</v>
      </c>
      <c r="G213" s="6">
        <f t="shared" si="32"/>
        <v>-63.995220000000003</v>
      </c>
      <c r="J213" s="89">
        <v>10606000000</v>
      </c>
      <c r="K213" s="89">
        <v>-67.889838999999995</v>
      </c>
      <c r="L213" s="89">
        <v>-57.335667000000001</v>
      </c>
      <c r="N213" s="6">
        <f t="shared" si="35"/>
        <v>11.151111111111</v>
      </c>
      <c r="O213" s="6">
        <f t="shared" si="33"/>
        <v>-65.923286000000004</v>
      </c>
    </row>
    <row r="214" spans="2:16" x14ac:dyDescent="0.25">
      <c r="B214" s="89">
        <v>10838333333.333</v>
      </c>
      <c r="C214" s="89">
        <v>-83.410927000000001</v>
      </c>
      <c r="D214" s="89">
        <v>-74.713088999999997</v>
      </c>
      <c r="F214" s="6">
        <f t="shared" si="34"/>
        <v>11.363333333332999</v>
      </c>
      <c r="G214" s="6">
        <f t="shared" si="32"/>
        <v>-66.555633999999998</v>
      </c>
      <c r="J214" s="89">
        <v>10838333333.333</v>
      </c>
      <c r="K214" s="89">
        <v>-69.265900000000002</v>
      </c>
      <c r="L214" s="89">
        <v>-58.836905999999999</v>
      </c>
      <c r="N214" s="6">
        <f t="shared" si="35"/>
        <v>11.363333333332999</v>
      </c>
      <c r="O214" s="6">
        <f t="shared" si="33"/>
        <v>-68.507087999999996</v>
      </c>
    </row>
    <row r="215" spans="2:16" x14ac:dyDescent="0.25">
      <c r="B215" s="89">
        <v>11070666666.667</v>
      </c>
      <c r="C215" s="89">
        <v>-62.603489000000003</v>
      </c>
      <c r="D215" s="89">
        <v>-54.159869999999998</v>
      </c>
      <c r="F215" s="6">
        <f t="shared" si="34"/>
        <v>11.575555555555999</v>
      </c>
      <c r="G215" s="6">
        <f t="shared" si="32"/>
        <v>-66.281052000000003</v>
      </c>
      <c r="J215" s="89">
        <v>11070666666.667</v>
      </c>
      <c r="K215" s="89">
        <v>-72.581978000000007</v>
      </c>
      <c r="L215" s="89">
        <v>-62.247936000000003</v>
      </c>
      <c r="N215" s="6">
        <f t="shared" si="35"/>
        <v>11.575555555555999</v>
      </c>
      <c r="O215" s="6">
        <f t="shared" si="33"/>
        <v>-68.254188999999997</v>
      </c>
    </row>
    <row r="216" spans="2:16" x14ac:dyDescent="0.25">
      <c r="B216" s="89">
        <v>11303000000</v>
      </c>
      <c r="C216" s="89">
        <v>-76.599357999999995</v>
      </c>
      <c r="D216" s="89">
        <v>-68.244452999999993</v>
      </c>
      <c r="F216" s="6">
        <f t="shared" si="34"/>
        <v>11.787777777778</v>
      </c>
      <c r="G216" s="6">
        <f t="shared" si="32"/>
        <v>-66.290854999999993</v>
      </c>
      <c r="J216" s="89">
        <v>11303000000</v>
      </c>
      <c r="K216" s="89">
        <v>-69.822265999999999</v>
      </c>
      <c r="L216" s="89">
        <v>-59.771960999999997</v>
      </c>
      <c r="N216" s="6">
        <f t="shared" si="35"/>
        <v>11.787777777778</v>
      </c>
      <c r="O216" s="6">
        <f t="shared" si="33"/>
        <v>-67.159210000000002</v>
      </c>
    </row>
    <row r="217" spans="2:16" x14ac:dyDescent="0.25">
      <c r="B217" s="89">
        <v>11535333333.333</v>
      </c>
      <c r="C217" s="89">
        <v>-61.890141</v>
      </c>
      <c r="D217" s="89">
        <v>-53.187373999999998</v>
      </c>
      <c r="F217" s="6">
        <f t="shared" si="34"/>
        <v>12</v>
      </c>
      <c r="G217" s="6">
        <f t="shared" si="32"/>
        <v>-68.389565000000005</v>
      </c>
      <c r="J217" s="89">
        <v>11535333333.333</v>
      </c>
      <c r="K217" s="89">
        <v>-74.436096000000006</v>
      </c>
      <c r="L217" s="89">
        <v>-64.585800000000006</v>
      </c>
      <c r="N217" s="6">
        <f t="shared" si="35"/>
        <v>12</v>
      </c>
      <c r="O217" s="6">
        <f t="shared" si="33"/>
        <v>-67.582320999999993</v>
      </c>
    </row>
    <row r="218" spans="2:16" x14ac:dyDescent="0.25">
      <c r="B218" s="89">
        <v>11767666666.667</v>
      </c>
      <c r="C218" s="89">
        <v>-71.495811000000003</v>
      </c>
      <c r="D218" s="89">
        <v>-62.410865999999999</v>
      </c>
      <c r="F218" s="6" t="s">
        <v>21</v>
      </c>
      <c r="J218" s="89">
        <v>11767666666.667</v>
      </c>
      <c r="K218" s="89">
        <v>-71.142409999999998</v>
      </c>
      <c r="L218" s="89">
        <v>-61.812716999999999</v>
      </c>
      <c r="N218" s="6" t="s">
        <v>21</v>
      </c>
    </row>
    <row r="219" spans="2:16" x14ac:dyDescent="0.25">
      <c r="B219" s="89">
        <v>12000000000</v>
      </c>
      <c r="C219" s="89">
        <v>-65.324950999999999</v>
      </c>
      <c r="D219" s="89">
        <v>-54.754154</v>
      </c>
      <c r="J219" s="89">
        <v>12000000000</v>
      </c>
      <c r="K219" s="89">
        <v>-72.004883000000007</v>
      </c>
      <c r="L219" s="89">
        <v>-62.728034999999998</v>
      </c>
    </row>
    <row r="220" spans="2:16" x14ac:dyDescent="0.25">
      <c r="B220" s="89" t="s">
        <v>21</v>
      </c>
      <c r="J220" s="89" t="s">
        <v>21</v>
      </c>
    </row>
    <row r="221" spans="2:16" x14ac:dyDescent="0.25">
      <c r="F221" s="6" t="s">
        <v>43</v>
      </c>
      <c r="N221" s="6" t="s">
        <v>43</v>
      </c>
    </row>
    <row r="222" spans="2:16" ht="15.75" x14ac:dyDescent="0.25">
      <c r="F222" s="6" t="s">
        <v>19</v>
      </c>
      <c r="G222" s="6" t="str">
        <f t="shared" ref="G222:G241" si="36">D248</f>
        <v>3Ix1L dBc Log Mag(dB)</v>
      </c>
      <c r="H222" s="35">
        <v>3</v>
      </c>
      <c r="N222" s="6" t="s">
        <v>19</v>
      </c>
      <c r="O222" s="6" t="str">
        <f t="shared" ref="O222:O241" si="37">L248</f>
        <v>3Ix1L dBc Log Mag(dB)</v>
      </c>
      <c r="P222" s="35">
        <v>3</v>
      </c>
    </row>
    <row r="223" spans="2:16" ht="15.75" x14ac:dyDescent="0.25">
      <c r="B223" s="89" t="s">
        <v>41</v>
      </c>
      <c r="F223" s="6">
        <f t="shared" ref="F223:F241" si="38">B249/1000000000</f>
        <v>1.7270000000000001</v>
      </c>
      <c r="G223" s="6">
        <f t="shared" si="36"/>
        <v>-30.340128</v>
      </c>
      <c r="H223" s="36">
        <f>ABS(AVERAGE(G223:G241)-(H222-1)*15)</f>
        <v>77.739588210526307</v>
      </c>
      <c r="J223" s="89" t="s">
        <v>41</v>
      </c>
      <c r="N223" s="6">
        <f t="shared" ref="N223:N241" si="39">J249/1000000000</f>
        <v>1.7270000000000001</v>
      </c>
      <c r="O223" s="6">
        <f t="shared" si="37"/>
        <v>-32.12368</v>
      </c>
      <c r="P223" s="36">
        <f>ABS(AVERAGE(O223:O241)-(P222-1)*15)</f>
        <v>78.663690684210536</v>
      </c>
    </row>
    <row r="224" spans="2:16" x14ac:dyDescent="0.25">
      <c r="B224" s="89" t="s">
        <v>19</v>
      </c>
      <c r="C224" s="89" t="s">
        <v>153</v>
      </c>
      <c r="D224" s="89" t="s">
        <v>79</v>
      </c>
      <c r="F224" s="6">
        <f t="shared" si="38"/>
        <v>2.2825555555556001</v>
      </c>
      <c r="G224" s="6">
        <f t="shared" si="36"/>
        <v>-42.264381</v>
      </c>
      <c r="J224" s="89" t="s">
        <v>19</v>
      </c>
      <c r="K224" s="89" t="s">
        <v>153</v>
      </c>
      <c r="L224" s="89" t="s">
        <v>79</v>
      </c>
      <c r="N224" s="6">
        <f t="shared" si="39"/>
        <v>2.2825555555556001</v>
      </c>
      <c r="O224" s="6">
        <f t="shared" si="37"/>
        <v>-32.852699000000001</v>
      </c>
    </row>
    <row r="225" spans="2:15" x14ac:dyDescent="0.25">
      <c r="B225" s="89">
        <v>8180000000</v>
      </c>
      <c r="C225" s="89">
        <v>-77.983870999999994</v>
      </c>
      <c r="D225" s="89">
        <v>-70.312011999999996</v>
      </c>
      <c r="F225" s="6">
        <f t="shared" si="38"/>
        <v>2.8381111111111004</v>
      </c>
      <c r="G225" s="6">
        <f t="shared" si="36"/>
        <v>-42.641869</v>
      </c>
      <c r="J225" s="89">
        <v>8180000000</v>
      </c>
      <c r="K225" s="89">
        <v>-79.139503000000005</v>
      </c>
      <c r="L225" s="89">
        <v>-68.080521000000005</v>
      </c>
      <c r="N225" s="6">
        <f t="shared" si="39"/>
        <v>2.8381111111111004</v>
      </c>
      <c r="O225" s="6">
        <f t="shared" si="37"/>
        <v>-42.076121999999998</v>
      </c>
    </row>
    <row r="226" spans="2:15" x14ac:dyDescent="0.25">
      <c r="B226" s="89">
        <v>8392222222.2222004</v>
      </c>
      <c r="C226" s="89">
        <v>-81.020470000000003</v>
      </c>
      <c r="D226" s="89">
        <v>-73.389106999999996</v>
      </c>
      <c r="F226" s="6">
        <f t="shared" si="38"/>
        <v>3.3936666666666997</v>
      </c>
      <c r="G226" s="6">
        <f t="shared" si="36"/>
        <v>-44.651623000000001</v>
      </c>
      <c r="J226" s="89">
        <v>8392222222.2222004</v>
      </c>
      <c r="K226" s="89">
        <v>-79.900299000000004</v>
      </c>
      <c r="L226" s="89">
        <v>-72.830428999999995</v>
      </c>
      <c r="N226" s="6">
        <f t="shared" si="39"/>
        <v>3.3936666666666997</v>
      </c>
      <c r="O226" s="6">
        <f t="shared" si="37"/>
        <v>-51.184627999999996</v>
      </c>
    </row>
    <row r="227" spans="2:15" x14ac:dyDescent="0.25">
      <c r="B227" s="89">
        <v>8604444444.4444008</v>
      </c>
      <c r="C227" s="89">
        <v>-77.440651000000003</v>
      </c>
      <c r="D227" s="89">
        <v>-69.468261999999996</v>
      </c>
      <c r="F227" s="6">
        <f t="shared" si="38"/>
        <v>3.9492222222222</v>
      </c>
      <c r="G227" s="6">
        <f t="shared" si="36"/>
        <v>-56.652081000000003</v>
      </c>
      <c r="J227" s="89">
        <v>8604444444.4444008</v>
      </c>
      <c r="K227" s="89">
        <v>-77.496666000000005</v>
      </c>
      <c r="L227" s="89">
        <v>-70.523337999999995</v>
      </c>
      <c r="N227" s="6">
        <f t="shared" si="39"/>
        <v>3.9492222222222</v>
      </c>
      <c r="O227" s="6">
        <f t="shared" si="37"/>
        <v>-59.404254999999999</v>
      </c>
    </row>
    <row r="228" spans="2:15" x14ac:dyDescent="0.25">
      <c r="B228" s="89">
        <v>8816666666.6667004</v>
      </c>
      <c r="C228" s="89">
        <v>-77.037246999999994</v>
      </c>
      <c r="D228" s="89">
        <v>-69.466117999999994</v>
      </c>
      <c r="F228" s="6">
        <f t="shared" si="38"/>
        <v>4.5047777777777993</v>
      </c>
      <c r="G228" s="6">
        <f t="shared" si="36"/>
        <v>-62.450583999999999</v>
      </c>
      <c r="J228" s="89">
        <v>8816666666.6667004</v>
      </c>
      <c r="K228" s="89">
        <v>-78.394165000000001</v>
      </c>
      <c r="L228" s="89">
        <v>-70.732162000000002</v>
      </c>
      <c r="N228" s="6">
        <f t="shared" si="39"/>
        <v>4.5047777777777993</v>
      </c>
      <c r="O228" s="6">
        <f t="shared" si="37"/>
        <v>-51.286549000000001</v>
      </c>
    </row>
    <row r="229" spans="2:15" x14ac:dyDescent="0.25">
      <c r="B229" s="89">
        <v>9028888888.8889008</v>
      </c>
      <c r="C229" s="89">
        <v>-76.234009</v>
      </c>
      <c r="D229" s="89">
        <v>-68.915656999999996</v>
      </c>
      <c r="F229" s="6">
        <f t="shared" si="38"/>
        <v>5.0603333333332996</v>
      </c>
      <c r="G229" s="6">
        <f t="shared" si="36"/>
        <v>-65.044228000000004</v>
      </c>
      <c r="J229" s="89">
        <v>9028888888.8889008</v>
      </c>
      <c r="K229" s="89">
        <v>-77.388030999999998</v>
      </c>
      <c r="L229" s="89">
        <v>-69.248917000000006</v>
      </c>
      <c r="N229" s="6">
        <f t="shared" si="39"/>
        <v>5.0603333333332996</v>
      </c>
      <c r="O229" s="6">
        <f t="shared" si="37"/>
        <v>-51.880074</v>
      </c>
    </row>
    <row r="230" spans="2:15" x14ac:dyDescent="0.25">
      <c r="B230" s="89">
        <v>9241111111.1110992</v>
      </c>
      <c r="C230" s="89">
        <v>-72.850623999999996</v>
      </c>
      <c r="D230" s="89">
        <v>-65.541152999999994</v>
      </c>
      <c r="F230" s="6">
        <f t="shared" si="38"/>
        <v>5.6158888888888994</v>
      </c>
      <c r="G230" s="6">
        <f t="shared" si="36"/>
        <v>-54.397438000000001</v>
      </c>
      <c r="J230" s="89">
        <v>9241111111.1110992</v>
      </c>
      <c r="K230" s="89">
        <v>-80.822318999999993</v>
      </c>
      <c r="L230" s="89">
        <v>-72.454712000000001</v>
      </c>
      <c r="N230" s="6">
        <f t="shared" si="39"/>
        <v>5.6158888888888994</v>
      </c>
      <c r="O230" s="6">
        <f t="shared" si="37"/>
        <v>-49.463493</v>
      </c>
    </row>
    <row r="231" spans="2:15" x14ac:dyDescent="0.25">
      <c r="B231" s="89">
        <v>9453333333.3332996</v>
      </c>
      <c r="C231" s="89">
        <v>-73.335898999999998</v>
      </c>
      <c r="D231" s="89">
        <v>-66.136977999999999</v>
      </c>
      <c r="F231" s="6">
        <f t="shared" si="38"/>
        <v>6.1714444444443997</v>
      </c>
      <c r="G231" s="6">
        <f t="shared" si="36"/>
        <v>-48.733479000000003</v>
      </c>
      <c r="J231" s="89">
        <v>9453333333.3332996</v>
      </c>
      <c r="K231" s="89">
        <v>-81.626464999999996</v>
      </c>
      <c r="L231" s="89">
        <v>-72.865882999999997</v>
      </c>
      <c r="N231" s="6">
        <f t="shared" si="39"/>
        <v>6.1714444444443997</v>
      </c>
      <c r="O231" s="6">
        <f t="shared" si="37"/>
        <v>-51.398581999999998</v>
      </c>
    </row>
    <row r="232" spans="2:15" x14ac:dyDescent="0.25">
      <c r="B232" s="89">
        <v>9665555555.5555992</v>
      </c>
      <c r="C232" s="89">
        <v>-72.104134000000002</v>
      </c>
      <c r="D232" s="89">
        <v>-64.435019999999994</v>
      </c>
      <c r="F232" s="6">
        <f t="shared" si="38"/>
        <v>6.7270000000000003</v>
      </c>
      <c r="G232" s="6">
        <f t="shared" si="36"/>
        <v>-56.419708</v>
      </c>
      <c r="J232" s="89">
        <v>9665555555.5555992</v>
      </c>
      <c r="K232" s="89">
        <v>-79.338982000000001</v>
      </c>
      <c r="L232" s="89">
        <v>-70.371666000000005</v>
      </c>
      <c r="N232" s="6">
        <f t="shared" si="39"/>
        <v>6.7270000000000003</v>
      </c>
      <c r="O232" s="6">
        <f t="shared" si="37"/>
        <v>-54.381073000000001</v>
      </c>
    </row>
    <row r="233" spans="2:15" x14ac:dyDescent="0.25">
      <c r="B233" s="89">
        <v>9877777777.7777996</v>
      </c>
      <c r="C233" s="89">
        <v>-70.657066</v>
      </c>
      <c r="D233" s="89">
        <v>-62.326427000000002</v>
      </c>
      <c r="F233" s="6">
        <f t="shared" si="38"/>
        <v>7.2825555555556001</v>
      </c>
      <c r="G233" s="6">
        <f t="shared" si="36"/>
        <v>-45.434147000000003</v>
      </c>
      <c r="J233" s="89">
        <v>9877777777.7777996</v>
      </c>
      <c r="K233" s="89">
        <v>-76.523521000000002</v>
      </c>
      <c r="L233" s="89">
        <v>-67.579093999999998</v>
      </c>
      <c r="N233" s="6">
        <f t="shared" si="39"/>
        <v>7.2825555555556001</v>
      </c>
      <c r="O233" s="6">
        <f t="shared" si="37"/>
        <v>-43.767994000000002</v>
      </c>
    </row>
    <row r="234" spans="2:15" x14ac:dyDescent="0.25">
      <c r="B234" s="89">
        <v>10090000000</v>
      </c>
      <c r="C234" s="89">
        <v>-70.176224000000005</v>
      </c>
      <c r="D234" s="89">
        <v>-61.631335999999997</v>
      </c>
      <c r="F234" s="6">
        <f t="shared" si="38"/>
        <v>7.8381111111111004</v>
      </c>
      <c r="G234" s="6">
        <f t="shared" si="36"/>
        <v>-40.490336999999997</v>
      </c>
      <c r="J234" s="89">
        <v>10090000000</v>
      </c>
      <c r="K234" s="89">
        <v>-76.546616</v>
      </c>
      <c r="L234" s="89">
        <v>-66.984222000000003</v>
      </c>
      <c r="N234" s="6">
        <f t="shared" si="39"/>
        <v>7.8381111111111004</v>
      </c>
      <c r="O234" s="6">
        <f t="shared" si="37"/>
        <v>-60.746966999999998</v>
      </c>
    </row>
    <row r="235" spans="2:15" x14ac:dyDescent="0.25">
      <c r="B235" s="89">
        <v>10302222222.222</v>
      </c>
      <c r="C235" s="89">
        <v>-68.313591000000002</v>
      </c>
      <c r="D235" s="89">
        <v>-59.450347999999998</v>
      </c>
      <c r="F235" s="6">
        <f t="shared" si="38"/>
        <v>8.3936666666667001</v>
      </c>
      <c r="G235" s="6">
        <f t="shared" si="36"/>
        <v>-43.081550999999997</v>
      </c>
      <c r="J235" s="89">
        <v>10302222222.222</v>
      </c>
      <c r="K235" s="89">
        <v>-77.481102000000007</v>
      </c>
      <c r="L235" s="89">
        <v>-67.649445</v>
      </c>
      <c r="N235" s="6">
        <f t="shared" si="39"/>
        <v>8.3936666666667001</v>
      </c>
      <c r="O235" s="6">
        <f t="shared" si="37"/>
        <v>-51.106743000000002</v>
      </c>
    </row>
    <row r="236" spans="2:15" x14ac:dyDescent="0.25">
      <c r="B236" s="89">
        <v>10514444444.444</v>
      </c>
      <c r="C236" s="89">
        <v>-70.543937999999997</v>
      </c>
      <c r="D236" s="89">
        <v>-61.829987000000003</v>
      </c>
      <c r="F236" s="6">
        <f t="shared" si="38"/>
        <v>8.9492222222222004</v>
      </c>
      <c r="G236" s="6">
        <f t="shared" si="36"/>
        <v>-46.826832000000003</v>
      </c>
      <c r="J236" s="89">
        <v>10514444444.444</v>
      </c>
      <c r="K236" s="89">
        <v>-77.687354999999997</v>
      </c>
      <c r="L236" s="89">
        <v>-67.632796999999997</v>
      </c>
      <c r="N236" s="6">
        <f t="shared" si="39"/>
        <v>8.9492222222222004</v>
      </c>
      <c r="O236" s="6">
        <f t="shared" si="37"/>
        <v>-47.252868999999997</v>
      </c>
    </row>
    <row r="237" spans="2:15" x14ac:dyDescent="0.25">
      <c r="B237" s="89">
        <v>10726666666.667</v>
      </c>
      <c r="C237" s="89">
        <v>-70.522780999999995</v>
      </c>
      <c r="D237" s="89">
        <v>-61.427574</v>
      </c>
      <c r="F237" s="6">
        <f t="shared" si="38"/>
        <v>9.5047777777778002</v>
      </c>
      <c r="G237" s="6">
        <f t="shared" si="36"/>
        <v>-42.249073000000003</v>
      </c>
      <c r="J237" s="89">
        <v>10726666666.667</v>
      </c>
      <c r="K237" s="89">
        <v>-76.187927000000002</v>
      </c>
      <c r="L237" s="89">
        <v>-65.633751000000004</v>
      </c>
      <c r="N237" s="6">
        <f t="shared" si="39"/>
        <v>9.5047777777778002</v>
      </c>
      <c r="O237" s="6">
        <f t="shared" si="37"/>
        <v>-47.519848000000003</v>
      </c>
    </row>
    <row r="238" spans="2:15" x14ac:dyDescent="0.25">
      <c r="B238" s="89">
        <v>10938888888.889</v>
      </c>
      <c r="C238" s="89">
        <v>-71.006065000000007</v>
      </c>
      <c r="D238" s="89">
        <v>-62.308224000000003</v>
      </c>
      <c r="F238" s="6">
        <f t="shared" si="38"/>
        <v>10.060333333333</v>
      </c>
      <c r="G238" s="6">
        <f t="shared" si="36"/>
        <v>-43.991183999999997</v>
      </c>
      <c r="J238" s="89">
        <v>10938888888.889</v>
      </c>
      <c r="K238" s="89">
        <v>-75.728661000000002</v>
      </c>
      <c r="L238" s="89">
        <v>-65.299660000000003</v>
      </c>
      <c r="N238" s="6">
        <f t="shared" si="39"/>
        <v>10.060333333333</v>
      </c>
      <c r="O238" s="6">
        <f t="shared" si="37"/>
        <v>-54.901867000000003</v>
      </c>
    </row>
    <row r="239" spans="2:15" x14ac:dyDescent="0.25">
      <c r="B239" s="89">
        <v>11151111111.111</v>
      </c>
      <c r="C239" s="89">
        <v>-72.438843000000006</v>
      </c>
      <c r="D239" s="89">
        <v>-63.995220000000003</v>
      </c>
      <c r="F239" s="6">
        <f t="shared" si="38"/>
        <v>10.615888888889</v>
      </c>
      <c r="G239" s="6">
        <f t="shared" si="36"/>
        <v>-46.220908999999999</v>
      </c>
      <c r="J239" s="89">
        <v>11151111111.111</v>
      </c>
      <c r="K239" s="89">
        <v>-76.257323999999997</v>
      </c>
      <c r="L239" s="89">
        <v>-65.923286000000004</v>
      </c>
      <c r="N239" s="6">
        <f t="shared" si="39"/>
        <v>10.615888888889</v>
      </c>
      <c r="O239" s="6">
        <f t="shared" si="37"/>
        <v>-45.629680999999998</v>
      </c>
    </row>
    <row r="240" spans="2:15" x14ac:dyDescent="0.25">
      <c r="B240" s="89">
        <v>11363333333.333</v>
      </c>
      <c r="C240" s="89">
        <v>-74.910544999999999</v>
      </c>
      <c r="D240" s="89">
        <v>-66.555633999999998</v>
      </c>
      <c r="F240" s="6">
        <f t="shared" si="38"/>
        <v>11.171444444444001</v>
      </c>
      <c r="G240" s="6">
        <f t="shared" si="36"/>
        <v>-45.246867999999999</v>
      </c>
      <c r="J240" s="89">
        <v>11363333333.333</v>
      </c>
      <c r="K240" s="89">
        <v>-78.557388000000003</v>
      </c>
      <c r="L240" s="89">
        <v>-68.507087999999996</v>
      </c>
      <c r="N240" s="6">
        <f t="shared" si="39"/>
        <v>11.171444444444001</v>
      </c>
      <c r="O240" s="6">
        <f t="shared" si="37"/>
        <v>-42.671214999999997</v>
      </c>
    </row>
    <row r="241" spans="2:16" x14ac:dyDescent="0.25">
      <c r="B241" s="89">
        <v>11575555555.556</v>
      </c>
      <c r="C241" s="89">
        <v>-74.983825999999993</v>
      </c>
      <c r="D241" s="89">
        <v>-66.281052000000003</v>
      </c>
      <c r="F241" s="6">
        <f t="shared" si="38"/>
        <v>11.727</v>
      </c>
      <c r="G241" s="6">
        <f t="shared" si="36"/>
        <v>-49.915756000000002</v>
      </c>
      <c r="J241" s="89">
        <v>11575555555.556</v>
      </c>
      <c r="K241" s="89">
        <v>-78.104484999999997</v>
      </c>
      <c r="L241" s="89">
        <v>-68.254188999999997</v>
      </c>
      <c r="N241" s="6">
        <f t="shared" si="39"/>
        <v>11.727</v>
      </c>
      <c r="O241" s="6">
        <f t="shared" si="37"/>
        <v>-54.961784000000002</v>
      </c>
    </row>
    <row r="242" spans="2:16" x14ac:dyDescent="0.25">
      <c r="B242" s="89">
        <v>11787777777.778</v>
      </c>
      <c r="C242" s="89">
        <v>-75.375800999999996</v>
      </c>
      <c r="D242" s="89">
        <v>-66.290854999999993</v>
      </c>
      <c r="F242" s="6" t="s">
        <v>21</v>
      </c>
      <c r="J242" s="89">
        <v>11787777777.778</v>
      </c>
      <c r="K242" s="89">
        <v>-76.488906999999998</v>
      </c>
      <c r="L242" s="89">
        <v>-67.159210000000002</v>
      </c>
      <c r="N242" s="6" t="s">
        <v>21</v>
      </c>
    </row>
    <row r="243" spans="2:16" x14ac:dyDescent="0.25">
      <c r="B243" s="89">
        <v>12000000000</v>
      </c>
      <c r="C243" s="89">
        <v>-78.960364999999996</v>
      </c>
      <c r="D243" s="89">
        <v>-68.389565000000005</v>
      </c>
      <c r="J243" s="89">
        <v>12000000000</v>
      </c>
      <c r="K243" s="89">
        <v>-76.859168999999994</v>
      </c>
      <c r="L243" s="89">
        <v>-67.582320999999993</v>
      </c>
    </row>
    <row r="244" spans="2:16" x14ac:dyDescent="0.25">
      <c r="B244" s="89" t="s">
        <v>21</v>
      </c>
      <c r="J244" s="89" t="s">
        <v>21</v>
      </c>
    </row>
    <row r="245" spans="2:16" x14ac:dyDescent="0.25">
      <c r="F245" s="6" t="s">
        <v>45</v>
      </c>
      <c r="N245" s="6" t="s">
        <v>45</v>
      </c>
    </row>
    <row r="246" spans="2:16" ht="15.75" x14ac:dyDescent="0.25">
      <c r="F246" s="6" t="s">
        <v>19</v>
      </c>
      <c r="G246" s="6" t="str">
        <f t="shared" ref="G246:G265" si="40">D272</f>
        <v>3Ix2L dBc Log Mag(dB)</v>
      </c>
      <c r="H246" s="35">
        <v>3</v>
      </c>
      <c r="N246" s="6" t="s">
        <v>19</v>
      </c>
      <c r="O246" s="6" t="str">
        <f t="shared" ref="O246:O265" si="41">L272</f>
        <v>3Ix2L dBc Log Mag(dB)</v>
      </c>
      <c r="P246" s="35">
        <v>3</v>
      </c>
    </row>
    <row r="247" spans="2:16" ht="15.75" x14ac:dyDescent="0.25">
      <c r="B247" s="89" t="s">
        <v>43</v>
      </c>
      <c r="F247" s="6">
        <f t="shared" ref="F247:F265" si="42">B273/1000000000</f>
        <v>3.7269999999999999</v>
      </c>
      <c r="G247" s="6">
        <f t="shared" si="40"/>
        <v>-52.304760000000002</v>
      </c>
      <c r="H247" s="36">
        <f>ABS(AVERAGE(G247:G265)-(H246-1)*15)</f>
        <v>92.942745736842113</v>
      </c>
      <c r="J247" s="89" t="s">
        <v>43</v>
      </c>
      <c r="N247" s="6">
        <f t="shared" ref="N247:N265" si="43">J273/1000000000</f>
        <v>3.7269999999999999</v>
      </c>
      <c r="O247" s="6">
        <f t="shared" si="41"/>
        <v>-51.857880000000002</v>
      </c>
      <c r="P247" s="36">
        <f>ABS(AVERAGE(O247:O265)-(P246-1)*15)</f>
        <v>95.547295052631583</v>
      </c>
    </row>
    <row r="248" spans="2:16" x14ac:dyDescent="0.25">
      <c r="B248" s="89" t="s">
        <v>19</v>
      </c>
      <c r="C248" s="89" t="s">
        <v>154</v>
      </c>
      <c r="D248" s="89" t="s">
        <v>80</v>
      </c>
      <c r="F248" s="6">
        <f t="shared" si="42"/>
        <v>4.1866111111111</v>
      </c>
      <c r="G248" s="6">
        <f t="shared" si="40"/>
        <v>-64.914223000000007</v>
      </c>
      <c r="J248" s="89" t="s">
        <v>19</v>
      </c>
      <c r="K248" s="89" t="s">
        <v>154</v>
      </c>
      <c r="L248" s="89" t="s">
        <v>80</v>
      </c>
      <c r="N248" s="6">
        <f t="shared" si="43"/>
        <v>4.1866111111111</v>
      </c>
      <c r="O248" s="6">
        <f t="shared" si="41"/>
        <v>-56.127082999999999</v>
      </c>
    </row>
    <row r="249" spans="2:16" x14ac:dyDescent="0.25">
      <c r="B249" s="89">
        <v>1727000000</v>
      </c>
      <c r="C249" s="89">
        <v>-38.011989999999997</v>
      </c>
      <c r="D249" s="89">
        <v>-30.340128</v>
      </c>
      <c r="F249" s="6">
        <f t="shared" si="42"/>
        <v>4.6462222222222005</v>
      </c>
      <c r="G249" s="6">
        <f t="shared" si="40"/>
        <v>-63.675635999999997</v>
      </c>
      <c r="J249" s="89">
        <v>1727000000</v>
      </c>
      <c r="K249" s="89">
        <v>-43.182662999999998</v>
      </c>
      <c r="L249" s="89">
        <v>-32.12368</v>
      </c>
      <c r="N249" s="6">
        <f t="shared" si="43"/>
        <v>4.6462222222222005</v>
      </c>
      <c r="O249" s="6">
        <f t="shared" si="41"/>
        <v>-54.532660999999997</v>
      </c>
    </row>
    <row r="250" spans="2:16" x14ac:dyDescent="0.25">
      <c r="B250" s="89">
        <v>2282555555.5556002</v>
      </c>
      <c r="C250" s="89">
        <v>-49.895747999999998</v>
      </c>
      <c r="D250" s="89">
        <v>-42.264381</v>
      </c>
      <c r="F250" s="6">
        <f t="shared" si="42"/>
        <v>5.1058333333332993</v>
      </c>
      <c r="G250" s="6">
        <f t="shared" si="40"/>
        <v>-59.879395000000002</v>
      </c>
      <c r="J250" s="89">
        <v>2282555555.5556002</v>
      </c>
      <c r="K250" s="89">
        <v>-39.922576999999997</v>
      </c>
      <c r="L250" s="89">
        <v>-32.852699000000001</v>
      </c>
      <c r="N250" s="6">
        <f t="shared" si="43"/>
        <v>5.1058333333332993</v>
      </c>
      <c r="O250" s="6">
        <f t="shared" si="41"/>
        <v>-53.388973</v>
      </c>
    </row>
    <row r="251" spans="2:16" x14ac:dyDescent="0.25">
      <c r="B251" s="89">
        <v>2838111111.1111002</v>
      </c>
      <c r="C251" s="89">
        <v>-50.614258</v>
      </c>
      <c r="D251" s="89">
        <v>-42.641869</v>
      </c>
      <c r="F251" s="6">
        <f t="shared" si="42"/>
        <v>5.5654444444443998</v>
      </c>
      <c r="G251" s="6">
        <f t="shared" si="40"/>
        <v>-58.701771000000001</v>
      </c>
      <c r="J251" s="89">
        <v>2838111111.1111002</v>
      </c>
      <c r="K251" s="89">
        <v>-49.04945</v>
      </c>
      <c r="L251" s="89">
        <v>-42.076121999999998</v>
      </c>
      <c r="N251" s="6">
        <f t="shared" si="43"/>
        <v>5.5654444444443998</v>
      </c>
      <c r="O251" s="6">
        <f t="shared" si="41"/>
        <v>-57.766402999999997</v>
      </c>
    </row>
    <row r="252" spans="2:16" x14ac:dyDescent="0.25">
      <c r="B252" s="89">
        <v>3393666666.6666999</v>
      </c>
      <c r="C252" s="89">
        <v>-52.222754999999999</v>
      </c>
      <c r="D252" s="89">
        <v>-44.651623000000001</v>
      </c>
      <c r="F252" s="6">
        <f t="shared" si="42"/>
        <v>6.0250555555555998</v>
      </c>
      <c r="G252" s="6">
        <f t="shared" si="40"/>
        <v>-58.658276000000001</v>
      </c>
      <c r="J252" s="89">
        <v>3393666666.6666999</v>
      </c>
      <c r="K252" s="89">
        <v>-58.846629999999998</v>
      </c>
      <c r="L252" s="89">
        <v>-51.184627999999996</v>
      </c>
      <c r="N252" s="6">
        <f t="shared" si="43"/>
        <v>6.0250555555555998</v>
      </c>
      <c r="O252" s="6">
        <f t="shared" si="41"/>
        <v>-72.527266999999995</v>
      </c>
    </row>
    <row r="253" spans="2:16" x14ac:dyDescent="0.25">
      <c r="B253" s="89">
        <v>3949222222.2221999</v>
      </c>
      <c r="C253" s="89">
        <v>-63.970427999999998</v>
      </c>
      <c r="D253" s="89">
        <v>-56.652081000000003</v>
      </c>
      <c r="F253" s="6">
        <f t="shared" si="42"/>
        <v>6.4846666666667003</v>
      </c>
      <c r="G253" s="6">
        <f t="shared" si="40"/>
        <v>-59.613976000000001</v>
      </c>
      <c r="J253" s="89">
        <v>3949222222.2221999</v>
      </c>
      <c r="K253" s="89">
        <v>-67.543364999999994</v>
      </c>
      <c r="L253" s="89">
        <v>-59.404254999999999</v>
      </c>
      <c r="N253" s="6">
        <f t="shared" si="43"/>
        <v>6.4846666666667003</v>
      </c>
      <c r="O253" s="6">
        <f t="shared" si="41"/>
        <v>-67.126648000000003</v>
      </c>
    </row>
    <row r="254" spans="2:16" x14ac:dyDescent="0.25">
      <c r="B254" s="89">
        <v>4504777777.7777996</v>
      </c>
      <c r="C254" s="89">
        <v>-69.760056000000006</v>
      </c>
      <c r="D254" s="89">
        <v>-62.450583999999999</v>
      </c>
      <c r="F254" s="6">
        <f t="shared" si="42"/>
        <v>6.9442777777778</v>
      </c>
      <c r="G254" s="6">
        <f t="shared" si="40"/>
        <v>-59.068691000000001</v>
      </c>
      <c r="J254" s="89">
        <v>4504777777.7777996</v>
      </c>
      <c r="K254" s="89">
        <v>-59.654159999999997</v>
      </c>
      <c r="L254" s="89">
        <v>-51.286549000000001</v>
      </c>
      <c r="N254" s="6">
        <f t="shared" si="43"/>
        <v>6.9442777777778</v>
      </c>
      <c r="O254" s="6">
        <f t="shared" si="41"/>
        <v>-66.362601999999995</v>
      </c>
    </row>
    <row r="255" spans="2:16" x14ac:dyDescent="0.25">
      <c r="B255" s="89">
        <v>5060333333.3332996</v>
      </c>
      <c r="C255" s="89">
        <v>-72.243155999999999</v>
      </c>
      <c r="D255" s="89">
        <v>-65.044228000000004</v>
      </c>
      <c r="F255" s="6">
        <f t="shared" si="42"/>
        <v>7.4038888888888996</v>
      </c>
      <c r="G255" s="6">
        <f t="shared" si="40"/>
        <v>-61.612976000000003</v>
      </c>
      <c r="J255" s="89">
        <v>5060333333.3332996</v>
      </c>
      <c r="K255" s="89">
        <v>-60.640652000000003</v>
      </c>
      <c r="L255" s="89">
        <v>-51.880074</v>
      </c>
      <c r="N255" s="6">
        <f t="shared" si="43"/>
        <v>7.4038888888888996</v>
      </c>
      <c r="O255" s="6">
        <f t="shared" si="41"/>
        <v>-71.297173000000001</v>
      </c>
    </row>
    <row r="256" spans="2:16" x14ac:dyDescent="0.25">
      <c r="B256" s="89">
        <v>5615888888.8888998</v>
      </c>
      <c r="C256" s="89">
        <v>-62.066550999999997</v>
      </c>
      <c r="D256" s="89">
        <v>-54.397438000000001</v>
      </c>
      <c r="F256" s="6">
        <f t="shared" si="42"/>
        <v>7.8635000000000002</v>
      </c>
      <c r="G256" s="6">
        <f t="shared" si="40"/>
        <v>-61.249054000000001</v>
      </c>
      <c r="J256" s="89">
        <v>5615888888.8888998</v>
      </c>
      <c r="K256" s="89">
        <v>-58.430813000000001</v>
      </c>
      <c r="L256" s="89">
        <v>-49.463493</v>
      </c>
      <c r="N256" s="6">
        <f t="shared" si="43"/>
        <v>7.8635000000000002</v>
      </c>
      <c r="O256" s="6">
        <f t="shared" si="41"/>
        <v>-69.375861999999998</v>
      </c>
    </row>
    <row r="257" spans="2:16" x14ac:dyDescent="0.25">
      <c r="B257" s="89">
        <v>6171444444.4443998</v>
      </c>
      <c r="C257" s="89">
        <v>-57.064121</v>
      </c>
      <c r="D257" s="89">
        <v>-48.733479000000003</v>
      </c>
      <c r="F257" s="6">
        <f t="shared" si="42"/>
        <v>8.3231111111110998</v>
      </c>
      <c r="G257" s="6">
        <f t="shared" si="40"/>
        <v>-64.822738999999999</v>
      </c>
      <c r="J257" s="89">
        <v>6171444444.4443998</v>
      </c>
      <c r="K257" s="89">
        <v>-60.343006000000003</v>
      </c>
      <c r="L257" s="89">
        <v>-51.398581999999998</v>
      </c>
      <c r="N257" s="6">
        <f t="shared" si="43"/>
        <v>8.3231111111110998</v>
      </c>
      <c r="O257" s="6">
        <f t="shared" si="41"/>
        <v>-64.219588999999999</v>
      </c>
    </row>
    <row r="258" spans="2:16" x14ac:dyDescent="0.25">
      <c r="B258" s="89">
        <v>6727000000</v>
      </c>
      <c r="C258" s="89">
        <v>-64.964591999999996</v>
      </c>
      <c r="D258" s="89">
        <v>-56.419708</v>
      </c>
      <c r="F258" s="6">
        <f t="shared" si="42"/>
        <v>8.7827222222222012</v>
      </c>
      <c r="G258" s="6">
        <f t="shared" si="40"/>
        <v>-66.984741</v>
      </c>
      <c r="J258" s="89">
        <v>6727000000</v>
      </c>
      <c r="K258" s="89">
        <v>-63.943461999999997</v>
      </c>
      <c r="L258" s="89">
        <v>-54.381073000000001</v>
      </c>
      <c r="N258" s="6">
        <f t="shared" si="43"/>
        <v>8.7827222222222012</v>
      </c>
      <c r="O258" s="6">
        <f t="shared" si="41"/>
        <v>-65.529701000000003</v>
      </c>
    </row>
    <row r="259" spans="2:16" x14ac:dyDescent="0.25">
      <c r="B259" s="89">
        <v>7282555555.5556002</v>
      </c>
      <c r="C259" s="89">
        <v>-54.297386000000003</v>
      </c>
      <c r="D259" s="89">
        <v>-45.434147000000003</v>
      </c>
      <c r="F259" s="6">
        <f t="shared" si="42"/>
        <v>9.2423333333332991</v>
      </c>
      <c r="G259" s="6">
        <f t="shared" si="40"/>
        <v>-68.122962999999999</v>
      </c>
      <c r="J259" s="89">
        <v>7282555555.5556002</v>
      </c>
      <c r="K259" s="89">
        <v>-53.599648000000002</v>
      </c>
      <c r="L259" s="89">
        <v>-43.767994000000002</v>
      </c>
      <c r="N259" s="6">
        <f t="shared" si="43"/>
        <v>9.2423333333332991</v>
      </c>
      <c r="O259" s="6">
        <f t="shared" si="41"/>
        <v>-69.389754999999994</v>
      </c>
    </row>
    <row r="260" spans="2:16" x14ac:dyDescent="0.25">
      <c r="B260" s="89">
        <v>7838111111.1111002</v>
      </c>
      <c r="C260" s="89">
        <v>-49.204287999999998</v>
      </c>
      <c r="D260" s="89">
        <v>-40.490336999999997</v>
      </c>
      <c r="F260" s="6">
        <f t="shared" si="42"/>
        <v>9.7019444444444005</v>
      </c>
      <c r="G260" s="6">
        <f t="shared" si="40"/>
        <v>-63.634529000000001</v>
      </c>
      <c r="J260" s="89">
        <v>7838111111.1111002</v>
      </c>
      <c r="K260" s="89">
        <v>-70.801520999999994</v>
      </c>
      <c r="L260" s="89">
        <v>-60.746966999999998</v>
      </c>
      <c r="N260" s="6">
        <f t="shared" si="43"/>
        <v>9.7019444444444005</v>
      </c>
      <c r="O260" s="6">
        <f t="shared" si="41"/>
        <v>-73.935455000000005</v>
      </c>
    </row>
    <row r="261" spans="2:16" x14ac:dyDescent="0.25">
      <c r="B261" s="89">
        <v>8393666666.6667004</v>
      </c>
      <c r="C261" s="89">
        <v>-52.176758</v>
      </c>
      <c r="D261" s="89">
        <v>-43.081550999999997</v>
      </c>
      <c r="F261" s="6">
        <f t="shared" si="42"/>
        <v>10.161555555555999</v>
      </c>
      <c r="G261" s="6">
        <f t="shared" si="40"/>
        <v>-63.201756000000003</v>
      </c>
      <c r="J261" s="89">
        <v>8393666666.6667004</v>
      </c>
      <c r="K261" s="89">
        <v>-61.660919</v>
      </c>
      <c r="L261" s="89">
        <v>-51.106743000000002</v>
      </c>
      <c r="N261" s="6">
        <f t="shared" si="43"/>
        <v>10.161555555555999</v>
      </c>
      <c r="O261" s="6">
        <f t="shared" si="41"/>
        <v>-74.860480999999993</v>
      </c>
    </row>
    <row r="262" spans="2:16" x14ac:dyDescent="0.25">
      <c r="B262" s="89">
        <v>8949222222.2222004</v>
      </c>
      <c r="C262" s="89">
        <v>-55.524673</v>
      </c>
      <c r="D262" s="89">
        <v>-46.826832000000003</v>
      </c>
      <c r="F262" s="6">
        <f t="shared" si="42"/>
        <v>10.621166666666999</v>
      </c>
      <c r="G262" s="6">
        <f t="shared" si="40"/>
        <v>-70.678177000000005</v>
      </c>
      <c r="J262" s="89">
        <v>8949222222.2222004</v>
      </c>
      <c r="K262" s="89">
        <v>-57.681865999999999</v>
      </c>
      <c r="L262" s="89">
        <v>-47.252868999999997</v>
      </c>
      <c r="N262" s="6">
        <f t="shared" si="43"/>
        <v>10.621166666666999</v>
      </c>
      <c r="O262" s="6">
        <f t="shared" si="41"/>
        <v>-66.993530000000007</v>
      </c>
    </row>
    <row r="263" spans="2:16" x14ac:dyDescent="0.25">
      <c r="B263" s="89">
        <v>9504777777.7777996</v>
      </c>
      <c r="C263" s="89">
        <v>-50.692692000000001</v>
      </c>
      <c r="D263" s="89">
        <v>-42.249073000000003</v>
      </c>
      <c r="F263" s="6">
        <f t="shared" si="42"/>
        <v>11.080777777778</v>
      </c>
      <c r="G263" s="6">
        <f t="shared" si="40"/>
        <v>-66.932877000000005</v>
      </c>
      <c r="J263" s="89">
        <v>9504777777.7777996</v>
      </c>
      <c r="K263" s="89">
        <v>-57.853889000000002</v>
      </c>
      <c r="L263" s="89">
        <v>-47.519848000000003</v>
      </c>
      <c r="N263" s="6">
        <f t="shared" si="43"/>
        <v>11.080777777778</v>
      </c>
      <c r="O263" s="6">
        <f t="shared" si="41"/>
        <v>-65.424377000000007</v>
      </c>
    </row>
    <row r="264" spans="2:16" x14ac:dyDescent="0.25">
      <c r="B264" s="89">
        <v>10060333333.333</v>
      </c>
      <c r="C264" s="89">
        <v>-52.346091999999999</v>
      </c>
      <c r="D264" s="89">
        <v>-43.991183999999997</v>
      </c>
      <c r="F264" s="6">
        <f t="shared" si="42"/>
        <v>11.540388888889</v>
      </c>
      <c r="G264" s="6">
        <f t="shared" si="40"/>
        <v>-66.447959999999995</v>
      </c>
      <c r="J264" s="89">
        <v>10060333333.333</v>
      </c>
      <c r="K264" s="89">
        <v>-64.952171000000007</v>
      </c>
      <c r="L264" s="89">
        <v>-54.901867000000003</v>
      </c>
      <c r="N264" s="6">
        <f t="shared" si="43"/>
        <v>11.540388888889</v>
      </c>
      <c r="O264" s="6">
        <f t="shared" si="41"/>
        <v>-80.292975999999996</v>
      </c>
    </row>
    <row r="265" spans="2:16" x14ac:dyDescent="0.25">
      <c r="B265" s="89">
        <v>10615888888.889</v>
      </c>
      <c r="C265" s="89">
        <v>-54.923676</v>
      </c>
      <c r="D265" s="89">
        <v>-46.220908999999999</v>
      </c>
      <c r="F265" s="6">
        <f t="shared" si="42"/>
        <v>12</v>
      </c>
      <c r="G265" s="6">
        <f t="shared" si="40"/>
        <v>-65.407668999999999</v>
      </c>
      <c r="J265" s="89">
        <v>10615888888.889</v>
      </c>
      <c r="K265" s="89">
        <v>-55.479976999999998</v>
      </c>
      <c r="L265" s="89">
        <v>-45.629680999999998</v>
      </c>
      <c r="N265" s="6">
        <f t="shared" si="43"/>
        <v>12</v>
      </c>
      <c r="O265" s="6">
        <f t="shared" si="41"/>
        <v>-64.390190000000004</v>
      </c>
    </row>
    <row r="266" spans="2:16" x14ac:dyDescent="0.25">
      <c r="B266" s="89">
        <v>11171444444.444</v>
      </c>
      <c r="C266" s="89">
        <v>-54.331809999999997</v>
      </c>
      <c r="D266" s="89">
        <v>-45.246867999999999</v>
      </c>
      <c r="F266" s="6" t="s">
        <v>21</v>
      </c>
      <c r="J266" s="89">
        <v>11171444444.444</v>
      </c>
      <c r="K266" s="89">
        <v>-52.000912</v>
      </c>
      <c r="L266" s="89">
        <v>-42.671214999999997</v>
      </c>
      <c r="N266" s="6" t="s">
        <v>21</v>
      </c>
    </row>
    <row r="267" spans="2:16" x14ac:dyDescent="0.25">
      <c r="B267" s="89">
        <v>11727000000</v>
      </c>
      <c r="C267" s="89">
        <v>-60.486553000000001</v>
      </c>
      <c r="D267" s="89">
        <v>-49.915756000000002</v>
      </c>
      <c r="J267" s="89">
        <v>11727000000</v>
      </c>
      <c r="K267" s="89">
        <v>-64.238631999999996</v>
      </c>
      <c r="L267" s="89">
        <v>-54.961784000000002</v>
      </c>
    </row>
    <row r="268" spans="2:16" x14ac:dyDescent="0.25">
      <c r="B268" s="89" t="s">
        <v>21</v>
      </c>
      <c r="J268" s="89" t="s">
        <v>21</v>
      </c>
    </row>
    <row r="269" spans="2:16" x14ac:dyDescent="0.25">
      <c r="F269" s="6" t="s">
        <v>47</v>
      </c>
      <c r="N269" s="6" t="s">
        <v>47</v>
      </c>
    </row>
    <row r="270" spans="2:16" ht="15.75" x14ac:dyDescent="0.25">
      <c r="F270" s="6" t="s">
        <v>19</v>
      </c>
      <c r="G270" s="6" t="str">
        <f t="shared" ref="G270:G289" si="44">D296</f>
        <v>3Ix3L dBc Log Mag(dB)</v>
      </c>
      <c r="H270" s="35">
        <v>3</v>
      </c>
      <c r="N270" s="6" t="s">
        <v>19</v>
      </c>
      <c r="O270" s="6" t="str">
        <f t="shared" ref="O270:O289" si="45">L296</f>
        <v>3Ix3L dBc Log Mag(dB)</v>
      </c>
      <c r="P270" s="35">
        <v>3</v>
      </c>
    </row>
    <row r="271" spans="2:16" ht="15.75" x14ac:dyDescent="0.25">
      <c r="B271" s="89" t="s">
        <v>45</v>
      </c>
      <c r="F271" s="6">
        <f t="shared" ref="F271:F289" si="46">B297/1000000000</f>
        <v>5.7270000000000003</v>
      </c>
      <c r="G271" s="6">
        <f t="shared" si="44"/>
        <v>-23.502873999999998</v>
      </c>
      <c r="H271" s="36">
        <f>ABS(AVERAGE(G271:G289)-(H270-1)*15)</f>
        <v>73.40774910526315</v>
      </c>
      <c r="J271" s="89" t="s">
        <v>45</v>
      </c>
      <c r="N271" s="6">
        <f t="shared" ref="N271:N289" si="47">J297/1000000000</f>
        <v>5.7270000000000003</v>
      </c>
      <c r="O271" s="6">
        <f t="shared" si="45"/>
        <v>-23.791841999999999</v>
      </c>
      <c r="P271" s="36">
        <f>ABS(AVERAGE(O271:O289)-(P270-1)*15)</f>
        <v>77.160240842105253</v>
      </c>
    </row>
    <row r="272" spans="2:16" x14ac:dyDescent="0.25">
      <c r="B272" s="89" t="s">
        <v>19</v>
      </c>
      <c r="C272" s="89" t="s">
        <v>155</v>
      </c>
      <c r="D272" s="89" t="s">
        <v>81</v>
      </c>
      <c r="F272" s="6">
        <f t="shared" si="46"/>
        <v>6.0754999999999999</v>
      </c>
      <c r="G272" s="6">
        <f t="shared" si="44"/>
        <v>-30.732529</v>
      </c>
      <c r="J272" s="89" t="s">
        <v>19</v>
      </c>
      <c r="K272" s="89" t="s">
        <v>155</v>
      </c>
      <c r="L272" s="89" t="s">
        <v>81</v>
      </c>
      <c r="N272" s="6">
        <f t="shared" si="47"/>
        <v>6.0754999999999999</v>
      </c>
      <c r="O272" s="6">
        <f t="shared" si="45"/>
        <v>-31.075942999999999</v>
      </c>
    </row>
    <row r="273" spans="2:15" x14ac:dyDescent="0.25">
      <c r="B273" s="89">
        <v>3727000000</v>
      </c>
      <c r="C273" s="89">
        <v>-59.976619999999997</v>
      </c>
      <c r="D273" s="89">
        <v>-52.304760000000002</v>
      </c>
      <c r="F273" s="6">
        <f t="shared" si="46"/>
        <v>6.4240000000000004</v>
      </c>
      <c r="G273" s="6">
        <f t="shared" si="44"/>
        <v>-38.361454000000002</v>
      </c>
      <c r="J273" s="89">
        <v>3727000000</v>
      </c>
      <c r="K273" s="89">
        <v>-62.916865999999999</v>
      </c>
      <c r="L273" s="89">
        <v>-51.857880000000002</v>
      </c>
      <c r="N273" s="6">
        <f t="shared" si="47"/>
        <v>6.4240000000000004</v>
      </c>
      <c r="O273" s="6">
        <f t="shared" si="45"/>
        <v>-33.926785000000002</v>
      </c>
    </row>
    <row r="274" spans="2:15" x14ac:dyDescent="0.25">
      <c r="B274" s="89">
        <v>4186611111.1111002</v>
      </c>
      <c r="C274" s="89">
        <v>-72.545592999999997</v>
      </c>
      <c r="D274" s="89">
        <v>-64.914223000000007</v>
      </c>
      <c r="F274" s="6">
        <f t="shared" si="46"/>
        <v>6.7725</v>
      </c>
      <c r="G274" s="6">
        <f t="shared" si="44"/>
        <v>-46.952232000000002</v>
      </c>
      <c r="J274" s="89">
        <v>4186611111.1111002</v>
      </c>
      <c r="K274" s="89">
        <v>-63.196956999999998</v>
      </c>
      <c r="L274" s="89">
        <v>-56.127082999999999</v>
      </c>
      <c r="N274" s="6">
        <f t="shared" si="47"/>
        <v>6.7725</v>
      </c>
      <c r="O274" s="6">
        <f t="shared" si="45"/>
        <v>-35.22681</v>
      </c>
    </row>
    <row r="275" spans="2:15" x14ac:dyDescent="0.25">
      <c r="B275" s="89">
        <v>4646222222.2222004</v>
      </c>
      <c r="C275" s="89">
        <v>-71.648026000000002</v>
      </c>
      <c r="D275" s="89">
        <v>-63.675635999999997</v>
      </c>
      <c r="F275" s="6">
        <f t="shared" si="46"/>
        <v>7.1210000000000004</v>
      </c>
      <c r="G275" s="6">
        <f t="shared" si="44"/>
        <v>-48.557361999999998</v>
      </c>
      <c r="J275" s="89">
        <v>4646222222.2222004</v>
      </c>
      <c r="K275" s="89">
        <v>-61.505989</v>
      </c>
      <c r="L275" s="89">
        <v>-54.532660999999997</v>
      </c>
      <c r="N275" s="6">
        <f t="shared" si="47"/>
        <v>7.1210000000000004</v>
      </c>
      <c r="O275" s="6">
        <f t="shared" si="45"/>
        <v>-36.892937000000003</v>
      </c>
    </row>
    <row r="276" spans="2:15" x14ac:dyDescent="0.25">
      <c r="B276" s="89">
        <v>5105833333.3332996</v>
      </c>
      <c r="C276" s="89">
        <v>-67.450530999999998</v>
      </c>
      <c r="D276" s="89">
        <v>-59.879395000000002</v>
      </c>
      <c r="F276" s="6">
        <f t="shared" si="46"/>
        <v>7.4695</v>
      </c>
      <c r="G276" s="6">
        <f t="shared" si="44"/>
        <v>-45.997765000000001</v>
      </c>
      <c r="J276" s="89">
        <v>5105833333.3332996</v>
      </c>
      <c r="K276" s="89">
        <v>-61.050975999999999</v>
      </c>
      <c r="L276" s="89">
        <v>-53.388973</v>
      </c>
      <c r="N276" s="6">
        <f t="shared" si="47"/>
        <v>7.4695</v>
      </c>
      <c r="O276" s="6">
        <f t="shared" si="45"/>
        <v>-40.045952</v>
      </c>
    </row>
    <row r="277" spans="2:15" x14ac:dyDescent="0.25">
      <c r="B277" s="89">
        <v>5565444444.4443998</v>
      </c>
      <c r="C277" s="89">
        <v>-66.020126000000005</v>
      </c>
      <c r="D277" s="89">
        <v>-58.701771000000001</v>
      </c>
      <c r="F277" s="6">
        <f t="shared" si="46"/>
        <v>7.8179999999999996</v>
      </c>
      <c r="G277" s="6">
        <f t="shared" si="44"/>
        <v>-45.265521999999997</v>
      </c>
      <c r="J277" s="89">
        <v>5565444444.4443998</v>
      </c>
      <c r="K277" s="89">
        <v>-65.905510000000007</v>
      </c>
      <c r="L277" s="89">
        <v>-57.766402999999997</v>
      </c>
      <c r="N277" s="6">
        <f t="shared" si="47"/>
        <v>7.8179999999999996</v>
      </c>
      <c r="O277" s="6">
        <f t="shared" si="45"/>
        <v>-43.326027000000003</v>
      </c>
    </row>
    <row r="278" spans="2:15" x14ac:dyDescent="0.25">
      <c r="B278" s="89">
        <v>6025055555.5556002</v>
      </c>
      <c r="C278" s="89">
        <v>-65.967751000000007</v>
      </c>
      <c r="D278" s="89">
        <v>-58.658276000000001</v>
      </c>
      <c r="F278" s="6">
        <f t="shared" si="46"/>
        <v>8.1664999999999992</v>
      </c>
      <c r="G278" s="6">
        <f t="shared" si="44"/>
        <v>-44.614277000000001</v>
      </c>
      <c r="J278" s="89">
        <v>6025055555.5556002</v>
      </c>
      <c r="K278" s="89">
        <v>-80.894881999999996</v>
      </c>
      <c r="L278" s="89">
        <v>-72.527266999999995</v>
      </c>
      <c r="N278" s="6">
        <f t="shared" si="47"/>
        <v>8.1664999999999992</v>
      </c>
      <c r="O278" s="6">
        <f t="shared" si="45"/>
        <v>-47.462153999999998</v>
      </c>
    </row>
    <row r="279" spans="2:15" x14ac:dyDescent="0.25">
      <c r="B279" s="89">
        <v>6484666666.6667004</v>
      </c>
      <c r="C279" s="89">
        <v>-66.812904000000003</v>
      </c>
      <c r="D279" s="89">
        <v>-59.613976000000001</v>
      </c>
      <c r="F279" s="6">
        <f t="shared" si="46"/>
        <v>8.5150000000000006</v>
      </c>
      <c r="G279" s="6">
        <f t="shared" si="44"/>
        <v>-43.422835999999997</v>
      </c>
      <c r="J279" s="89">
        <v>6484666666.6667004</v>
      </c>
      <c r="K279" s="89">
        <v>-75.887230000000002</v>
      </c>
      <c r="L279" s="89">
        <v>-67.126648000000003</v>
      </c>
      <c r="N279" s="6">
        <f t="shared" si="47"/>
        <v>8.5150000000000006</v>
      </c>
      <c r="O279" s="6">
        <f t="shared" si="45"/>
        <v>-53.454070999999999</v>
      </c>
    </row>
    <row r="280" spans="2:15" x14ac:dyDescent="0.25">
      <c r="B280" s="89">
        <v>6944277777.7777996</v>
      </c>
      <c r="C280" s="89">
        <v>-66.737801000000005</v>
      </c>
      <c r="D280" s="89">
        <v>-59.068691000000001</v>
      </c>
      <c r="F280" s="6">
        <f t="shared" si="46"/>
        <v>8.8635000000000002</v>
      </c>
      <c r="G280" s="6">
        <f t="shared" si="44"/>
        <v>-42.982833999999997</v>
      </c>
      <c r="J280" s="89">
        <v>6944277777.7777996</v>
      </c>
      <c r="K280" s="89">
        <v>-75.329918000000006</v>
      </c>
      <c r="L280" s="89">
        <v>-66.362601999999995</v>
      </c>
      <c r="N280" s="6">
        <f t="shared" si="47"/>
        <v>8.8635000000000002</v>
      </c>
      <c r="O280" s="6">
        <f t="shared" si="45"/>
        <v>-55.130088999999998</v>
      </c>
    </row>
    <row r="281" spans="2:15" x14ac:dyDescent="0.25">
      <c r="B281" s="89">
        <v>7403888888.8888998</v>
      </c>
      <c r="C281" s="89">
        <v>-69.943618999999998</v>
      </c>
      <c r="D281" s="89">
        <v>-61.612976000000003</v>
      </c>
      <c r="F281" s="6">
        <f t="shared" si="46"/>
        <v>9.2119999999999997</v>
      </c>
      <c r="G281" s="6">
        <f t="shared" si="44"/>
        <v>-43.241912999999997</v>
      </c>
      <c r="J281" s="89">
        <v>7403888888.8888998</v>
      </c>
      <c r="K281" s="89">
        <v>-80.241591999999997</v>
      </c>
      <c r="L281" s="89">
        <v>-71.297173000000001</v>
      </c>
      <c r="N281" s="6">
        <f t="shared" si="47"/>
        <v>9.2119999999999997</v>
      </c>
      <c r="O281" s="6">
        <f t="shared" si="45"/>
        <v>-51.008228000000003</v>
      </c>
    </row>
    <row r="282" spans="2:15" x14ac:dyDescent="0.25">
      <c r="B282" s="89">
        <v>7863500000</v>
      </c>
      <c r="C282" s="89">
        <v>-69.793937999999997</v>
      </c>
      <c r="D282" s="89">
        <v>-61.249054000000001</v>
      </c>
      <c r="F282" s="6">
        <f t="shared" si="46"/>
        <v>9.5604999999999993</v>
      </c>
      <c r="G282" s="6">
        <f t="shared" si="44"/>
        <v>-43.086399</v>
      </c>
      <c r="J282" s="89">
        <v>7863500000</v>
      </c>
      <c r="K282" s="89">
        <v>-78.938254999999998</v>
      </c>
      <c r="L282" s="89">
        <v>-69.375861999999998</v>
      </c>
      <c r="N282" s="6">
        <f t="shared" si="47"/>
        <v>9.5604999999999993</v>
      </c>
      <c r="O282" s="6">
        <f t="shared" si="45"/>
        <v>-54.952311999999999</v>
      </c>
    </row>
    <row r="283" spans="2:15" x14ac:dyDescent="0.25">
      <c r="B283" s="89">
        <v>8323111111.1111002</v>
      </c>
      <c r="C283" s="89">
        <v>-73.685974000000002</v>
      </c>
      <c r="D283" s="89">
        <v>-64.822738999999999</v>
      </c>
      <c r="F283" s="6">
        <f t="shared" si="46"/>
        <v>9.9090000000000007</v>
      </c>
      <c r="G283" s="6">
        <f t="shared" si="44"/>
        <v>-43.495747000000001</v>
      </c>
      <c r="J283" s="89">
        <v>8323111111.1111002</v>
      </c>
      <c r="K283" s="89">
        <v>-74.051238999999995</v>
      </c>
      <c r="L283" s="89">
        <v>-64.219588999999999</v>
      </c>
      <c r="N283" s="6">
        <f t="shared" si="47"/>
        <v>9.9090000000000007</v>
      </c>
      <c r="O283" s="6">
        <f t="shared" si="45"/>
        <v>-57.573993999999999</v>
      </c>
    </row>
    <row r="284" spans="2:15" x14ac:dyDescent="0.25">
      <c r="B284" s="89">
        <v>8782722222.2222004</v>
      </c>
      <c r="C284" s="89">
        <v>-75.698691999999994</v>
      </c>
      <c r="D284" s="89">
        <v>-66.984741</v>
      </c>
      <c r="F284" s="6">
        <f t="shared" si="46"/>
        <v>10.2575</v>
      </c>
      <c r="G284" s="6">
        <f t="shared" si="44"/>
        <v>-44.322277</v>
      </c>
      <c r="J284" s="89">
        <v>8782722222.2222004</v>
      </c>
      <c r="K284" s="89">
        <v>-75.584250999999995</v>
      </c>
      <c r="L284" s="89">
        <v>-65.529701000000003</v>
      </c>
      <c r="N284" s="6">
        <f t="shared" si="47"/>
        <v>10.2575</v>
      </c>
      <c r="O284" s="6">
        <f t="shared" si="45"/>
        <v>-55.580997000000004</v>
      </c>
    </row>
    <row r="285" spans="2:15" x14ac:dyDescent="0.25">
      <c r="B285" s="89">
        <v>9242333333.3332996</v>
      </c>
      <c r="C285" s="89">
        <v>-77.218170000000001</v>
      </c>
      <c r="D285" s="89">
        <v>-68.122962999999999</v>
      </c>
      <c r="F285" s="6">
        <f t="shared" si="46"/>
        <v>10.606</v>
      </c>
      <c r="G285" s="6">
        <f t="shared" si="44"/>
        <v>-46.529972000000001</v>
      </c>
      <c r="J285" s="89">
        <v>9242333333.3332996</v>
      </c>
      <c r="K285" s="89">
        <v>-79.943932000000004</v>
      </c>
      <c r="L285" s="89">
        <v>-69.389754999999994</v>
      </c>
      <c r="N285" s="6">
        <f t="shared" si="47"/>
        <v>10.606</v>
      </c>
      <c r="O285" s="6">
        <f t="shared" si="45"/>
        <v>-53.913677</v>
      </c>
    </row>
    <row r="286" spans="2:15" x14ac:dyDescent="0.25">
      <c r="B286" s="89">
        <v>9701944444.4444008</v>
      </c>
      <c r="C286" s="89">
        <v>-72.332367000000005</v>
      </c>
      <c r="D286" s="89">
        <v>-63.634529000000001</v>
      </c>
      <c r="F286" s="6">
        <f t="shared" si="46"/>
        <v>10.954499999999999</v>
      </c>
      <c r="G286" s="6">
        <f t="shared" si="44"/>
        <v>-45.883862000000001</v>
      </c>
      <c r="J286" s="89">
        <v>9701944444.4444008</v>
      </c>
      <c r="K286" s="89">
        <v>-84.364456000000004</v>
      </c>
      <c r="L286" s="89">
        <v>-73.935455000000005</v>
      </c>
      <c r="N286" s="6">
        <f t="shared" si="47"/>
        <v>10.954499999999999</v>
      </c>
      <c r="O286" s="6">
        <f t="shared" si="45"/>
        <v>-56.058627999999999</v>
      </c>
    </row>
    <row r="287" spans="2:15" x14ac:dyDescent="0.25">
      <c r="B287" s="89">
        <v>10161555555.556</v>
      </c>
      <c r="C287" s="89">
        <v>-71.64537</v>
      </c>
      <c r="D287" s="89">
        <v>-63.201756000000003</v>
      </c>
      <c r="F287" s="6">
        <f t="shared" si="46"/>
        <v>11.303000000000001</v>
      </c>
      <c r="G287" s="6">
        <f t="shared" si="44"/>
        <v>-48.135139000000002</v>
      </c>
      <c r="J287" s="89">
        <v>10161555555.556</v>
      </c>
      <c r="K287" s="89">
        <v>-85.194519</v>
      </c>
      <c r="L287" s="89">
        <v>-74.860480999999993</v>
      </c>
      <c r="N287" s="6">
        <f t="shared" si="47"/>
        <v>11.303000000000001</v>
      </c>
      <c r="O287" s="6">
        <f t="shared" si="45"/>
        <v>-56.829932999999997</v>
      </c>
    </row>
    <row r="288" spans="2:15" x14ac:dyDescent="0.25">
      <c r="B288" s="89">
        <v>10621166666.667</v>
      </c>
      <c r="C288" s="89">
        <v>-79.033080999999996</v>
      </c>
      <c r="D288" s="89">
        <v>-70.678177000000005</v>
      </c>
      <c r="F288" s="6">
        <f t="shared" si="46"/>
        <v>11.6515</v>
      </c>
      <c r="G288" s="6">
        <f t="shared" si="44"/>
        <v>-51.516407000000001</v>
      </c>
      <c r="J288" s="89">
        <v>10621166666.667</v>
      </c>
      <c r="K288" s="89">
        <v>-77.043830999999997</v>
      </c>
      <c r="L288" s="89">
        <v>-66.993530000000007</v>
      </c>
      <c r="N288" s="6">
        <f t="shared" si="47"/>
        <v>11.6515</v>
      </c>
      <c r="O288" s="6">
        <f t="shared" si="45"/>
        <v>-57.863159000000003</v>
      </c>
    </row>
    <row r="289" spans="2:16" x14ac:dyDescent="0.25">
      <c r="B289" s="89">
        <v>11080777777.778</v>
      </c>
      <c r="C289" s="89">
        <v>-75.635643000000002</v>
      </c>
      <c r="D289" s="89">
        <v>-66.932877000000005</v>
      </c>
      <c r="F289" s="6">
        <f t="shared" si="46"/>
        <v>12</v>
      </c>
      <c r="G289" s="6">
        <f t="shared" si="44"/>
        <v>-48.145831999999999</v>
      </c>
      <c r="J289" s="89">
        <v>11080777777.778</v>
      </c>
      <c r="K289" s="89">
        <v>-75.274673000000007</v>
      </c>
      <c r="L289" s="89">
        <v>-65.424377000000007</v>
      </c>
      <c r="N289" s="6">
        <f t="shared" si="47"/>
        <v>12</v>
      </c>
      <c r="O289" s="6">
        <f t="shared" si="45"/>
        <v>-51.931038000000001</v>
      </c>
    </row>
    <row r="290" spans="2:16" x14ac:dyDescent="0.25">
      <c r="B290" s="89">
        <v>11540388888.889</v>
      </c>
      <c r="C290" s="89">
        <v>-75.532898000000003</v>
      </c>
      <c r="D290" s="89">
        <v>-66.447959999999995</v>
      </c>
      <c r="F290" s="6" t="s">
        <v>21</v>
      </c>
      <c r="J290" s="89">
        <v>11540388888.889</v>
      </c>
      <c r="K290" s="89">
        <v>-89.622673000000006</v>
      </c>
      <c r="L290" s="89">
        <v>-80.292975999999996</v>
      </c>
      <c r="N290" s="6" t="s">
        <v>21</v>
      </c>
    </row>
    <row r="291" spans="2:16" x14ac:dyDescent="0.25">
      <c r="B291" s="89">
        <v>12000000000</v>
      </c>
      <c r="C291" s="89">
        <v>-75.978470000000002</v>
      </c>
      <c r="D291" s="89">
        <v>-65.407668999999999</v>
      </c>
      <c r="J291" s="89">
        <v>12000000000</v>
      </c>
      <c r="K291" s="89">
        <v>-73.667038000000005</v>
      </c>
      <c r="L291" s="89">
        <v>-64.390190000000004</v>
      </c>
    </row>
    <row r="292" spans="2:16" x14ac:dyDescent="0.25">
      <c r="B292" s="89" t="s">
        <v>21</v>
      </c>
      <c r="J292" s="89" t="s">
        <v>21</v>
      </c>
    </row>
    <row r="293" spans="2:16" x14ac:dyDescent="0.25">
      <c r="F293" s="6" t="s">
        <v>49</v>
      </c>
      <c r="N293" s="6" t="s">
        <v>49</v>
      </c>
    </row>
    <row r="294" spans="2:16" ht="15.75" x14ac:dyDescent="0.25">
      <c r="F294" s="6" t="s">
        <v>19</v>
      </c>
      <c r="G294" s="6" t="str">
        <f t="shared" ref="G294:G313" si="48">D320</f>
        <v>3Ix4L dBc Log Mag(dB)</v>
      </c>
      <c r="H294" s="35">
        <v>3</v>
      </c>
      <c r="N294" s="6" t="s">
        <v>19</v>
      </c>
      <c r="O294" s="6" t="str">
        <f t="shared" ref="O294:O313" si="49">L320</f>
        <v>3Ix4L dBc Log Mag(dB)</v>
      </c>
      <c r="P294" s="35">
        <v>3</v>
      </c>
    </row>
    <row r="295" spans="2:16" ht="15.75" x14ac:dyDescent="0.25">
      <c r="B295" s="89" t="s">
        <v>47</v>
      </c>
      <c r="F295" s="6">
        <f t="shared" ref="F295:F313" si="50">B321/1000000000</f>
        <v>7.7270000000000003</v>
      </c>
      <c r="G295" s="6">
        <f t="shared" si="48"/>
        <v>-56.574382999999997</v>
      </c>
      <c r="H295" s="36">
        <f>ABS(AVERAGE(G295:G313)-(H294-1)*15)</f>
        <v>95.166194263157891</v>
      </c>
      <c r="J295" s="89" t="s">
        <v>47</v>
      </c>
      <c r="N295" s="6">
        <f t="shared" ref="N295:N313" si="51">J321/1000000000</f>
        <v>7.7270000000000003</v>
      </c>
      <c r="O295" s="6">
        <f t="shared" si="49"/>
        <v>-55.851500999999999</v>
      </c>
      <c r="P295" s="36">
        <f>ABS(AVERAGE(O295:O313)-(P294-1)*15)</f>
        <v>88.547019894736849</v>
      </c>
    </row>
    <row r="296" spans="2:16" x14ac:dyDescent="0.25">
      <c r="B296" s="89" t="s">
        <v>19</v>
      </c>
      <c r="C296" s="89" t="s">
        <v>156</v>
      </c>
      <c r="D296" s="89" t="s">
        <v>82</v>
      </c>
      <c r="F296" s="6">
        <f t="shared" si="50"/>
        <v>7.9643888888888998</v>
      </c>
      <c r="G296" s="6">
        <f t="shared" si="48"/>
        <v>-55.601604000000002</v>
      </c>
      <c r="J296" s="89" t="s">
        <v>19</v>
      </c>
      <c r="K296" s="89" t="s">
        <v>156</v>
      </c>
      <c r="L296" s="89" t="s">
        <v>82</v>
      </c>
      <c r="N296" s="6">
        <f t="shared" si="51"/>
        <v>7.9643888888888998</v>
      </c>
      <c r="O296" s="6">
        <f t="shared" si="49"/>
        <v>-60.819130000000001</v>
      </c>
    </row>
    <row r="297" spans="2:16" x14ac:dyDescent="0.25">
      <c r="B297" s="89">
        <v>5727000000</v>
      </c>
      <c r="C297" s="89">
        <v>-31.174734000000001</v>
      </c>
      <c r="D297" s="89">
        <v>-23.502873999999998</v>
      </c>
      <c r="F297" s="6">
        <f t="shared" si="50"/>
        <v>8.2017777777777994</v>
      </c>
      <c r="G297" s="6">
        <f t="shared" si="48"/>
        <v>-59.274261000000003</v>
      </c>
      <c r="J297" s="89">
        <v>5727000000</v>
      </c>
      <c r="K297" s="89">
        <v>-34.850830000000002</v>
      </c>
      <c r="L297" s="89">
        <v>-23.791841999999999</v>
      </c>
      <c r="N297" s="6">
        <f t="shared" si="51"/>
        <v>8.2017777777777994</v>
      </c>
      <c r="O297" s="6">
        <f t="shared" si="49"/>
        <v>-60.756793999999999</v>
      </c>
    </row>
    <row r="298" spans="2:16" x14ac:dyDescent="0.25">
      <c r="B298" s="89">
        <v>6075500000</v>
      </c>
      <c r="C298" s="89">
        <v>-38.363894999999999</v>
      </c>
      <c r="D298" s="89">
        <v>-30.732529</v>
      </c>
      <c r="F298" s="6">
        <f t="shared" si="50"/>
        <v>8.4391666666667007</v>
      </c>
      <c r="G298" s="6">
        <f t="shared" si="48"/>
        <v>-60.048256000000002</v>
      </c>
      <c r="J298" s="89">
        <v>6075500000</v>
      </c>
      <c r="K298" s="89">
        <v>-38.145817000000001</v>
      </c>
      <c r="L298" s="89">
        <v>-31.075942999999999</v>
      </c>
      <c r="N298" s="6">
        <f t="shared" si="51"/>
        <v>8.4391666666667007</v>
      </c>
      <c r="O298" s="6">
        <f t="shared" si="49"/>
        <v>-60.679248999999999</v>
      </c>
    </row>
    <row r="299" spans="2:16" x14ac:dyDescent="0.25">
      <c r="B299" s="89">
        <v>6424000000</v>
      </c>
      <c r="C299" s="89">
        <v>-46.333843000000002</v>
      </c>
      <c r="D299" s="89">
        <v>-38.361454000000002</v>
      </c>
      <c r="F299" s="6">
        <f t="shared" si="50"/>
        <v>8.6765555555555984</v>
      </c>
      <c r="G299" s="6">
        <f t="shared" si="48"/>
        <v>-64.648178000000001</v>
      </c>
      <c r="J299" s="89">
        <v>6424000000</v>
      </c>
      <c r="K299" s="89">
        <v>-40.900115999999997</v>
      </c>
      <c r="L299" s="89">
        <v>-33.926785000000002</v>
      </c>
      <c r="N299" s="6">
        <f t="shared" si="51"/>
        <v>8.6765555555555984</v>
      </c>
      <c r="O299" s="6">
        <f t="shared" si="49"/>
        <v>-59.889572000000001</v>
      </c>
    </row>
    <row r="300" spans="2:16" x14ac:dyDescent="0.25">
      <c r="B300" s="89">
        <v>6772500000</v>
      </c>
      <c r="C300" s="89">
        <v>-54.523369000000002</v>
      </c>
      <c r="D300" s="89">
        <v>-46.952232000000002</v>
      </c>
      <c r="F300" s="6">
        <f t="shared" si="50"/>
        <v>8.9139444444444003</v>
      </c>
      <c r="G300" s="6">
        <f t="shared" si="48"/>
        <v>-69.292952999999997</v>
      </c>
      <c r="J300" s="89">
        <v>6772500000</v>
      </c>
      <c r="K300" s="89">
        <v>-42.888812999999999</v>
      </c>
      <c r="L300" s="89">
        <v>-35.22681</v>
      </c>
      <c r="N300" s="6">
        <f t="shared" si="51"/>
        <v>8.9139444444444003</v>
      </c>
      <c r="O300" s="6">
        <f t="shared" si="49"/>
        <v>-61.405929999999998</v>
      </c>
    </row>
    <row r="301" spans="2:16" x14ac:dyDescent="0.25">
      <c r="B301" s="89">
        <v>7121000000</v>
      </c>
      <c r="C301" s="89">
        <v>-55.875712999999998</v>
      </c>
      <c r="D301" s="89">
        <v>-48.557361999999998</v>
      </c>
      <c r="F301" s="6">
        <f t="shared" si="50"/>
        <v>9.1513333333332998</v>
      </c>
      <c r="G301" s="6">
        <f t="shared" si="48"/>
        <v>-76.127898999999999</v>
      </c>
      <c r="J301" s="89">
        <v>7121000000</v>
      </c>
      <c r="K301" s="89">
        <v>-45.032043000000002</v>
      </c>
      <c r="L301" s="89">
        <v>-36.892937000000003</v>
      </c>
      <c r="N301" s="6">
        <f t="shared" si="51"/>
        <v>9.1513333333332998</v>
      </c>
      <c r="O301" s="6">
        <f t="shared" si="49"/>
        <v>-58.413597000000003</v>
      </c>
    </row>
    <row r="302" spans="2:16" x14ac:dyDescent="0.25">
      <c r="B302" s="89">
        <v>7469500000</v>
      </c>
      <c r="C302" s="89">
        <v>-53.30724</v>
      </c>
      <c r="D302" s="89">
        <v>-45.997765000000001</v>
      </c>
      <c r="F302" s="6">
        <f t="shared" si="50"/>
        <v>9.3887222222222011</v>
      </c>
      <c r="G302" s="6">
        <f t="shared" si="48"/>
        <v>-74.520409000000001</v>
      </c>
      <c r="J302" s="89">
        <v>7469500000</v>
      </c>
      <c r="K302" s="89">
        <v>-48.413563000000003</v>
      </c>
      <c r="L302" s="89">
        <v>-40.045952</v>
      </c>
      <c r="N302" s="6">
        <f t="shared" si="51"/>
        <v>9.3887222222222011</v>
      </c>
      <c r="O302" s="6">
        <f t="shared" si="49"/>
        <v>-57.653911999999998</v>
      </c>
    </row>
    <row r="303" spans="2:16" x14ac:dyDescent="0.25">
      <c r="B303" s="89">
        <v>7818000000</v>
      </c>
      <c r="C303" s="89">
        <v>-52.464447</v>
      </c>
      <c r="D303" s="89">
        <v>-45.265521999999997</v>
      </c>
      <c r="F303" s="6">
        <f t="shared" si="50"/>
        <v>9.6261111111110989</v>
      </c>
      <c r="G303" s="6">
        <f t="shared" si="48"/>
        <v>-74.070656</v>
      </c>
      <c r="J303" s="89">
        <v>7818000000</v>
      </c>
      <c r="K303" s="89">
        <v>-52.086604999999999</v>
      </c>
      <c r="L303" s="89">
        <v>-43.326027000000003</v>
      </c>
      <c r="N303" s="6">
        <f t="shared" si="51"/>
        <v>9.6261111111110989</v>
      </c>
      <c r="O303" s="6">
        <f t="shared" si="49"/>
        <v>-55.197856999999999</v>
      </c>
    </row>
    <row r="304" spans="2:16" x14ac:dyDescent="0.25">
      <c r="B304" s="89">
        <v>8166500000</v>
      </c>
      <c r="C304" s="89">
        <v>-52.283386</v>
      </c>
      <c r="D304" s="89">
        <v>-44.614277000000001</v>
      </c>
      <c r="F304" s="6">
        <f t="shared" si="50"/>
        <v>9.8635000000000002</v>
      </c>
      <c r="G304" s="6">
        <f t="shared" si="48"/>
        <v>-67.275481999999997</v>
      </c>
      <c r="J304" s="89">
        <v>8166500000</v>
      </c>
      <c r="K304" s="89">
        <v>-56.429473999999999</v>
      </c>
      <c r="L304" s="89">
        <v>-47.462153999999998</v>
      </c>
      <c r="N304" s="6">
        <f t="shared" si="51"/>
        <v>9.8635000000000002</v>
      </c>
      <c r="O304" s="6">
        <f t="shared" si="49"/>
        <v>-54.43206</v>
      </c>
    </row>
    <row r="305" spans="2:16" x14ac:dyDescent="0.25">
      <c r="B305" s="89">
        <v>8515000000</v>
      </c>
      <c r="C305" s="89">
        <v>-51.753478999999999</v>
      </c>
      <c r="D305" s="89">
        <v>-43.422835999999997</v>
      </c>
      <c r="F305" s="6">
        <f t="shared" si="50"/>
        <v>10.100888888888999</v>
      </c>
      <c r="G305" s="6">
        <f t="shared" si="48"/>
        <v>-71.514481000000004</v>
      </c>
      <c r="J305" s="89">
        <v>8515000000</v>
      </c>
      <c r="K305" s="89">
        <v>-62.398494999999997</v>
      </c>
      <c r="L305" s="89">
        <v>-53.454070999999999</v>
      </c>
      <c r="N305" s="6">
        <f t="shared" si="51"/>
        <v>10.100888888888999</v>
      </c>
      <c r="O305" s="6">
        <f t="shared" si="49"/>
        <v>-53.217159000000002</v>
      </c>
    </row>
    <row r="306" spans="2:16" x14ac:dyDescent="0.25">
      <c r="B306" s="89">
        <v>8863500000</v>
      </c>
      <c r="C306" s="89">
        <v>-51.527718</v>
      </c>
      <c r="D306" s="89">
        <v>-42.982833999999997</v>
      </c>
      <c r="F306" s="6">
        <f t="shared" si="50"/>
        <v>10.338277777778</v>
      </c>
      <c r="G306" s="6">
        <f t="shared" si="48"/>
        <v>-64.435676999999998</v>
      </c>
      <c r="J306" s="89">
        <v>8863500000</v>
      </c>
      <c r="K306" s="89">
        <v>-64.692481999999998</v>
      </c>
      <c r="L306" s="89">
        <v>-55.130088999999998</v>
      </c>
      <c r="N306" s="6">
        <f t="shared" si="51"/>
        <v>10.338277777778</v>
      </c>
      <c r="O306" s="6">
        <f t="shared" si="49"/>
        <v>-53.901577000000003</v>
      </c>
    </row>
    <row r="307" spans="2:16" x14ac:dyDescent="0.25">
      <c r="B307" s="89">
        <v>9212000000</v>
      </c>
      <c r="C307" s="89">
        <v>-52.105151999999997</v>
      </c>
      <c r="D307" s="89">
        <v>-43.241912999999997</v>
      </c>
      <c r="F307" s="6">
        <f t="shared" si="50"/>
        <v>10.575666666666999</v>
      </c>
      <c r="G307" s="6">
        <f t="shared" si="48"/>
        <v>-67.050453000000005</v>
      </c>
      <c r="J307" s="89">
        <v>9212000000</v>
      </c>
      <c r="K307" s="89">
        <v>-60.839882000000003</v>
      </c>
      <c r="L307" s="89">
        <v>-51.008228000000003</v>
      </c>
      <c r="N307" s="6">
        <f t="shared" si="51"/>
        <v>10.575666666666999</v>
      </c>
      <c r="O307" s="6">
        <f t="shared" si="49"/>
        <v>-52.478541999999997</v>
      </c>
    </row>
    <row r="308" spans="2:16" x14ac:dyDescent="0.25">
      <c r="B308" s="89">
        <v>9560500000</v>
      </c>
      <c r="C308" s="89">
        <v>-51.800350000000002</v>
      </c>
      <c r="D308" s="89">
        <v>-43.086399</v>
      </c>
      <c r="F308" s="6">
        <f t="shared" si="50"/>
        <v>10.813055555556</v>
      </c>
      <c r="G308" s="6">
        <f t="shared" si="48"/>
        <v>-63.676662</v>
      </c>
      <c r="J308" s="89">
        <v>9560500000</v>
      </c>
      <c r="K308" s="89">
        <v>-65.006866000000002</v>
      </c>
      <c r="L308" s="89">
        <v>-54.952311999999999</v>
      </c>
      <c r="N308" s="6">
        <f t="shared" si="51"/>
        <v>10.813055555556</v>
      </c>
      <c r="O308" s="6">
        <f t="shared" si="49"/>
        <v>-56.053268000000003</v>
      </c>
    </row>
    <row r="309" spans="2:16" x14ac:dyDescent="0.25">
      <c r="B309" s="89">
        <v>9909000000</v>
      </c>
      <c r="C309" s="89">
        <v>-52.590954000000004</v>
      </c>
      <c r="D309" s="89">
        <v>-43.495747000000001</v>
      </c>
      <c r="F309" s="6">
        <f t="shared" si="50"/>
        <v>11.050444444444</v>
      </c>
      <c r="G309" s="6">
        <f t="shared" si="48"/>
        <v>-65.758117999999996</v>
      </c>
      <c r="J309" s="89">
        <v>9909000000</v>
      </c>
      <c r="K309" s="89">
        <v>-68.128174000000001</v>
      </c>
      <c r="L309" s="89">
        <v>-57.573993999999999</v>
      </c>
      <c r="N309" s="6">
        <f t="shared" si="51"/>
        <v>11.050444444444</v>
      </c>
      <c r="O309" s="6">
        <f t="shared" si="49"/>
        <v>-54.394675999999997</v>
      </c>
    </row>
    <row r="310" spans="2:16" x14ac:dyDescent="0.25">
      <c r="B310" s="89">
        <v>10257500000</v>
      </c>
      <c r="C310" s="89">
        <v>-53.020114999999997</v>
      </c>
      <c r="D310" s="89">
        <v>-44.322277</v>
      </c>
      <c r="F310" s="6">
        <f t="shared" si="50"/>
        <v>11.287833333332999</v>
      </c>
      <c r="G310" s="6">
        <f t="shared" si="48"/>
        <v>-63.861134</v>
      </c>
      <c r="J310" s="89">
        <v>10257500000</v>
      </c>
      <c r="K310" s="89">
        <v>-66.009995000000004</v>
      </c>
      <c r="L310" s="89">
        <v>-55.580997000000004</v>
      </c>
      <c r="N310" s="6">
        <f t="shared" si="51"/>
        <v>11.287833333332999</v>
      </c>
      <c r="O310" s="6">
        <f t="shared" si="49"/>
        <v>-58.967162999999999</v>
      </c>
    </row>
    <row r="311" spans="2:16" x14ac:dyDescent="0.25">
      <c r="B311" s="89">
        <v>10606000000</v>
      </c>
      <c r="C311" s="89">
        <v>-54.973590999999999</v>
      </c>
      <c r="D311" s="89">
        <v>-46.529972000000001</v>
      </c>
      <c r="F311" s="6">
        <f t="shared" si="50"/>
        <v>11.525222222222</v>
      </c>
      <c r="G311" s="6">
        <f t="shared" si="48"/>
        <v>-61.625343000000001</v>
      </c>
      <c r="J311" s="89">
        <v>10606000000</v>
      </c>
      <c r="K311" s="89">
        <v>-64.247719000000004</v>
      </c>
      <c r="L311" s="89">
        <v>-53.913677</v>
      </c>
      <c r="N311" s="6">
        <f t="shared" si="51"/>
        <v>11.525222222222</v>
      </c>
      <c r="O311" s="6">
        <f t="shared" si="49"/>
        <v>-60.377223999999998</v>
      </c>
    </row>
    <row r="312" spans="2:16" x14ac:dyDescent="0.25">
      <c r="B312" s="89">
        <v>10954500000</v>
      </c>
      <c r="C312" s="89">
        <v>-54.238770000000002</v>
      </c>
      <c r="D312" s="89">
        <v>-45.883862000000001</v>
      </c>
      <c r="F312" s="6">
        <f t="shared" si="50"/>
        <v>11.762611111110999</v>
      </c>
      <c r="G312" s="6">
        <f t="shared" si="48"/>
        <v>-63.085529000000001</v>
      </c>
      <c r="J312" s="89">
        <v>10954500000</v>
      </c>
      <c r="K312" s="89">
        <v>-66.108924999999999</v>
      </c>
      <c r="L312" s="89">
        <v>-56.058627999999999</v>
      </c>
      <c r="N312" s="6">
        <f t="shared" si="51"/>
        <v>11.762611111110999</v>
      </c>
      <c r="O312" s="6">
        <f t="shared" si="49"/>
        <v>-65.418700999999999</v>
      </c>
    </row>
    <row r="313" spans="2:16" x14ac:dyDescent="0.25">
      <c r="B313" s="89">
        <v>11303000000</v>
      </c>
      <c r="C313" s="89">
        <v>-56.837905999999997</v>
      </c>
      <c r="D313" s="89">
        <v>-48.135139000000002</v>
      </c>
      <c r="F313" s="6">
        <f t="shared" si="50"/>
        <v>12</v>
      </c>
      <c r="G313" s="6">
        <f t="shared" si="48"/>
        <v>-59.716213000000003</v>
      </c>
      <c r="J313" s="89">
        <v>11303000000</v>
      </c>
      <c r="K313" s="89">
        <v>-66.680228999999997</v>
      </c>
      <c r="L313" s="89">
        <v>-56.829932999999997</v>
      </c>
      <c r="N313" s="6">
        <f t="shared" si="51"/>
        <v>12</v>
      </c>
      <c r="O313" s="6">
        <f t="shared" si="49"/>
        <v>-72.485466000000002</v>
      </c>
    </row>
    <row r="314" spans="2:16" x14ac:dyDescent="0.25">
      <c r="B314" s="89">
        <v>11651500000</v>
      </c>
      <c r="C314" s="89">
        <v>-60.601348999999999</v>
      </c>
      <c r="D314" s="89">
        <v>-51.516407000000001</v>
      </c>
      <c r="F314" s="6" t="s">
        <v>21</v>
      </c>
      <c r="J314" s="89">
        <v>11651500000</v>
      </c>
      <c r="K314" s="89">
        <v>-67.192856000000006</v>
      </c>
      <c r="L314" s="89">
        <v>-57.863159000000003</v>
      </c>
      <c r="N314" s="6" t="s">
        <v>21</v>
      </c>
    </row>
    <row r="315" spans="2:16" x14ac:dyDescent="0.25">
      <c r="B315" s="89">
        <v>12000000000</v>
      </c>
      <c r="C315" s="89">
        <v>-58.716633000000002</v>
      </c>
      <c r="D315" s="89">
        <v>-48.145831999999999</v>
      </c>
      <c r="J315" s="89">
        <v>12000000000</v>
      </c>
      <c r="K315" s="89">
        <v>-61.207886000000002</v>
      </c>
      <c r="L315" s="89">
        <v>-51.931038000000001</v>
      </c>
    </row>
    <row r="316" spans="2:16" x14ac:dyDescent="0.25">
      <c r="B316" s="89" t="s">
        <v>21</v>
      </c>
      <c r="J316" s="89" t="s">
        <v>21</v>
      </c>
    </row>
    <row r="317" spans="2:16" x14ac:dyDescent="0.25">
      <c r="F317" s="6" t="s">
        <v>51</v>
      </c>
      <c r="N317" s="6" t="s">
        <v>51</v>
      </c>
    </row>
    <row r="318" spans="2:16" ht="15.75" x14ac:dyDescent="0.25">
      <c r="F318" s="6" t="s">
        <v>19</v>
      </c>
      <c r="G318" s="6" t="str">
        <f t="shared" ref="G318:G337" si="52">D344</f>
        <v>3Ix5L dBc Log Mag(dB)</v>
      </c>
      <c r="H318" s="35">
        <v>3</v>
      </c>
      <c r="N318" s="6" t="s">
        <v>19</v>
      </c>
      <c r="O318" s="6" t="str">
        <f t="shared" ref="O318:O337" si="53">L344</f>
        <v>3Ix5L dBc Log Mag(dB)</v>
      </c>
      <c r="P318" s="35">
        <v>3</v>
      </c>
    </row>
    <row r="319" spans="2:16" ht="15.75" x14ac:dyDescent="0.25">
      <c r="B319" s="89" t="s">
        <v>49</v>
      </c>
      <c r="F319" s="6">
        <f t="shared" ref="F319:F337" si="54">B345/1000000000</f>
        <v>9.7270000000000003</v>
      </c>
      <c r="G319" s="6">
        <f t="shared" si="52"/>
        <v>-41.787833999999997</v>
      </c>
      <c r="H319" s="36">
        <f>ABS(AVERAGE(G319:G337)-(H318-1)*15)</f>
        <v>78.166914526315793</v>
      </c>
      <c r="J319" s="89" t="s">
        <v>49</v>
      </c>
      <c r="N319" s="6">
        <f t="shared" ref="N319:N337" si="55">J345/1000000000</f>
        <v>9.7270000000000003</v>
      </c>
      <c r="O319" s="6">
        <f t="shared" si="53"/>
        <v>-45.378002000000002</v>
      </c>
      <c r="P319" s="36">
        <f>ABS(AVERAGE(O319:O337)-(P318-1)*15)</f>
        <v>74.181653000000011</v>
      </c>
    </row>
    <row r="320" spans="2:16" x14ac:dyDescent="0.25">
      <c r="B320" s="89" t="s">
        <v>19</v>
      </c>
      <c r="C320" s="89" t="s">
        <v>157</v>
      </c>
      <c r="D320" s="89" t="s">
        <v>83</v>
      </c>
      <c r="F320" s="6">
        <f t="shared" si="54"/>
        <v>9.8532777777777998</v>
      </c>
      <c r="G320" s="6">
        <f t="shared" si="52"/>
        <v>-44.416840000000001</v>
      </c>
      <c r="J320" s="89" t="s">
        <v>19</v>
      </c>
      <c r="K320" s="89" t="s">
        <v>157</v>
      </c>
      <c r="L320" s="89" t="s">
        <v>83</v>
      </c>
      <c r="N320" s="6">
        <f t="shared" si="55"/>
        <v>9.8532777777777998</v>
      </c>
      <c r="O320" s="6">
        <f t="shared" si="53"/>
        <v>-50.117896999999999</v>
      </c>
    </row>
    <row r="321" spans="2:15" x14ac:dyDescent="0.25">
      <c r="B321" s="89">
        <v>7727000000</v>
      </c>
      <c r="C321" s="89">
        <v>-64.246245999999999</v>
      </c>
      <c r="D321" s="89">
        <v>-56.574382999999997</v>
      </c>
      <c r="F321" s="6">
        <f t="shared" si="54"/>
        <v>9.9795555555555993</v>
      </c>
      <c r="G321" s="6">
        <f t="shared" si="52"/>
        <v>-40.963402000000002</v>
      </c>
      <c r="J321" s="89">
        <v>7727000000</v>
      </c>
      <c r="K321" s="89">
        <v>-66.910483999999997</v>
      </c>
      <c r="L321" s="89">
        <v>-55.851500999999999</v>
      </c>
      <c r="N321" s="6">
        <f t="shared" si="55"/>
        <v>9.9795555555555993</v>
      </c>
      <c r="O321" s="6">
        <f t="shared" si="53"/>
        <v>-44.735725000000002</v>
      </c>
    </row>
    <row r="322" spans="2:15" x14ac:dyDescent="0.25">
      <c r="B322" s="89">
        <v>7964388888.8888998</v>
      </c>
      <c r="C322" s="89">
        <v>-63.232970999999999</v>
      </c>
      <c r="D322" s="89">
        <v>-55.601604000000002</v>
      </c>
      <c r="F322" s="6">
        <f t="shared" si="54"/>
        <v>10.105833333333001</v>
      </c>
      <c r="G322" s="6">
        <f t="shared" si="52"/>
        <v>-47.523330999999999</v>
      </c>
      <c r="J322" s="89">
        <v>7964388888.8888998</v>
      </c>
      <c r="K322" s="89">
        <v>-67.889008000000004</v>
      </c>
      <c r="L322" s="89">
        <v>-60.819130000000001</v>
      </c>
      <c r="N322" s="6">
        <f t="shared" si="55"/>
        <v>10.105833333333001</v>
      </c>
      <c r="O322" s="6">
        <f t="shared" si="53"/>
        <v>-42.144385999999997</v>
      </c>
    </row>
    <row r="323" spans="2:15" x14ac:dyDescent="0.25">
      <c r="B323" s="89">
        <v>8201777777.7777996</v>
      </c>
      <c r="C323" s="89">
        <v>-67.246651</v>
      </c>
      <c r="D323" s="89">
        <v>-59.274261000000003</v>
      </c>
      <c r="F323" s="6">
        <f t="shared" si="54"/>
        <v>10.232111111110999</v>
      </c>
      <c r="G323" s="6">
        <f t="shared" si="52"/>
        <v>-50.158382000000003</v>
      </c>
      <c r="J323" s="89">
        <v>8201777777.7777996</v>
      </c>
      <c r="K323" s="89">
        <v>-67.730125000000001</v>
      </c>
      <c r="L323" s="89">
        <v>-60.756793999999999</v>
      </c>
      <c r="N323" s="6">
        <f t="shared" si="55"/>
        <v>10.232111111110999</v>
      </c>
      <c r="O323" s="6">
        <f t="shared" si="53"/>
        <v>-47.188740000000003</v>
      </c>
    </row>
    <row r="324" spans="2:15" x14ac:dyDescent="0.25">
      <c r="B324" s="89">
        <v>8439166666.6667004</v>
      </c>
      <c r="C324" s="89">
        <v>-67.619392000000005</v>
      </c>
      <c r="D324" s="89">
        <v>-60.048256000000002</v>
      </c>
      <c r="F324" s="6">
        <f t="shared" si="54"/>
        <v>10.358388888888999</v>
      </c>
      <c r="G324" s="6">
        <f t="shared" si="52"/>
        <v>-46.778519000000003</v>
      </c>
      <c r="J324" s="89">
        <v>8439166666.6667004</v>
      </c>
      <c r="K324" s="89">
        <v>-68.341247999999993</v>
      </c>
      <c r="L324" s="89">
        <v>-60.679248999999999</v>
      </c>
      <c r="N324" s="6">
        <f t="shared" si="55"/>
        <v>10.358388888888999</v>
      </c>
      <c r="O324" s="6">
        <f t="shared" si="53"/>
        <v>-42.441650000000003</v>
      </c>
    </row>
    <row r="325" spans="2:15" x14ac:dyDescent="0.25">
      <c r="B325" s="89">
        <v>8676555555.5555992</v>
      </c>
      <c r="C325" s="89">
        <v>-71.966530000000006</v>
      </c>
      <c r="D325" s="89">
        <v>-64.648178000000001</v>
      </c>
      <c r="F325" s="6">
        <f t="shared" si="54"/>
        <v>10.484666666667</v>
      </c>
      <c r="G325" s="6">
        <f t="shared" si="52"/>
        <v>-53.824157999999997</v>
      </c>
      <c r="J325" s="89">
        <v>8676555555.5555992</v>
      </c>
      <c r="K325" s="89">
        <v>-68.028687000000005</v>
      </c>
      <c r="L325" s="89">
        <v>-59.889572000000001</v>
      </c>
      <c r="N325" s="6">
        <f t="shared" si="55"/>
        <v>10.484666666667</v>
      </c>
      <c r="O325" s="6">
        <f t="shared" si="53"/>
        <v>-40.506447000000001</v>
      </c>
    </row>
    <row r="326" spans="2:15" x14ac:dyDescent="0.25">
      <c r="B326" s="89">
        <v>8913944444.4444008</v>
      </c>
      <c r="C326" s="89">
        <v>-76.602424999999997</v>
      </c>
      <c r="D326" s="89">
        <v>-69.292952999999997</v>
      </c>
      <c r="F326" s="6">
        <f t="shared" si="54"/>
        <v>10.610944444444</v>
      </c>
      <c r="G326" s="6">
        <f t="shared" si="52"/>
        <v>-49.011543000000003</v>
      </c>
      <c r="J326" s="89">
        <v>8913944444.4444008</v>
      </c>
      <c r="K326" s="89">
        <v>-69.773544000000001</v>
      </c>
      <c r="L326" s="89">
        <v>-61.405929999999998</v>
      </c>
      <c r="N326" s="6">
        <f t="shared" si="55"/>
        <v>10.610944444444</v>
      </c>
      <c r="O326" s="6">
        <f t="shared" si="53"/>
        <v>-47.477691999999998</v>
      </c>
    </row>
    <row r="327" spans="2:15" x14ac:dyDescent="0.25">
      <c r="B327" s="89">
        <v>9151333333.3332996</v>
      </c>
      <c r="C327" s="89">
        <v>-83.326819999999998</v>
      </c>
      <c r="D327" s="89">
        <v>-76.127898999999999</v>
      </c>
      <c r="F327" s="6">
        <f t="shared" si="54"/>
        <v>10.737222222222</v>
      </c>
      <c r="G327" s="6">
        <f t="shared" si="52"/>
        <v>-52.892741999999998</v>
      </c>
      <c r="J327" s="89">
        <v>9151333333.3332996</v>
      </c>
      <c r="K327" s="89">
        <v>-67.174178999999995</v>
      </c>
      <c r="L327" s="89">
        <v>-58.413597000000003</v>
      </c>
      <c r="N327" s="6">
        <f t="shared" si="55"/>
        <v>10.737222222222</v>
      </c>
      <c r="O327" s="6">
        <f t="shared" si="53"/>
        <v>-37.541423999999999</v>
      </c>
    </row>
    <row r="328" spans="2:15" x14ac:dyDescent="0.25">
      <c r="B328" s="89">
        <v>9388722222.2222004</v>
      </c>
      <c r="C328" s="89">
        <v>-82.189521999999997</v>
      </c>
      <c r="D328" s="89">
        <v>-74.520409000000001</v>
      </c>
      <c r="F328" s="6">
        <f t="shared" si="54"/>
        <v>10.8635</v>
      </c>
      <c r="G328" s="6">
        <f t="shared" si="52"/>
        <v>-55.550964</v>
      </c>
      <c r="J328" s="89">
        <v>9388722222.2222004</v>
      </c>
      <c r="K328" s="89">
        <v>-66.621230999999995</v>
      </c>
      <c r="L328" s="89">
        <v>-57.653911999999998</v>
      </c>
      <c r="N328" s="6">
        <f t="shared" si="55"/>
        <v>10.8635</v>
      </c>
      <c r="O328" s="6">
        <f t="shared" si="53"/>
        <v>-43.133952999999998</v>
      </c>
    </row>
    <row r="329" spans="2:15" x14ac:dyDescent="0.25">
      <c r="B329" s="89">
        <v>9626111111.1110992</v>
      </c>
      <c r="C329" s="89">
        <v>-82.401291000000001</v>
      </c>
      <c r="D329" s="89">
        <v>-74.070656</v>
      </c>
      <c r="F329" s="6">
        <f t="shared" si="54"/>
        <v>10.989777777778</v>
      </c>
      <c r="G329" s="6">
        <f t="shared" si="52"/>
        <v>-45.466850000000001</v>
      </c>
      <c r="J329" s="89">
        <v>9626111111.1110992</v>
      </c>
      <c r="K329" s="89">
        <v>-64.142280999999997</v>
      </c>
      <c r="L329" s="89">
        <v>-55.197856999999999</v>
      </c>
      <c r="N329" s="6">
        <f t="shared" si="55"/>
        <v>10.989777777778</v>
      </c>
      <c r="O329" s="6">
        <f t="shared" si="53"/>
        <v>-48.500506999999999</v>
      </c>
    </row>
    <row r="330" spans="2:15" x14ac:dyDescent="0.25">
      <c r="B330" s="89">
        <v>9863500000</v>
      </c>
      <c r="C330" s="89">
        <v>-75.820366000000007</v>
      </c>
      <c r="D330" s="89">
        <v>-67.275481999999997</v>
      </c>
      <c r="F330" s="6">
        <f t="shared" si="54"/>
        <v>11.116055555556001</v>
      </c>
      <c r="G330" s="6">
        <f t="shared" si="52"/>
        <v>-51.818432000000001</v>
      </c>
      <c r="J330" s="89">
        <v>9863500000</v>
      </c>
      <c r="K330" s="89">
        <v>-63.994450000000001</v>
      </c>
      <c r="L330" s="89">
        <v>-54.43206</v>
      </c>
      <c r="N330" s="6">
        <f t="shared" si="55"/>
        <v>11.116055555556001</v>
      </c>
      <c r="O330" s="6">
        <f t="shared" si="53"/>
        <v>-40.611880999999997</v>
      </c>
    </row>
    <row r="331" spans="2:15" x14ac:dyDescent="0.25">
      <c r="B331" s="89">
        <v>10100888888.889</v>
      </c>
      <c r="C331" s="89">
        <v>-80.377724000000001</v>
      </c>
      <c r="D331" s="89">
        <v>-71.514481000000004</v>
      </c>
      <c r="F331" s="6">
        <f t="shared" si="54"/>
        <v>11.242333333333001</v>
      </c>
      <c r="G331" s="6">
        <f t="shared" si="52"/>
        <v>-47.749839999999999</v>
      </c>
      <c r="J331" s="89">
        <v>10100888888.889</v>
      </c>
      <c r="K331" s="89">
        <v>-63.048813000000003</v>
      </c>
      <c r="L331" s="89">
        <v>-53.217159000000002</v>
      </c>
      <c r="N331" s="6">
        <f t="shared" si="55"/>
        <v>11.242333333333001</v>
      </c>
      <c r="O331" s="6">
        <f t="shared" si="53"/>
        <v>-46.653458000000001</v>
      </c>
    </row>
    <row r="332" spans="2:15" x14ac:dyDescent="0.25">
      <c r="B332" s="89">
        <v>10338277777.778</v>
      </c>
      <c r="C332" s="89">
        <v>-73.149628000000007</v>
      </c>
      <c r="D332" s="89">
        <v>-64.435676999999998</v>
      </c>
      <c r="F332" s="6">
        <f t="shared" si="54"/>
        <v>11.368611111111001</v>
      </c>
      <c r="G332" s="6">
        <f t="shared" si="52"/>
        <v>-47.591053000000002</v>
      </c>
      <c r="J332" s="89">
        <v>10338277777.778</v>
      </c>
      <c r="K332" s="89">
        <v>-63.956130999999999</v>
      </c>
      <c r="L332" s="89">
        <v>-53.901577000000003</v>
      </c>
      <c r="N332" s="6">
        <f t="shared" si="55"/>
        <v>11.368611111111001</v>
      </c>
      <c r="O332" s="6">
        <f t="shared" si="53"/>
        <v>-47.578079000000002</v>
      </c>
    </row>
    <row r="333" spans="2:15" x14ac:dyDescent="0.25">
      <c r="B333" s="89">
        <v>10575666666.667</v>
      </c>
      <c r="C333" s="89">
        <v>-76.145660000000007</v>
      </c>
      <c r="D333" s="89">
        <v>-67.050453000000005</v>
      </c>
      <c r="F333" s="6">
        <f t="shared" si="54"/>
        <v>11.494888888888999</v>
      </c>
      <c r="G333" s="6">
        <f t="shared" si="52"/>
        <v>-49.070926999999998</v>
      </c>
      <c r="J333" s="89">
        <v>10575666666.667</v>
      </c>
      <c r="K333" s="89">
        <v>-63.032719</v>
      </c>
      <c r="L333" s="89">
        <v>-52.478541999999997</v>
      </c>
      <c r="N333" s="6">
        <f t="shared" si="55"/>
        <v>11.494888888888999</v>
      </c>
      <c r="O333" s="6">
        <f t="shared" si="53"/>
        <v>-40.378188999999999</v>
      </c>
    </row>
    <row r="334" spans="2:15" x14ac:dyDescent="0.25">
      <c r="B334" s="89">
        <v>10813055555.556</v>
      </c>
      <c r="C334" s="89">
        <v>-72.374504000000002</v>
      </c>
      <c r="D334" s="89">
        <v>-63.676662</v>
      </c>
      <c r="F334" s="6">
        <f t="shared" si="54"/>
        <v>11.621166666666999</v>
      </c>
      <c r="G334" s="6">
        <f t="shared" si="52"/>
        <v>-45.466976000000003</v>
      </c>
      <c r="J334" s="89">
        <v>10813055555.556</v>
      </c>
      <c r="K334" s="89">
        <v>-66.482262000000006</v>
      </c>
      <c r="L334" s="89">
        <v>-56.053268000000003</v>
      </c>
      <c r="N334" s="6">
        <f t="shared" si="55"/>
        <v>11.621166666666999</v>
      </c>
      <c r="O334" s="6">
        <f t="shared" si="53"/>
        <v>-49.620567000000001</v>
      </c>
    </row>
    <row r="335" spans="2:15" x14ac:dyDescent="0.25">
      <c r="B335" s="89">
        <v>11050444444.444</v>
      </c>
      <c r="C335" s="89">
        <v>-74.201735999999997</v>
      </c>
      <c r="D335" s="89">
        <v>-65.758117999999996</v>
      </c>
      <c r="F335" s="6">
        <f t="shared" si="54"/>
        <v>11.747444444444</v>
      </c>
      <c r="G335" s="6">
        <f t="shared" si="52"/>
        <v>-48.557034000000002</v>
      </c>
      <c r="J335" s="89">
        <v>11050444444.444</v>
      </c>
      <c r="K335" s="89">
        <v>-64.728713999999997</v>
      </c>
      <c r="L335" s="89">
        <v>-54.394675999999997</v>
      </c>
      <c r="N335" s="6">
        <f t="shared" si="55"/>
        <v>11.747444444444</v>
      </c>
      <c r="O335" s="6">
        <f t="shared" si="53"/>
        <v>-41.681389000000003</v>
      </c>
    </row>
    <row r="336" spans="2:15" x14ac:dyDescent="0.25">
      <c r="B336" s="89">
        <v>11287833333.333</v>
      </c>
      <c r="C336" s="89">
        <v>-72.216042000000002</v>
      </c>
      <c r="D336" s="89">
        <v>-63.861134</v>
      </c>
      <c r="F336" s="6">
        <f t="shared" si="54"/>
        <v>11.873722222222</v>
      </c>
      <c r="G336" s="6">
        <f t="shared" si="52"/>
        <v>-51.748832999999998</v>
      </c>
      <c r="J336" s="89">
        <v>11287833333.333</v>
      </c>
      <c r="K336" s="89">
        <v>-69.017464000000004</v>
      </c>
      <c r="L336" s="89">
        <v>-58.967162999999999</v>
      </c>
      <c r="N336" s="6">
        <f t="shared" si="55"/>
        <v>11.873722222222</v>
      </c>
      <c r="O336" s="6">
        <f t="shared" si="53"/>
        <v>-41.269958000000003</v>
      </c>
    </row>
    <row r="337" spans="2:16" x14ac:dyDescent="0.25">
      <c r="B337" s="89">
        <v>11525222222.222</v>
      </c>
      <c r="C337" s="89">
        <v>-70.328109999999995</v>
      </c>
      <c r="D337" s="89">
        <v>-61.625343000000001</v>
      </c>
      <c r="F337" s="6">
        <f t="shared" si="54"/>
        <v>12</v>
      </c>
      <c r="G337" s="6">
        <f t="shared" si="52"/>
        <v>-44.793716000000003</v>
      </c>
      <c r="J337" s="89">
        <v>11525222222.222</v>
      </c>
      <c r="K337" s="89">
        <v>-70.227524000000003</v>
      </c>
      <c r="L337" s="89">
        <v>-60.377223999999998</v>
      </c>
      <c r="N337" s="6">
        <f t="shared" si="55"/>
        <v>12</v>
      </c>
      <c r="O337" s="6">
        <f t="shared" si="53"/>
        <v>-42.491463000000003</v>
      </c>
    </row>
    <row r="338" spans="2:16" x14ac:dyDescent="0.25">
      <c r="B338" s="89">
        <v>11762611111.111</v>
      </c>
      <c r="C338" s="89">
        <v>-72.170471000000006</v>
      </c>
      <c r="D338" s="89">
        <v>-63.085529000000001</v>
      </c>
      <c r="F338" s="6" t="s">
        <v>21</v>
      </c>
      <c r="J338" s="89">
        <v>11762611111.111</v>
      </c>
      <c r="K338" s="89">
        <v>-74.748397999999995</v>
      </c>
      <c r="L338" s="89">
        <v>-65.418700999999999</v>
      </c>
      <c r="N338" s="6" t="s">
        <v>21</v>
      </c>
    </row>
    <row r="339" spans="2:16" x14ac:dyDescent="0.25">
      <c r="B339" s="89">
        <v>12000000000</v>
      </c>
      <c r="C339" s="89">
        <v>-70.287009999999995</v>
      </c>
      <c r="D339" s="89">
        <v>-59.716213000000003</v>
      </c>
      <c r="J339" s="89">
        <v>12000000000</v>
      </c>
      <c r="K339" s="89">
        <v>-81.762314000000003</v>
      </c>
      <c r="L339" s="89">
        <v>-72.485466000000002</v>
      </c>
    </row>
    <row r="340" spans="2:16" x14ac:dyDescent="0.25">
      <c r="B340" s="89" t="s">
        <v>21</v>
      </c>
      <c r="J340" s="89" t="s">
        <v>21</v>
      </c>
    </row>
    <row r="341" spans="2:16" x14ac:dyDescent="0.25">
      <c r="F341" s="6" t="s">
        <v>53</v>
      </c>
      <c r="N341" s="6" t="s">
        <v>53</v>
      </c>
    </row>
    <row r="342" spans="2:16" ht="15.75" x14ac:dyDescent="0.25">
      <c r="F342" s="6" t="s">
        <v>19</v>
      </c>
      <c r="G342" s="6" t="str">
        <f t="shared" ref="G342:G361" si="56">D368</f>
        <v>4Ix1L dBc Log Mag(dB)</v>
      </c>
      <c r="H342" s="35">
        <v>4</v>
      </c>
      <c r="N342" s="6" t="s">
        <v>19</v>
      </c>
      <c r="O342" s="6" t="str">
        <f t="shared" ref="O342:O361" si="57">L368</f>
        <v>4Ix1L dBc Log Mag(dB)</v>
      </c>
      <c r="P342" s="35">
        <v>4</v>
      </c>
    </row>
    <row r="343" spans="2:16" ht="15.75" x14ac:dyDescent="0.25">
      <c r="B343" s="89" t="s">
        <v>51</v>
      </c>
      <c r="F343" s="6">
        <f t="shared" ref="F343:F361" si="58">B369/1000000000</f>
        <v>1.6359999999999999</v>
      </c>
      <c r="G343" s="6">
        <f t="shared" si="56"/>
        <v>-79.934096999999994</v>
      </c>
      <c r="H343" s="36">
        <f>ABS(AVERAGE(G343:G361)-(H342-1)*15)</f>
        <v>131.80175557894736</v>
      </c>
      <c r="J343" s="89" t="s">
        <v>51</v>
      </c>
      <c r="N343" s="6">
        <f t="shared" ref="N343:N361" si="59">J369/1000000000</f>
        <v>1.6359999999999999</v>
      </c>
      <c r="O343" s="6">
        <f t="shared" si="57"/>
        <v>-88.428168999999997</v>
      </c>
      <c r="P343" s="36">
        <f>ABS(AVERAGE(O343:O361)-(P342-1)*15)</f>
        <v>133.98815915789476</v>
      </c>
    </row>
    <row r="344" spans="2:16" x14ac:dyDescent="0.25">
      <c r="B344" s="89" t="s">
        <v>19</v>
      </c>
      <c r="C344" s="89" t="s">
        <v>158</v>
      </c>
      <c r="D344" s="89" t="s">
        <v>84</v>
      </c>
      <c r="F344" s="6">
        <f t="shared" si="58"/>
        <v>2.1915555555556003</v>
      </c>
      <c r="G344" s="6">
        <f t="shared" si="56"/>
        <v>-85.974213000000006</v>
      </c>
      <c r="J344" s="89" t="s">
        <v>19</v>
      </c>
      <c r="K344" s="89" t="s">
        <v>158</v>
      </c>
      <c r="L344" s="89" t="s">
        <v>84</v>
      </c>
      <c r="N344" s="6">
        <f t="shared" si="59"/>
        <v>2.1915555555556003</v>
      </c>
      <c r="O344" s="6">
        <f t="shared" si="57"/>
        <v>-81.497321999999997</v>
      </c>
    </row>
    <row r="345" spans="2:16" x14ac:dyDescent="0.25">
      <c r="B345" s="89">
        <v>9727000000</v>
      </c>
      <c r="C345" s="89">
        <v>-49.459698000000003</v>
      </c>
      <c r="D345" s="89">
        <v>-41.787833999999997</v>
      </c>
      <c r="F345" s="6">
        <f t="shared" si="58"/>
        <v>2.7471111111111002</v>
      </c>
      <c r="G345" s="6">
        <f t="shared" si="56"/>
        <v>-90.879531999999998</v>
      </c>
      <c r="J345" s="89">
        <v>9727000000</v>
      </c>
      <c r="K345" s="89">
        <v>-56.436988999999997</v>
      </c>
      <c r="L345" s="89">
        <v>-45.378002000000002</v>
      </c>
      <c r="N345" s="6">
        <f t="shared" si="59"/>
        <v>2.7471111111111002</v>
      </c>
      <c r="O345" s="6">
        <f t="shared" si="57"/>
        <v>-89.004936000000001</v>
      </c>
    </row>
    <row r="346" spans="2:16" x14ac:dyDescent="0.25">
      <c r="B346" s="89">
        <v>9853277777.7777996</v>
      </c>
      <c r="C346" s="89">
        <v>-52.048206</v>
      </c>
      <c r="D346" s="89">
        <v>-44.416840000000001</v>
      </c>
      <c r="F346" s="6">
        <f t="shared" si="58"/>
        <v>3.3026666666666999</v>
      </c>
      <c r="G346" s="6">
        <f t="shared" si="56"/>
        <v>-85.110969999999995</v>
      </c>
      <c r="J346" s="89">
        <v>9853277777.7777996</v>
      </c>
      <c r="K346" s="89">
        <v>-57.187770999999998</v>
      </c>
      <c r="L346" s="89">
        <v>-50.117896999999999</v>
      </c>
      <c r="N346" s="6">
        <f t="shared" si="59"/>
        <v>3.3026666666666999</v>
      </c>
      <c r="O346" s="6">
        <f t="shared" si="57"/>
        <v>-85.296454999999995</v>
      </c>
    </row>
    <row r="347" spans="2:16" x14ac:dyDescent="0.25">
      <c r="B347" s="89">
        <v>9979555555.5555992</v>
      </c>
      <c r="C347" s="89">
        <v>-48.935786999999998</v>
      </c>
      <c r="D347" s="89">
        <v>-40.963402000000002</v>
      </c>
      <c r="F347" s="6">
        <f t="shared" si="58"/>
        <v>3.8582222222221998</v>
      </c>
      <c r="G347" s="6">
        <f t="shared" si="56"/>
        <v>-88.561408999999998</v>
      </c>
      <c r="J347" s="89">
        <v>9979555555.5555992</v>
      </c>
      <c r="K347" s="89">
        <v>-51.709052999999997</v>
      </c>
      <c r="L347" s="89">
        <v>-44.735725000000002</v>
      </c>
      <c r="N347" s="6">
        <f t="shared" si="59"/>
        <v>3.8582222222221998</v>
      </c>
      <c r="O347" s="6">
        <f t="shared" si="57"/>
        <v>-88.129188999999997</v>
      </c>
    </row>
    <row r="348" spans="2:16" x14ac:dyDescent="0.25">
      <c r="B348" s="89">
        <v>10105833333.333</v>
      </c>
      <c r="C348" s="89">
        <v>-55.094467000000002</v>
      </c>
      <c r="D348" s="89">
        <v>-47.523330999999999</v>
      </c>
      <c r="F348" s="6">
        <f t="shared" si="58"/>
        <v>4.4137777777778</v>
      </c>
      <c r="G348" s="6">
        <f t="shared" si="56"/>
        <v>-93.968765000000005</v>
      </c>
      <c r="J348" s="89">
        <v>10105833333.333</v>
      </c>
      <c r="K348" s="89">
        <v>-49.806389000000003</v>
      </c>
      <c r="L348" s="89">
        <v>-42.144385999999997</v>
      </c>
      <c r="N348" s="6">
        <f t="shared" si="59"/>
        <v>4.4137777777778</v>
      </c>
      <c r="O348" s="6">
        <f t="shared" si="57"/>
        <v>-100.18326</v>
      </c>
    </row>
    <row r="349" spans="2:16" x14ac:dyDescent="0.25">
      <c r="B349" s="89">
        <v>10232111111.111</v>
      </c>
      <c r="C349" s="89">
        <v>-57.476734</v>
      </c>
      <c r="D349" s="89">
        <v>-50.158382000000003</v>
      </c>
      <c r="F349" s="6">
        <f t="shared" si="58"/>
        <v>4.9693333333332994</v>
      </c>
      <c r="G349" s="6">
        <f t="shared" si="56"/>
        <v>-101.19786999999999</v>
      </c>
      <c r="J349" s="89">
        <v>10232111111.111</v>
      </c>
      <c r="K349" s="89">
        <v>-55.327846999999998</v>
      </c>
      <c r="L349" s="89">
        <v>-47.188740000000003</v>
      </c>
      <c r="N349" s="6">
        <f t="shared" si="59"/>
        <v>4.9693333333332994</v>
      </c>
      <c r="O349" s="6">
        <f t="shared" si="57"/>
        <v>-90.064507000000006</v>
      </c>
    </row>
    <row r="350" spans="2:16" x14ac:dyDescent="0.25">
      <c r="B350" s="89">
        <v>10358388888.889</v>
      </c>
      <c r="C350" s="89">
        <v>-54.087994000000002</v>
      </c>
      <c r="D350" s="89">
        <v>-46.778519000000003</v>
      </c>
      <c r="F350" s="6">
        <f t="shared" si="58"/>
        <v>5.5248888888889001</v>
      </c>
      <c r="G350" s="6">
        <f t="shared" si="56"/>
        <v>-93.824081000000007</v>
      </c>
      <c r="J350" s="89">
        <v>10358388888.889</v>
      </c>
      <c r="K350" s="89">
        <v>-50.809260999999999</v>
      </c>
      <c r="L350" s="89">
        <v>-42.441650000000003</v>
      </c>
      <c r="N350" s="6">
        <f t="shared" si="59"/>
        <v>5.5248888888889001</v>
      </c>
      <c r="O350" s="6">
        <f t="shared" si="57"/>
        <v>-91.225112999999993</v>
      </c>
    </row>
    <row r="351" spans="2:16" x14ac:dyDescent="0.25">
      <c r="B351" s="89">
        <v>10484666666.667</v>
      </c>
      <c r="C351" s="89">
        <v>-61.023083</v>
      </c>
      <c r="D351" s="89">
        <v>-53.824157999999997</v>
      </c>
      <c r="F351" s="6">
        <f t="shared" si="58"/>
        <v>6.0804444444443995</v>
      </c>
      <c r="G351" s="6">
        <f t="shared" si="56"/>
        <v>-90.324173000000002</v>
      </c>
      <c r="J351" s="89">
        <v>10484666666.667</v>
      </c>
      <c r="K351" s="89">
        <v>-49.267024999999997</v>
      </c>
      <c r="L351" s="89">
        <v>-40.506447000000001</v>
      </c>
      <c r="N351" s="6">
        <f t="shared" si="59"/>
        <v>6.0804444444443995</v>
      </c>
      <c r="O351" s="6">
        <f t="shared" si="57"/>
        <v>-94.487289000000004</v>
      </c>
    </row>
    <row r="352" spans="2:16" x14ac:dyDescent="0.25">
      <c r="B352" s="89">
        <v>10610944444.444</v>
      </c>
      <c r="C352" s="89">
        <v>-56.680655999999999</v>
      </c>
      <c r="D352" s="89">
        <v>-49.011543000000003</v>
      </c>
      <c r="F352" s="6">
        <f t="shared" si="58"/>
        <v>6.6360000000000001</v>
      </c>
      <c r="G352" s="6">
        <f t="shared" si="56"/>
        <v>-88.413582000000005</v>
      </c>
      <c r="J352" s="89">
        <v>10610944444.444</v>
      </c>
      <c r="K352" s="89">
        <v>-56.445011000000001</v>
      </c>
      <c r="L352" s="89">
        <v>-47.477691999999998</v>
      </c>
      <c r="N352" s="6">
        <f t="shared" si="59"/>
        <v>6.6360000000000001</v>
      </c>
      <c r="O352" s="6">
        <f t="shared" si="57"/>
        <v>-109.50490000000001</v>
      </c>
    </row>
    <row r="353" spans="2:16" x14ac:dyDescent="0.25">
      <c r="B353" s="89">
        <v>10737222222.222</v>
      </c>
      <c r="C353" s="89">
        <v>-61.223385</v>
      </c>
      <c r="D353" s="89">
        <v>-52.892741999999998</v>
      </c>
      <c r="F353" s="6">
        <f t="shared" si="58"/>
        <v>7.1915555555555999</v>
      </c>
      <c r="G353" s="6">
        <f t="shared" si="56"/>
        <v>-79.247269000000003</v>
      </c>
      <c r="J353" s="89">
        <v>10737222222.222</v>
      </c>
      <c r="K353" s="89">
        <v>-46.485847</v>
      </c>
      <c r="L353" s="89">
        <v>-37.541423999999999</v>
      </c>
      <c r="N353" s="6">
        <f t="shared" si="59"/>
        <v>7.1915555555555999</v>
      </c>
      <c r="O353" s="6">
        <f t="shared" si="57"/>
        <v>-88.082763999999997</v>
      </c>
    </row>
    <row r="354" spans="2:16" x14ac:dyDescent="0.25">
      <c r="B354" s="89">
        <v>10863500000</v>
      </c>
      <c r="C354" s="89">
        <v>-64.095848000000004</v>
      </c>
      <c r="D354" s="89">
        <v>-55.550964</v>
      </c>
      <c r="F354" s="6">
        <f t="shared" si="58"/>
        <v>7.7471111111111002</v>
      </c>
      <c r="G354" s="6">
        <f t="shared" si="56"/>
        <v>-90.733947999999998</v>
      </c>
      <c r="J354" s="89">
        <v>10863500000</v>
      </c>
      <c r="K354" s="89">
        <v>-52.696342000000001</v>
      </c>
      <c r="L354" s="89">
        <v>-43.133952999999998</v>
      </c>
      <c r="N354" s="6">
        <f t="shared" si="59"/>
        <v>7.7471111111111002</v>
      </c>
      <c r="O354" s="6">
        <f t="shared" si="57"/>
        <v>-80.591789000000006</v>
      </c>
    </row>
    <row r="355" spans="2:16" x14ac:dyDescent="0.25">
      <c r="B355" s="89">
        <v>10989777777.778</v>
      </c>
      <c r="C355" s="89">
        <v>-54.330089999999998</v>
      </c>
      <c r="D355" s="89">
        <v>-45.466850000000001</v>
      </c>
      <c r="F355" s="6">
        <f t="shared" si="58"/>
        <v>8.3026666666667008</v>
      </c>
      <c r="G355" s="6">
        <f t="shared" si="56"/>
        <v>-98.794692999999995</v>
      </c>
      <c r="J355" s="89">
        <v>10989777777.778</v>
      </c>
      <c r="K355" s="89">
        <v>-58.332160999999999</v>
      </c>
      <c r="L355" s="89">
        <v>-48.500506999999999</v>
      </c>
      <c r="N355" s="6">
        <f t="shared" si="59"/>
        <v>8.3026666666667008</v>
      </c>
      <c r="O355" s="6">
        <f t="shared" si="57"/>
        <v>-93.656531999999999</v>
      </c>
    </row>
    <row r="356" spans="2:16" x14ac:dyDescent="0.25">
      <c r="B356" s="89">
        <v>11116055555.556</v>
      </c>
      <c r="C356" s="89">
        <v>-60.532383000000003</v>
      </c>
      <c r="D356" s="89">
        <v>-51.818432000000001</v>
      </c>
      <c r="F356" s="6">
        <f t="shared" si="58"/>
        <v>8.8582222222222011</v>
      </c>
      <c r="G356" s="6">
        <f t="shared" si="56"/>
        <v>-79.986976999999996</v>
      </c>
      <c r="J356" s="89">
        <v>11116055555.556</v>
      </c>
      <c r="K356" s="89">
        <v>-50.666435</v>
      </c>
      <c r="L356" s="89">
        <v>-40.611880999999997</v>
      </c>
      <c r="N356" s="6">
        <f t="shared" si="59"/>
        <v>8.8582222222222011</v>
      </c>
      <c r="O356" s="6">
        <f t="shared" si="57"/>
        <v>-81.219352999999998</v>
      </c>
    </row>
    <row r="357" spans="2:16" x14ac:dyDescent="0.25">
      <c r="B357" s="89">
        <v>11242333333.333</v>
      </c>
      <c r="C357" s="89">
        <v>-56.845047000000001</v>
      </c>
      <c r="D357" s="89">
        <v>-47.749839999999999</v>
      </c>
      <c r="F357" s="6">
        <f t="shared" si="58"/>
        <v>9.4137777777777991</v>
      </c>
      <c r="G357" s="6">
        <f t="shared" si="56"/>
        <v>-76.125107</v>
      </c>
      <c r="J357" s="89">
        <v>11242333333.333</v>
      </c>
      <c r="K357" s="89">
        <v>-57.207633999999999</v>
      </c>
      <c r="L357" s="89">
        <v>-46.653458000000001</v>
      </c>
      <c r="N357" s="6">
        <f t="shared" si="59"/>
        <v>9.4137777777777991</v>
      </c>
      <c r="O357" s="6">
        <f t="shared" si="57"/>
        <v>-81.654090999999994</v>
      </c>
    </row>
    <row r="358" spans="2:16" x14ac:dyDescent="0.25">
      <c r="B358" s="89">
        <v>11368611111.111</v>
      </c>
      <c r="C358" s="89">
        <v>-56.288891</v>
      </c>
      <c r="D358" s="89">
        <v>-47.591053000000002</v>
      </c>
      <c r="F358" s="6">
        <f t="shared" si="58"/>
        <v>9.9693333333332994</v>
      </c>
      <c r="G358" s="6">
        <f t="shared" si="56"/>
        <v>-79.114281000000005</v>
      </c>
      <c r="J358" s="89">
        <v>11368611111.111</v>
      </c>
      <c r="K358" s="89">
        <v>-58.007075999999998</v>
      </c>
      <c r="L358" s="89">
        <v>-47.578079000000002</v>
      </c>
      <c r="N358" s="6">
        <f t="shared" si="59"/>
        <v>9.9693333333332994</v>
      </c>
      <c r="O358" s="6">
        <f t="shared" si="57"/>
        <v>-86.180617999999996</v>
      </c>
    </row>
    <row r="359" spans="2:16" x14ac:dyDescent="0.25">
      <c r="B359" s="89">
        <v>11494888888.889</v>
      </c>
      <c r="C359" s="89">
        <v>-57.514541999999999</v>
      </c>
      <c r="D359" s="89">
        <v>-49.070926999999998</v>
      </c>
      <c r="F359" s="6">
        <f t="shared" si="58"/>
        <v>10.524888888889</v>
      </c>
      <c r="G359" s="6">
        <f t="shared" si="56"/>
        <v>-78.629005000000006</v>
      </c>
      <c r="J359" s="89">
        <v>11494888888.889</v>
      </c>
      <c r="K359" s="89">
        <v>-50.712231000000003</v>
      </c>
      <c r="L359" s="89">
        <v>-40.378188999999999</v>
      </c>
      <c r="N359" s="6">
        <f t="shared" si="59"/>
        <v>10.524888888889</v>
      </c>
      <c r="O359" s="6">
        <f t="shared" si="57"/>
        <v>-76.863456999999997</v>
      </c>
    </row>
    <row r="360" spans="2:16" x14ac:dyDescent="0.25">
      <c r="B360" s="89">
        <v>11621166666.667</v>
      </c>
      <c r="C360" s="89">
        <v>-53.82188</v>
      </c>
      <c r="D360" s="89">
        <v>-45.466976000000003</v>
      </c>
      <c r="F360" s="6">
        <f t="shared" si="58"/>
        <v>11.080444444444</v>
      </c>
      <c r="G360" s="6">
        <f t="shared" si="56"/>
        <v>-84.470794999999995</v>
      </c>
      <c r="J360" s="89">
        <v>11621166666.667</v>
      </c>
      <c r="K360" s="89">
        <v>-59.670867999999999</v>
      </c>
      <c r="L360" s="89">
        <v>-49.620567000000001</v>
      </c>
      <c r="N360" s="6">
        <f t="shared" si="59"/>
        <v>11.080444444444</v>
      </c>
      <c r="O360" s="6">
        <f t="shared" si="57"/>
        <v>-105.15163</v>
      </c>
    </row>
    <row r="361" spans="2:16" x14ac:dyDescent="0.25">
      <c r="B361" s="89">
        <v>11747444444.444</v>
      </c>
      <c r="C361" s="89">
        <v>-57.259799999999998</v>
      </c>
      <c r="D361" s="89">
        <v>-48.557034000000002</v>
      </c>
      <c r="F361" s="6">
        <f t="shared" si="58"/>
        <v>11.635999999999999</v>
      </c>
      <c r="G361" s="6">
        <f t="shared" si="56"/>
        <v>-83.942588999999998</v>
      </c>
      <c r="J361" s="89">
        <v>11747444444.444</v>
      </c>
      <c r="K361" s="89">
        <v>-51.531680999999999</v>
      </c>
      <c r="L361" s="89">
        <v>-41.681389000000003</v>
      </c>
      <c r="N361" s="6">
        <f t="shared" si="59"/>
        <v>11.635999999999999</v>
      </c>
      <c r="O361" s="6">
        <f t="shared" si="57"/>
        <v>-79.553650000000005</v>
      </c>
    </row>
    <row r="362" spans="2:16" x14ac:dyDescent="0.25">
      <c r="B362" s="89">
        <v>11873722222.222</v>
      </c>
      <c r="C362" s="89">
        <v>-60.833775000000003</v>
      </c>
      <c r="D362" s="89">
        <v>-51.748832999999998</v>
      </c>
      <c r="F362" s="6" t="s">
        <v>21</v>
      </c>
      <c r="J362" s="89">
        <v>11873722222.222</v>
      </c>
      <c r="K362" s="89">
        <v>-50.599654999999998</v>
      </c>
      <c r="L362" s="89">
        <v>-41.269958000000003</v>
      </c>
      <c r="N362" s="6" t="s">
        <v>21</v>
      </c>
    </row>
    <row r="363" spans="2:16" x14ac:dyDescent="0.25">
      <c r="B363" s="89">
        <v>12000000000</v>
      </c>
      <c r="C363" s="89">
        <v>-55.364513000000002</v>
      </c>
      <c r="D363" s="89">
        <v>-44.793716000000003</v>
      </c>
      <c r="J363" s="89">
        <v>12000000000</v>
      </c>
      <c r="K363" s="89">
        <v>-51.768310999999997</v>
      </c>
      <c r="L363" s="89">
        <v>-42.491463000000003</v>
      </c>
    </row>
    <row r="364" spans="2:16" x14ac:dyDescent="0.25">
      <c r="B364" s="89" t="s">
        <v>21</v>
      </c>
      <c r="J364" s="89" t="s">
        <v>21</v>
      </c>
    </row>
    <row r="365" spans="2:16" x14ac:dyDescent="0.25">
      <c r="F365" s="6" t="s">
        <v>55</v>
      </c>
      <c r="N365" s="6" t="s">
        <v>55</v>
      </c>
    </row>
    <row r="366" spans="2:16" ht="15.75" x14ac:dyDescent="0.25">
      <c r="F366" s="6" t="s">
        <v>19</v>
      </c>
      <c r="G366" s="6" t="str">
        <f t="shared" ref="G366:G385" si="60">D392</f>
        <v>4Ix2L dBc Log Mag(dB)</v>
      </c>
      <c r="H366" s="35">
        <v>4</v>
      </c>
      <c r="N366" s="6" t="s">
        <v>19</v>
      </c>
      <c r="O366" s="6" t="str">
        <f t="shared" ref="O366:O385" si="61">L392</f>
        <v>4Ix2L dBc Log Mag(dB)</v>
      </c>
      <c r="P366" s="35">
        <v>4</v>
      </c>
    </row>
    <row r="367" spans="2:16" ht="15.75" x14ac:dyDescent="0.25">
      <c r="B367" s="89" t="s">
        <v>53</v>
      </c>
      <c r="F367" s="6">
        <f t="shared" ref="F367:F385" si="62">B393/1000000000</f>
        <v>3.6360000000000001</v>
      </c>
      <c r="G367" s="6">
        <f t="shared" si="60"/>
        <v>-56.460075000000003</v>
      </c>
      <c r="H367" s="36">
        <f>ABS(AVERAGE(G367:G385)-(H366-1)*15)</f>
        <v>120.33176305263159</v>
      </c>
      <c r="J367" s="89" t="s">
        <v>53</v>
      </c>
      <c r="N367" s="6">
        <f t="shared" ref="N367:N385" si="63">J393/1000000000</f>
        <v>3.6360000000000001</v>
      </c>
      <c r="O367" s="6">
        <f t="shared" si="61"/>
        <v>-53.314396000000002</v>
      </c>
      <c r="P367" s="36">
        <f>ABS(AVERAGE(O367:O385)-(P366-1)*15)</f>
        <v>118.4207687894737</v>
      </c>
    </row>
    <row r="368" spans="2:16" x14ac:dyDescent="0.25">
      <c r="B368" s="89" t="s">
        <v>19</v>
      </c>
      <c r="C368" s="89" t="s">
        <v>159</v>
      </c>
      <c r="D368" s="89" t="s">
        <v>85</v>
      </c>
      <c r="F368" s="6">
        <f t="shared" si="62"/>
        <v>4.1006666666667</v>
      </c>
      <c r="G368" s="6">
        <f t="shared" si="60"/>
        <v>-68.535210000000006</v>
      </c>
      <c r="J368" s="89" t="s">
        <v>19</v>
      </c>
      <c r="K368" s="89" t="s">
        <v>159</v>
      </c>
      <c r="L368" s="89" t="s">
        <v>85</v>
      </c>
      <c r="N368" s="6">
        <f t="shared" si="63"/>
        <v>4.1006666666667</v>
      </c>
      <c r="O368" s="6">
        <f t="shared" si="61"/>
        <v>-66.381141999999997</v>
      </c>
    </row>
    <row r="369" spans="2:15" x14ac:dyDescent="0.25">
      <c r="B369" s="89">
        <v>1636000000</v>
      </c>
      <c r="C369" s="89">
        <v>-87.605957000000004</v>
      </c>
      <c r="D369" s="89">
        <v>-79.934096999999994</v>
      </c>
      <c r="F369" s="6">
        <f t="shared" si="62"/>
        <v>4.5653333333332995</v>
      </c>
      <c r="G369" s="6">
        <f t="shared" si="60"/>
        <v>-73.669822999999994</v>
      </c>
      <c r="J369" s="89">
        <v>1636000000</v>
      </c>
      <c r="K369" s="89">
        <v>-99.487151999999995</v>
      </c>
      <c r="L369" s="89">
        <v>-88.428168999999997</v>
      </c>
      <c r="N369" s="6">
        <f t="shared" si="63"/>
        <v>4.5653333333332995</v>
      </c>
      <c r="O369" s="6">
        <f t="shared" si="61"/>
        <v>-61.542155999999999</v>
      </c>
    </row>
    <row r="370" spans="2:15" x14ac:dyDescent="0.25">
      <c r="B370" s="89">
        <v>2191555555.5556002</v>
      </c>
      <c r="C370" s="89">
        <v>-93.605582999999996</v>
      </c>
      <c r="D370" s="89">
        <v>-85.974213000000006</v>
      </c>
      <c r="F370" s="6">
        <f t="shared" si="62"/>
        <v>5.03</v>
      </c>
      <c r="G370" s="6">
        <f t="shared" si="60"/>
        <v>-66.782134999999997</v>
      </c>
      <c r="J370" s="89">
        <v>2191555555.5556002</v>
      </c>
      <c r="K370" s="89">
        <v>-88.5672</v>
      </c>
      <c r="L370" s="89">
        <v>-81.497321999999997</v>
      </c>
      <c r="N370" s="6">
        <f t="shared" si="63"/>
        <v>5.03</v>
      </c>
      <c r="O370" s="6">
        <f t="shared" si="61"/>
        <v>-76.411957000000001</v>
      </c>
    </row>
    <row r="371" spans="2:15" x14ac:dyDescent="0.25">
      <c r="B371" s="89">
        <v>2747111111.1111002</v>
      </c>
      <c r="C371" s="89">
        <v>-98.851921000000004</v>
      </c>
      <c r="D371" s="89">
        <v>-90.879531999999998</v>
      </c>
      <c r="F371" s="6">
        <f t="shared" si="62"/>
        <v>5.4946666666667001</v>
      </c>
      <c r="G371" s="6">
        <f t="shared" si="60"/>
        <v>-74.782454999999999</v>
      </c>
      <c r="J371" s="89">
        <v>2747111111.1111002</v>
      </c>
      <c r="K371" s="89">
        <v>-95.978263999999996</v>
      </c>
      <c r="L371" s="89">
        <v>-89.004936000000001</v>
      </c>
      <c r="N371" s="6">
        <f t="shared" si="63"/>
        <v>5.4946666666667001</v>
      </c>
      <c r="O371" s="6">
        <f t="shared" si="61"/>
        <v>-79.281745999999998</v>
      </c>
    </row>
    <row r="372" spans="2:15" x14ac:dyDescent="0.25">
      <c r="B372" s="89">
        <v>3302666666.6666999</v>
      </c>
      <c r="C372" s="89">
        <v>-92.682106000000005</v>
      </c>
      <c r="D372" s="89">
        <v>-85.110969999999995</v>
      </c>
      <c r="F372" s="6">
        <f t="shared" si="62"/>
        <v>5.9593333333332996</v>
      </c>
      <c r="G372" s="6">
        <f t="shared" si="60"/>
        <v>-75.560760000000002</v>
      </c>
      <c r="J372" s="89">
        <v>3302666666.6666999</v>
      </c>
      <c r="K372" s="89">
        <v>-92.958457999999993</v>
      </c>
      <c r="L372" s="89">
        <v>-85.296454999999995</v>
      </c>
      <c r="N372" s="6">
        <f t="shared" si="63"/>
        <v>5.9593333333332996</v>
      </c>
      <c r="O372" s="6">
        <f t="shared" si="61"/>
        <v>-80.241225999999997</v>
      </c>
    </row>
    <row r="373" spans="2:15" x14ac:dyDescent="0.25">
      <c r="B373" s="89">
        <v>3858222222.2221999</v>
      </c>
      <c r="C373" s="89">
        <v>-95.879761000000002</v>
      </c>
      <c r="D373" s="89">
        <v>-88.561408999999998</v>
      </c>
      <c r="F373" s="6">
        <f t="shared" si="62"/>
        <v>6.4240000000000004</v>
      </c>
      <c r="G373" s="6">
        <f t="shared" si="60"/>
        <v>-83.070580000000007</v>
      </c>
      <c r="J373" s="89">
        <v>3858222222.2221999</v>
      </c>
      <c r="K373" s="89">
        <v>-96.268294999999995</v>
      </c>
      <c r="L373" s="89">
        <v>-88.129188999999997</v>
      </c>
      <c r="N373" s="6">
        <f t="shared" si="63"/>
        <v>6.4240000000000004</v>
      </c>
      <c r="O373" s="6">
        <f t="shared" si="61"/>
        <v>-71.668304000000006</v>
      </c>
    </row>
    <row r="374" spans="2:15" x14ac:dyDescent="0.25">
      <c r="B374" s="89">
        <v>4413777777.7777996</v>
      </c>
      <c r="C374" s="89">
        <v>-101.27824</v>
      </c>
      <c r="D374" s="89">
        <v>-93.968765000000005</v>
      </c>
      <c r="F374" s="6">
        <f t="shared" si="62"/>
        <v>6.8886666666667002</v>
      </c>
      <c r="G374" s="6">
        <f t="shared" si="60"/>
        <v>-69.786445999999998</v>
      </c>
      <c r="J374" s="89">
        <v>4413777777.7777996</v>
      </c>
      <c r="K374" s="89">
        <v>-108.55087</v>
      </c>
      <c r="L374" s="89">
        <v>-100.18326</v>
      </c>
      <c r="N374" s="6">
        <f t="shared" si="63"/>
        <v>6.8886666666667002</v>
      </c>
      <c r="O374" s="6">
        <f t="shared" si="61"/>
        <v>-69.776329000000004</v>
      </c>
    </row>
    <row r="375" spans="2:15" x14ac:dyDescent="0.25">
      <c r="B375" s="89">
        <v>4969333333.3332996</v>
      </c>
      <c r="C375" s="89">
        <v>-108.3968</v>
      </c>
      <c r="D375" s="89">
        <v>-101.19786999999999</v>
      </c>
      <c r="F375" s="6">
        <f t="shared" si="62"/>
        <v>7.3533333333332997</v>
      </c>
      <c r="G375" s="6">
        <f t="shared" si="60"/>
        <v>-71.976264999999998</v>
      </c>
      <c r="J375" s="89">
        <v>4969333333.3332996</v>
      </c>
      <c r="K375" s="89">
        <v>-98.825089000000006</v>
      </c>
      <c r="L375" s="89">
        <v>-90.064507000000006</v>
      </c>
      <c r="N375" s="6">
        <f t="shared" si="63"/>
        <v>7.3533333333332997</v>
      </c>
      <c r="O375" s="6">
        <f t="shared" si="61"/>
        <v>-66.180176000000003</v>
      </c>
    </row>
    <row r="376" spans="2:15" x14ac:dyDescent="0.25">
      <c r="B376" s="89">
        <v>5524888888.8888998</v>
      </c>
      <c r="C376" s="89">
        <v>-101.49319</v>
      </c>
      <c r="D376" s="89">
        <v>-93.824081000000007</v>
      </c>
      <c r="F376" s="6">
        <f t="shared" si="62"/>
        <v>7.8179999999999996</v>
      </c>
      <c r="G376" s="6">
        <f t="shared" si="60"/>
        <v>-73.964995999999999</v>
      </c>
      <c r="J376" s="89">
        <v>5524888888.8888998</v>
      </c>
      <c r="K376" s="89">
        <v>-100.19243</v>
      </c>
      <c r="L376" s="89">
        <v>-91.225112999999993</v>
      </c>
      <c r="N376" s="6">
        <f t="shared" si="63"/>
        <v>7.8179999999999996</v>
      </c>
      <c r="O376" s="6">
        <f t="shared" si="61"/>
        <v>-76.373123000000007</v>
      </c>
    </row>
    <row r="377" spans="2:15" x14ac:dyDescent="0.25">
      <c r="B377" s="89">
        <v>6080444444.4443998</v>
      </c>
      <c r="C377" s="89">
        <v>-98.654815999999997</v>
      </c>
      <c r="D377" s="89">
        <v>-90.324173000000002</v>
      </c>
      <c r="F377" s="6">
        <f t="shared" si="62"/>
        <v>8.2826666666666995</v>
      </c>
      <c r="G377" s="6">
        <f t="shared" si="60"/>
        <v>-76.613045</v>
      </c>
      <c r="J377" s="89">
        <v>6080444444.4443998</v>
      </c>
      <c r="K377" s="89">
        <v>-103.43172</v>
      </c>
      <c r="L377" s="89">
        <v>-94.487289000000004</v>
      </c>
      <c r="N377" s="6">
        <f t="shared" si="63"/>
        <v>8.2826666666666995</v>
      </c>
      <c r="O377" s="6">
        <f t="shared" si="61"/>
        <v>-71.431030000000007</v>
      </c>
    </row>
    <row r="378" spans="2:15" x14ac:dyDescent="0.25">
      <c r="B378" s="89">
        <v>6636000000</v>
      </c>
      <c r="C378" s="89">
        <v>-96.958466000000001</v>
      </c>
      <c r="D378" s="89">
        <v>-88.413582000000005</v>
      </c>
      <c r="F378" s="6">
        <f t="shared" si="62"/>
        <v>8.7473333333332999</v>
      </c>
      <c r="G378" s="6">
        <f t="shared" si="60"/>
        <v>-82.349784999999997</v>
      </c>
      <c r="J378" s="89">
        <v>6636000000</v>
      </c>
      <c r="K378" s="89">
        <v>-119.06729</v>
      </c>
      <c r="L378" s="89">
        <v>-109.50490000000001</v>
      </c>
      <c r="N378" s="6">
        <f t="shared" si="63"/>
        <v>8.7473333333332999</v>
      </c>
      <c r="O378" s="6">
        <f t="shared" si="61"/>
        <v>-76.281548000000001</v>
      </c>
    </row>
    <row r="379" spans="2:15" x14ac:dyDescent="0.25">
      <c r="B379" s="89">
        <v>7191555555.5556002</v>
      </c>
      <c r="C379" s="89">
        <v>-88.110504000000006</v>
      </c>
      <c r="D379" s="89">
        <v>-79.247269000000003</v>
      </c>
      <c r="F379" s="6">
        <f t="shared" si="62"/>
        <v>9.2119999999999997</v>
      </c>
      <c r="G379" s="6">
        <f t="shared" si="60"/>
        <v>-85.389397000000002</v>
      </c>
      <c r="J379" s="89">
        <v>7191555555.5556002</v>
      </c>
      <c r="K379" s="89">
        <v>-97.914421000000004</v>
      </c>
      <c r="L379" s="89">
        <v>-88.082763999999997</v>
      </c>
      <c r="N379" s="6">
        <f t="shared" si="63"/>
        <v>9.2119999999999997</v>
      </c>
      <c r="O379" s="6">
        <f t="shared" si="61"/>
        <v>-78.052329999999998</v>
      </c>
    </row>
    <row r="380" spans="2:15" x14ac:dyDescent="0.25">
      <c r="B380" s="89">
        <v>7747111111.1111002</v>
      </c>
      <c r="C380" s="89">
        <v>-99.447899000000007</v>
      </c>
      <c r="D380" s="89">
        <v>-90.733947999999998</v>
      </c>
      <c r="F380" s="6">
        <f t="shared" si="62"/>
        <v>9.6766666666666996</v>
      </c>
      <c r="G380" s="6">
        <f t="shared" si="60"/>
        <v>-75.611061000000007</v>
      </c>
      <c r="J380" s="89">
        <v>7747111111.1111002</v>
      </c>
      <c r="K380" s="89">
        <v>-90.646338999999998</v>
      </c>
      <c r="L380" s="89">
        <v>-80.591789000000006</v>
      </c>
      <c r="N380" s="6">
        <f t="shared" si="63"/>
        <v>9.6766666666666996</v>
      </c>
      <c r="O380" s="6">
        <f t="shared" si="61"/>
        <v>-70.105591000000004</v>
      </c>
    </row>
    <row r="381" spans="2:15" x14ac:dyDescent="0.25">
      <c r="B381" s="89">
        <v>8302666666.6667004</v>
      </c>
      <c r="C381" s="89">
        <v>-107.8899</v>
      </c>
      <c r="D381" s="89">
        <v>-98.794692999999995</v>
      </c>
      <c r="F381" s="6">
        <f t="shared" si="62"/>
        <v>10.141333333333</v>
      </c>
      <c r="G381" s="6">
        <f t="shared" si="60"/>
        <v>-75.353690999999998</v>
      </c>
      <c r="J381" s="89">
        <v>8302666666.6667004</v>
      </c>
      <c r="K381" s="89">
        <v>-104.21071000000001</v>
      </c>
      <c r="L381" s="89">
        <v>-93.656531999999999</v>
      </c>
      <c r="N381" s="6">
        <f t="shared" si="63"/>
        <v>10.141333333333</v>
      </c>
      <c r="O381" s="6">
        <f t="shared" si="61"/>
        <v>-75.795197000000002</v>
      </c>
    </row>
    <row r="382" spans="2:15" x14ac:dyDescent="0.25">
      <c r="B382" s="89">
        <v>8858222222.2222004</v>
      </c>
      <c r="C382" s="89">
        <v>-88.684814000000003</v>
      </c>
      <c r="D382" s="89">
        <v>-79.986976999999996</v>
      </c>
      <c r="F382" s="6">
        <f t="shared" si="62"/>
        <v>10.606</v>
      </c>
      <c r="G382" s="6">
        <f t="shared" si="60"/>
        <v>-76.818809999999999</v>
      </c>
      <c r="J382" s="89">
        <v>8858222222.2222004</v>
      </c>
      <c r="K382" s="89">
        <v>-91.648353999999998</v>
      </c>
      <c r="L382" s="89">
        <v>-81.219352999999998</v>
      </c>
      <c r="N382" s="6">
        <f t="shared" si="63"/>
        <v>10.606</v>
      </c>
      <c r="O382" s="6">
        <f t="shared" si="61"/>
        <v>-86.755814000000001</v>
      </c>
    </row>
    <row r="383" spans="2:15" x14ac:dyDescent="0.25">
      <c r="B383" s="89">
        <v>9413777777.7777996</v>
      </c>
      <c r="C383" s="89">
        <v>-84.568725999999998</v>
      </c>
      <c r="D383" s="89">
        <v>-76.125107</v>
      </c>
      <c r="F383" s="6">
        <f t="shared" si="62"/>
        <v>11.070666666667</v>
      </c>
      <c r="G383" s="6">
        <f t="shared" si="60"/>
        <v>-71.028426999999994</v>
      </c>
      <c r="J383" s="89">
        <v>9413777777.7777996</v>
      </c>
      <c r="K383" s="89">
        <v>-91.988129000000001</v>
      </c>
      <c r="L383" s="89">
        <v>-81.654090999999994</v>
      </c>
      <c r="N383" s="6">
        <f t="shared" si="63"/>
        <v>11.070666666667</v>
      </c>
      <c r="O383" s="6">
        <f t="shared" si="61"/>
        <v>-78.349472000000006</v>
      </c>
    </row>
    <row r="384" spans="2:15" x14ac:dyDescent="0.25">
      <c r="B384" s="89">
        <v>9969333333.3332996</v>
      </c>
      <c r="C384" s="89">
        <v>-87.469184999999996</v>
      </c>
      <c r="D384" s="89">
        <v>-79.114281000000005</v>
      </c>
      <c r="F384" s="6">
        <f t="shared" si="62"/>
        <v>11.535333333333</v>
      </c>
      <c r="G384" s="6">
        <f t="shared" si="60"/>
        <v>-92.810860000000005</v>
      </c>
      <c r="J384" s="89">
        <v>9969333333.3332996</v>
      </c>
      <c r="K384" s="89">
        <v>-96.230919</v>
      </c>
      <c r="L384" s="89">
        <v>-86.180617999999996</v>
      </c>
      <c r="N384" s="6">
        <f t="shared" si="63"/>
        <v>11.535333333333</v>
      </c>
      <c r="O384" s="6">
        <f t="shared" si="61"/>
        <v>-75.833145000000002</v>
      </c>
    </row>
    <row r="385" spans="2:16" x14ac:dyDescent="0.25">
      <c r="B385" s="89">
        <v>10524888888.889</v>
      </c>
      <c r="C385" s="89">
        <v>-87.331772000000001</v>
      </c>
      <c r="D385" s="89">
        <v>-78.629005000000006</v>
      </c>
      <c r="F385" s="6">
        <f t="shared" si="62"/>
        <v>12</v>
      </c>
      <c r="G385" s="6">
        <f t="shared" si="60"/>
        <v>-80.739677</v>
      </c>
      <c r="J385" s="89">
        <v>10524888888.889</v>
      </c>
      <c r="K385" s="89">
        <v>-86.713752999999997</v>
      </c>
      <c r="L385" s="89">
        <v>-76.863456999999997</v>
      </c>
      <c r="N385" s="6">
        <f t="shared" si="63"/>
        <v>12</v>
      </c>
      <c r="O385" s="6">
        <f t="shared" si="61"/>
        <v>-81.219925000000003</v>
      </c>
    </row>
    <row r="386" spans="2:16" x14ac:dyDescent="0.25">
      <c r="B386" s="89">
        <v>11080444444.444</v>
      </c>
      <c r="C386" s="89">
        <v>-93.555733000000004</v>
      </c>
      <c r="D386" s="89">
        <v>-84.470794999999995</v>
      </c>
      <c r="F386" s="6" t="s">
        <v>21</v>
      </c>
      <c r="J386" s="89">
        <v>11080444444.444</v>
      </c>
      <c r="K386" s="89">
        <v>-114.48133</v>
      </c>
      <c r="L386" s="89">
        <v>-105.15163</v>
      </c>
      <c r="N386" s="6" t="s">
        <v>21</v>
      </c>
    </row>
    <row r="387" spans="2:16" x14ac:dyDescent="0.25">
      <c r="B387" s="89">
        <v>11636000000</v>
      </c>
      <c r="C387" s="89">
        <v>-94.513390000000001</v>
      </c>
      <c r="D387" s="89">
        <v>-83.942588999999998</v>
      </c>
      <c r="J387" s="89">
        <v>11636000000</v>
      </c>
      <c r="K387" s="89">
        <v>-88.830498000000006</v>
      </c>
      <c r="L387" s="89">
        <v>-79.553650000000005</v>
      </c>
    </row>
    <row r="388" spans="2:16" x14ac:dyDescent="0.25">
      <c r="B388" s="89" t="s">
        <v>21</v>
      </c>
      <c r="J388" s="89" t="s">
        <v>21</v>
      </c>
    </row>
    <row r="389" spans="2:16" x14ac:dyDescent="0.25">
      <c r="F389" s="6" t="s">
        <v>57</v>
      </c>
      <c r="N389" s="6" t="s">
        <v>57</v>
      </c>
    </row>
    <row r="390" spans="2:16" ht="15.75" x14ac:dyDescent="0.25">
      <c r="F390" s="6" t="s">
        <v>19</v>
      </c>
      <c r="G390" s="6" t="str">
        <f t="shared" ref="G390:G409" si="64">D416</f>
        <v>4Ix3L dBc Log Mag(dB)</v>
      </c>
      <c r="H390" s="35">
        <v>4</v>
      </c>
      <c r="N390" s="6" t="s">
        <v>19</v>
      </c>
      <c r="O390" s="6" t="str">
        <f t="shared" ref="O390:O409" si="65">L416</f>
        <v>4Ix3L dBc Log Mag(dB)</v>
      </c>
      <c r="P390" s="35">
        <v>4</v>
      </c>
    </row>
    <row r="391" spans="2:16" ht="15.75" x14ac:dyDescent="0.25">
      <c r="B391" s="89" t="s">
        <v>55</v>
      </c>
      <c r="F391" s="6">
        <f t="shared" ref="F391:F409" si="66">B417/1000000000</f>
        <v>5.6360000000000001</v>
      </c>
      <c r="G391" s="6">
        <f t="shared" si="64"/>
        <v>-69.786049000000006</v>
      </c>
      <c r="H391" s="36">
        <f>ABS(AVERAGE(G391:G409)-(H390-1)*15)</f>
        <v>127.38067221052631</v>
      </c>
      <c r="J391" s="89" t="s">
        <v>55</v>
      </c>
      <c r="N391" s="6">
        <f t="shared" ref="N391:N409" si="67">J417/1000000000</f>
        <v>5.6360000000000001</v>
      </c>
      <c r="O391" s="6">
        <f t="shared" si="65"/>
        <v>-77.149353000000005</v>
      </c>
      <c r="P391" s="36">
        <f>ABS(AVERAGE(O391:O409)-(P390-1)*15)</f>
        <v>133.95833963157895</v>
      </c>
    </row>
    <row r="392" spans="2:16" x14ac:dyDescent="0.25">
      <c r="B392" s="89" t="s">
        <v>19</v>
      </c>
      <c r="C392" s="89" t="s">
        <v>160</v>
      </c>
      <c r="D392" s="89" t="s">
        <v>86</v>
      </c>
      <c r="F392" s="6">
        <f t="shared" si="66"/>
        <v>5.9895555555555999</v>
      </c>
      <c r="G392" s="6">
        <f t="shared" si="64"/>
        <v>-76.954086000000004</v>
      </c>
      <c r="J392" s="89" t="s">
        <v>19</v>
      </c>
      <c r="K392" s="89" t="s">
        <v>160</v>
      </c>
      <c r="L392" s="89" t="s">
        <v>86</v>
      </c>
      <c r="N392" s="6">
        <f t="shared" si="67"/>
        <v>5.9895555555555999</v>
      </c>
      <c r="O392" s="6">
        <f t="shared" si="65"/>
        <v>-79.649512999999999</v>
      </c>
    </row>
    <row r="393" spans="2:16" x14ac:dyDescent="0.25">
      <c r="B393" s="89">
        <v>3636000000</v>
      </c>
      <c r="C393" s="89">
        <v>-64.131934999999999</v>
      </c>
      <c r="D393" s="89">
        <v>-56.460075000000003</v>
      </c>
      <c r="F393" s="6">
        <f t="shared" si="66"/>
        <v>6.3431111111111003</v>
      </c>
      <c r="G393" s="6">
        <f t="shared" si="64"/>
        <v>-81.251022000000006</v>
      </c>
      <c r="J393" s="89">
        <v>3636000000</v>
      </c>
      <c r="K393" s="89">
        <v>-64.373383000000004</v>
      </c>
      <c r="L393" s="89">
        <v>-53.314396000000002</v>
      </c>
      <c r="N393" s="6">
        <f t="shared" si="67"/>
        <v>6.3431111111111003</v>
      </c>
      <c r="O393" s="6">
        <f t="shared" si="65"/>
        <v>-101.03107</v>
      </c>
    </row>
    <row r="394" spans="2:16" x14ac:dyDescent="0.25">
      <c r="B394" s="89">
        <v>4100666666.6666999</v>
      </c>
      <c r="C394" s="89">
        <v>-76.166573</v>
      </c>
      <c r="D394" s="89">
        <v>-68.535210000000006</v>
      </c>
      <c r="F394" s="6">
        <f t="shared" si="66"/>
        <v>6.6966666666667001</v>
      </c>
      <c r="G394" s="6">
        <f t="shared" si="64"/>
        <v>-100.39183</v>
      </c>
      <c r="J394" s="89">
        <v>4100666666.6666999</v>
      </c>
      <c r="K394" s="89">
        <v>-73.451012000000006</v>
      </c>
      <c r="L394" s="89">
        <v>-66.381141999999997</v>
      </c>
      <c r="N394" s="6">
        <f t="shared" si="67"/>
        <v>6.6966666666667001</v>
      </c>
      <c r="O394" s="6">
        <f t="shared" si="65"/>
        <v>-95.229033999999999</v>
      </c>
    </row>
    <row r="395" spans="2:16" x14ac:dyDescent="0.25">
      <c r="B395" s="89">
        <v>4565333333.3332996</v>
      </c>
      <c r="C395" s="89">
        <v>-81.642204000000007</v>
      </c>
      <c r="D395" s="89">
        <v>-73.669822999999994</v>
      </c>
      <c r="F395" s="6">
        <f t="shared" si="66"/>
        <v>7.0502222222222004</v>
      </c>
      <c r="G395" s="6">
        <f t="shared" si="64"/>
        <v>-85.473656000000005</v>
      </c>
      <c r="J395" s="89">
        <v>4565333333.3332996</v>
      </c>
      <c r="K395" s="89">
        <v>-68.515488000000005</v>
      </c>
      <c r="L395" s="89">
        <v>-61.542155999999999</v>
      </c>
      <c r="N395" s="6">
        <f t="shared" si="67"/>
        <v>7.0502222222222004</v>
      </c>
      <c r="O395" s="6">
        <f t="shared" si="65"/>
        <v>-84.044105999999999</v>
      </c>
    </row>
    <row r="396" spans="2:16" x14ac:dyDescent="0.25">
      <c r="B396" s="89">
        <v>5030000000</v>
      </c>
      <c r="C396" s="89">
        <v>-74.353271000000007</v>
      </c>
      <c r="D396" s="89">
        <v>-66.782134999999997</v>
      </c>
      <c r="F396" s="6">
        <f t="shared" si="66"/>
        <v>7.4037777777777993</v>
      </c>
      <c r="G396" s="6">
        <f t="shared" si="64"/>
        <v>-84.736373999999998</v>
      </c>
      <c r="J396" s="89">
        <v>5030000000</v>
      </c>
      <c r="K396" s="89">
        <v>-84.073959000000002</v>
      </c>
      <c r="L396" s="89">
        <v>-76.411957000000001</v>
      </c>
      <c r="N396" s="6">
        <f t="shared" si="67"/>
        <v>7.4037777777777993</v>
      </c>
      <c r="O396" s="6">
        <f t="shared" si="65"/>
        <v>-82.083243999999993</v>
      </c>
    </row>
    <row r="397" spans="2:16" x14ac:dyDescent="0.25">
      <c r="B397" s="89">
        <v>5494666666.6667004</v>
      </c>
      <c r="C397" s="89">
        <v>-82.100807000000003</v>
      </c>
      <c r="D397" s="89">
        <v>-74.782454999999999</v>
      </c>
      <c r="F397" s="6">
        <f t="shared" si="66"/>
        <v>7.7573333333332997</v>
      </c>
      <c r="G397" s="6">
        <f t="shared" si="64"/>
        <v>-83.365241999999995</v>
      </c>
      <c r="J397" s="89">
        <v>5494666666.6667004</v>
      </c>
      <c r="K397" s="89">
        <v>-87.420852999999994</v>
      </c>
      <c r="L397" s="89">
        <v>-79.281745999999998</v>
      </c>
      <c r="N397" s="6">
        <f t="shared" si="67"/>
        <v>7.7573333333332997</v>
      </c>
      <c r="O397" s="6">
        <f t="shared" si="65"/>
        <v>-83.184585999999996</v>
      </c>
    </row>
    <row r="398" spans="2:16" x14ac:dyDescent="0.25">
      <c r="B398" s="89">
        <v>5959333333.3332996</v>
      </c>
      <c r="C398" s="89">
        <v>-82.870232000000001</v>
      </c>
      <c r="D398" s="89">
        <v>-75.560760000000002</v>
      </c>
      <c r="F398" s="6">
        <f t="shared" si="66"/>
        <v>8.1108888888888995</v>
      </c>
      <c r="G398" s="6">
        <f t="shared" si="64"/>
        <v>-83.377594000000002</v>
      </c>
      <c r="J398" s="89">
        <v>5959333333.3332996</v>
      </c>
      <c r="K398" s="89">
        <v>-88.608840999999998</v>
      </c>
      <c r="L398" s="89">
        <v>-80.241225999999997</v>
      </c>
      <c r="N398" s="6">
        <f t="shared" si="67"/>
        <v>8.1108888888888995</v>
      </c>
      <c r="O398" s="6">
        <f t="shared" si="65"/>
        <v>-98.114852999999997</v>
      </c>
    </row>
    <row r="399" spans="2:16" x14ac:dyDescent="0.25">
      <c r="B399" s="89">
        <v>6424000000</v>
      </c>
      <c r="C399" s="89">
        <v>-90.269508000000002</v>
      </c>
      <c r="D399" s="89">
        <v>-83.070580000000007</v>
      </c>
      <c r="F399" s="6">
        <f t="shared" si="66"/>
        <v>8.4644444444443998</v>
      </c>
      <c r="G399" s="6">
        <f t="shared" si="64"/>
        <v>-81.314437999999996</v>
      </c>
      <c r="J399" s="89">
        <v>6424000000</v>
      </c>
      <c r="K399" s="89">
        <v>-80.428886000000006</v>
      </c>
      <c r="L399" s="89">
        <v>-71.668304000000006</v>
      </c>
      <c r="N399" s="6">
        <f t="shared" si="67"/>
        <v>8.4644444444443998</v>
      </c>
      <c r="O399" s="6">
        <f t="shared" si="65"/>
        <v>-94.350921999999997</v>
      </c>
    </row>
    <row r="400" spans="2:16" x14ac:dyDescent="0.25">
      <c r="B400" s="89">
        <v>6888666666.6667004</v>
      </c>
      <c r="C400" s="89">
        <v>-77.455551</v>
      </c>
      <c r="D400" s="89">
        <v>-69.786445999999998</v>
      </c>
      <c r="F400" s="6">
        <f t="shared" si="66"/>
        <v>8.8179999999999996</v>
      </c>
      <c r="G400" s="6">
        <f t="shared" si="64"/>
        <v>-83.085205000000002</v>
      </c>
      <c r="J400" s="89">
        <v>6888666666.6667004</v>
      </c>
      <c r="K400" s="89">
        <v>-78.743651999999997</v>
      </c>
      <c r="L400" s="89">
        <v>-69.776329000000004</v>
      </c>
      <c r="N400" s="6">
        <f t="shared" si="67"/>
        <v>8.8179999999999996</v>
      </c>
      <c r="O400" s="6">
        <f t="shared" si="65"/>
        <v>-93.98912</v>
      </c>
    </row>
    <row r="401" spans="2:16" x14ac:dyDescent="0.25">
      <c r="B401" s="89">
        <v>7353333333.3332996</v>
      </c>
      <c r="C401" s="89">
        <v>-80.306908000000007</v>
      </c>
      <c r="D401" s="89">
        <v>-71.976264999999998</v>
      </c>
      <c r="F401" s="6">
        <f t="shared" si="66"/>
        <v>9.1715555555555994</v>
      </c>
      <c r="G401" s="6">
        <f t="shared" si="64"/>
        <v>-81.789321999999999</v>
      </c>
      <c r="J401" s="89">
        <v>7353333333.3332996</v>
      </c>
      <c r="K401" s="89">
        <v>-75.124595999999997</v>
      </c>
      <c r="L401" s="89">
        <v>-66.180176000000003</v>
      </c>
      <c r="N401" s="6">
        <f t="shared" si="67"/>
        <v>9.1715555555555994</v>
      </c>
      <c r="O401" s="6">
        <f t="shared" si="65"/>
        <v>-93.344718999999998</v>
      </c>
    </row>
    <row r="402" spans="2:16" x14ac:dyDescent="0.25">
      <c r="B402" s="89">
        <v>7818000000</v>
      </c>
      <c r="C402" s="89">
        <v>-82.509879999999995</v>
      </c>
      <c r="D402" s="89">
        <v>-73.964995999999999</v>
      </c>
      <c r="F402" s="6">
        <f t="shared" si="66"/>
        <v>9.5251111111110998</v>
      </c>
      <c r="G402" s="6">
        <f t="shared" si="64"/>
        <v>-78.075905000000006</v>
      </c>
      <c r="J402" s="89">
        <v>7818000000</v>
      </c>
      <c r="K402" s="89">
        <v>-85.935508999999996</v>
      </c>
      <c r="L402" s="89">
        <v>-76.373123000000007</v>
      </c>
      <c r="N402" s="6">
        <f t="shared" si="67"/>
        <v>9.5251111111110998</v>
      </c>
      <c r="O402" s="6">
        <f t="shared" si="65"/>
        <v>-93.678848000000002</v>
      </c>
    </row>
    <row r="403" spans="2:16" x14ac:dyDescent="0.25">
      <c r="B403" s="89">
        <v>8282666666.6667004</v>
      </c>
      <c r="C403" s="89">
        <v>-85.476280000000003</v>
      </c>
      <c r="D403" s="89">
        <v>-76.613045</v>
      </c>
      <c r="F403" s="6">
        <f t="shared" si="66"/>
        <v>9.8786666666666996</v>
      </c>
      <c r="G403" s="6">
        <f t="shared" si="64"/>
        <v>-78.722686999999993</v>
      </c>
      <c r="J403" s="89">
        <v>8282666666.6667004</v>
      </c>
      <c r="K403" s="89">
        <v>-81.262687999999997</v>
      </c>
      <c r="L403" s="89">
        <v>-71.431030000000007</v>
      </c>
      <c r="N403" s="6">
        <f t="shared" si="67"/>
        <v>9.8786666666666996</v>
      </c>
      <c r="O403" s="6">
        <f t="shared" si="65"/>
        <v>-87.265265999999997</v>
      </c>
    </row>
    <row r="404" spans="2:16" x14ac:dyDescent="0.25">
      <c r="B404" s="89">
        <v>8747333333.3332996</v>
      </c>
      <c r="C404" s="89">
        <v>-91.063736000000006</v>
      </c>
      <c r="D404" s="89">
        <v>-82.349784999999997</v>
      </c>
      <c r="F404" s="6">
        <f t="shared" si="66"/>
        <v>10.232222222222001</v>
      </c>
      <c r="G404" s="6">
        <f t="shared" si="64"/>
        <v>-77.834404000000006</v>
      </c>
      <c r="J404" s="89">
        <v>8747333333.3332996</v>
      </c>
      <c r="K404" s="89">
        <v>-86.336098000000007</v>
      </c>
      <c r="L404" s="89">
        <v>-76.281548000000001</v>
      </c>
      <c r="N404" s="6">
        <f t="shared" si="67"/>
        <v>10.232222222222001</v>
      </c>
      <c r="O404" s="6">
        <f t="shared" si="65"/>
        <v>-90.726821999999999</v>
      </c>
    </row>
    <row r="405" spans="2:16" x14ac:dyDescent="0.25">
      <c r="B405" s="89">
        <v>9212000000</v>
      </c>
      <c r="C405" s="89">
        <v>-94.484611999999998</v>
      </c>
      <c r="D405" s="89">
        <v>-85.389397000000002</v>
      </c>
      <c r="F405" s="6">
        <f t="shared" si="66"/>
        <v>10.585777777778</v>
      </c>
      <c r="G405" s="6">
        <f t="shared" si="64"/>
        <v>-82.860191</v>
      </c>
      <c r="J405" s="89">
        <v>9212000000</v>
      </c>
      <c r="K405" s="89">
        <v>-88.606505999999996</v>
      </c>
      <c r="L405" s="89">
        <v>-78.052329999999998</v>
      </c>
      <c r="N405" s="6">
        <f t="shared" si="67"/>
        <v>10.585777777778</v>
      </c>
      <c r="O405" s="6">
        <f t="shared" si="65"/>
        <v>-88.487938</v>
      </c>
    </row>
    <row r="406" spans="2:16" x14ac:dyDescent="0.25">
      <c r="B406" s="89">
        <v>9676666666.6667004</v>
      </c>
      <c r="C406" s="89">
        <v>-84.308898999999997</v>
      </c>
      <c r="D406" s="89">
        <v>-75.611061000000007</v>
      </c>
      <c r="F406" s="6">
        <f t="shared" si="66"/>
        <v>10.939333333333</v>
      </c>
      <c r="G406" s="6">
        <f t="shared" si="64"/>
        <v>-85.536285000000007</v>
      </c>
      <c r="J406" s="89">
        <v>9676666666.6667004</v>
      </c>
      <c r="K406" s="89">
        <v>-80.534583999999995</v>
      </c>
      <c r="L406" s="89">
        <v>-70.105591000000004</v>
      </c>
      <c r="N406" s="6">
        <f t="shared" si="67"/>
        <v>10.939333333333</v>
      </c>
      <c r="O406" s="6">
        <f t="shared" si="65"/>
        <v>-87.217429999999993</v>
      </c>
    </row>
    <row r="407" spans="2:16" x14ac:dyDescent="0.25">
      <c r="B407" s="89">
        <v>10141333333.333</v>
      </c>
      <c r="C407" s="89">
        <v>-83.797309999999996</v>
      </c>
      <c r="D407" s="89">
        <v>-75.353690999999998</v>
      </c>
      <c r="F407" s="6">
        <f t="shared" si="66"/>
        <v>11.292888888888999</v>
      </c>
      <c r="G407" s="6">
        <f t="shared" si="64"/>
        <v>-82.615288000000007</v>
      </c>
      <c r="J407" s="89">
        <v>10141333333.333</v>
      </c>
      <c r="K407" s="89">
        <v>-86.129233999999997</v>
      </c>
      <c r="L407" s="89">
        <v>-75.795197000000002</v>
      </c>
      <c r="N407" s="6">
        <f t="shared" si="67"/>
        <v>11.292888888888999</v>
      </c>
      <c r="O407" s="6">
        <f t="shared" si="65"/>
        <v>-86.621703999999994</v>
      </c>
    </row>
    <row r="408" spans="2:16" x14ac:dyDescent="0.25">
      <c r="B408" s="89">
        <v>10606000000</v>
      </c>
      <c r="C408" s="89">
        <v>-85.173714000000004</v>
      </c>
      <c r="D408" s="89">
        <v>-76.818809999999999</v>
      </c>
      <c r="F408" s="6">
        <f t="shared" si="66"/>
        <v>11.646444444444001</v>
      </c>
      <c r="G408" s="6">
        <f t="shared" si="64"/>
        <v>-82.236778000000001</v>
      </c>
      <c r="J408" s="89">
        <v>10606000000</v>
      </c>
      <c r="K408" s="89">
        <v>-96.806113999999994</v>
      </c>
      <c r="L408" s="89">
        <v>-86.755814000000001</v>
      </c>
      <c r="N408" s="6">
        <f t="shared" si="67"/>
        <v>11.646444444444001</v>
      </c>
      <c r="O408" s="6">
        <f t="shared" si="65"/>
        <v>-87.005065999999999</v>
      </c>
    </row>
    <row r="409" spans="2:16" x14ac:dyDescent="0.25">
      <c r="B409" s="89">
        <v>11070666666.667</v>
      </c>
      <c r="C409" s="89">
        <v>-79.731194000000002</v>
      </c>
      <c r="D409" s="89">
        <v>-71.028426999999994</v>
      </c>
      <c r="F409" s="6">
        <f t="shared" si="66"/>
        <v>12</v>
      </c>
      <c r="G409" s="6">
        <f t="shared" si="64"/>
        <v>-85.826415999999995</v>
      </c>
      <c r="J409" s="89">
        <v>11070666666.667</v>
      </c>
      <c r="K409" s="89">
        <v>-88.199768000000006</v>
      </c>
      <c r="L409" s="89">
        <v>-78.349472000000006</v>
      </c>
      <c r="N409" s="6">
        <f t="shared" si="67"/>
        <v>12</v>
      </c>
      <c r="O409" s="6">
        <f t="shared" si="65"/>
        <v>-87.034858999999997</v>
      </c>
    </row>
    <row r="410" spans="2:16" x14ac:dyDescent="0.25">
      <c r="B410" s="89">
        <v>11535333333.333</v>
      </c>
      <c r="C410" s="89">
        <v>-101.89579999999999</v>
      </c>
      <c r="D410" s="89">
        <v>-92.810860000000005</v>
      </c>
      <c r="F410" s="6" t="s">
        <v>21</v>
      </c>
      <c r="J410" s="89">
        <v>11535333333.333</v>
      </c>
      <c r="K410" s="89">
        <v>-85.162841999999998</v>
      </c>
      <c r="L410" s="89">
        <v>-75.833145000000002</v>
      </c>
      <c r="N410" s="6" t="s">
        <v>21</v>
      </c>
    </row>
    <row r="411" spans="2:16" x14ac:dyDescent="0.25">
      <c r="B411" s="89">
        <v>12000000000</v>
      </c>
      <c r="C411" s="89">
        <v>-91.310471000000007</v>
      </c>
      <c r="D411" s="89">
        <v>-80.739677</v>
      </c>
      <c r="J411" s="89">
        <v>12000000000</v>
      </c>
      <c r="K411" s="89">
        <v>-90.496773000000005</v>
      </c>
      <c r="L411" s="89">
        <v>-81.219925000000003</v>
      </c>
    </row>
    <row r="412" spans="2:16" x14ac:dyDescent="0.25">
      <c r="B412" s="89" t="s">
        <v>21</v>
      </c>
      <c r="J412" s="89" t="s">
        <v>21</v>
      </c>
    </row>
    <row r="413" spans="2:16" x14ac:dyDescent="0.25">
      <c r="F413" s="6" t="s">
        <v>59</v>
      </c>
      <c r="N413" s="6" t="s">
        <v>59</v>
      </c>
    </row>
    <row r="414" spans="2:16" ht="15.75" x14ac:dyDescent="0.25">
      <c r="F414" s="6" t="s">
        <v>19</v>
      </c>
      <c r="G414" s="6" t="str">
        <f t="shared" ref="G414:G433" si="68">D440</f>
        <v>4Ix4L dBc Log Mag(dB)</v>
      </c>
      <c r="H414" s="35">
        <v>4</v>
      </c>
      <c r="N414" s="6" t="s">
        <v>19</v>
      </c>
      <c r="O414" s="6" t="str">
        <f t="shared" ref="O414:O433" si="69">L440</f>
        <v>4Ix4L dBc Log Mag(dB)</v>
      </c>
      <c r="P414" s="35">
        <v>4</v>
      </c>
    </row>
    <row r="415" spans="2:16" ht="15.75" x14ac:dyDescent="0.25">
      <c r="B415" s="89" t="s">
        <v>57</v>
      </c>
      <c r="F415" s="6">
        <f t="shared" ref="F415:F433" si="70">B441/1000000000</f>
        <v>7.6360000000000001</v>
      </c>
      <c r="G415" s="6">
        <f t="shared" si="68"/>
        <v>-57.848156000000003</v>
      </c>
      <c r="H415" s="36">
        <f>ABS(AVERAGE(G415:G433)-(H414-1)*15)</f>
        <v>111.70805336842105</v>
      </c>
      <c r="J415" s="89" t="s">
        <v>57</v>
      </c>
      <c r="N415" s="6">
        <f t="shared" ref="N415:N433" si="71">J441/1000000000</f>
        <v>7.6360000000000001</v>
      </c>
      <c r="O415" s="6">
        <f t="shared" si="69"/>
        <v>-57.753726999999998</v>
      </c>
      <c r="P415" s="36">
        <f>ABS(AVERAGE(O415:O433)-(P414-1)*15)</f>
        <v>113.698421</v>
      </c>
    </row>
    <row r="416" spans="2:16" x14ac:dyDescent="0.25">
      <c r="B416" s="89" t="s">
        <v>19</v>
      </c>
      <c r="C416" s="89" t="s">
        <v>161</v>
      </c>
      <c r="D416" s="89" t="s">
        <v>87</v>
      </c>
      <c r="F416" s="6">
        <f t="shared" si="70"/>
        <v>7.8784444444443995</v>
      </c>
      <c r="G416" s="6">
        <f t="shared" si="68"/>
        <v>-55.734295000000003</v>
      </c>
      <c r="J416" s="89" t="s">
        <v>19</v>
      </c>
      <c r="K416" s="89" t="s">
        <v>161</v>
      </c>
      <c r="L416" s="89" t="s">
        <v>87</v>
      </c>
      <c r="N416" s="6">
        <f t="shared" si="71"/>
        <v>7.8784444444443995</v>
      </c>
      <c r="O416" s="6">
        <f t="shared" si="69"/>
        <v>-63.789119999999997</v>
      </c>
    </row>
    <row r="417" spans="2:15" x14ac:dyDescent="0.25">
      <c r="B417" s="89">
        <v>5636000000</v>
      </c>
      <c r="C417" s="89">
        <v>-77.457909000000001</v>
      </c>
      <c r="D417" s="89">
        <v>-69.786049000000006</v>
      </c>
      <c r="F417" s="6">
        <f t="shared" si="70"/>
        <v>8.1208888888888993</v>
      </c>
      <c r="G417" s="6">
        <f t="shared" si="68"/>
        <v>-62.246513</v>
      </c>
      <c r="J417" s="89">
        <v>5636000000</v>
      </c>
      <c r="K417" s="89">
        <v>-88.208343999999997</v>
      </c>
      <c r="L417" s="89">
        <v>-77.149353000000005</v>
      </c>
      <c r="N417" s="6">
        <f t="shared" si="71"/>
        <v>8.1208888888888993</v>
      </c>
      <c r="O417" s="6">
        <f t="shared" si="69"/>
        <v>-63.948245999999997</v>
      </c>
    </row>
    <row r="418" spans="2:15" x14ac:dyDescent="0.25">
      <c r="B418" s="89">
        <v>5989555555.5556002</v>
      </c>
      <c r="C418" s="89">
        <v>-84.585457000000005</v>
      </c>
      <c r="D418" s="89">
        <v>-76.954086000000004</v>
      </c>
      <c r="F418" s="6">
        <f t="shared" si="70"/>
        <v>8.3633333333332995</v>
      </c>
      <c r="G418" s="6">
        <f t="shared" si="68"/>
        <v>-64.870734999999996</v>
      </c>
      <c r="J418" s="89">
        <v>5989555555.5556002</v>
      </c>
      <c r="K418" s="89">
        <v>-86.719382999999993</v>
      </c>
      <c r="L418" s="89">
        <v>-79.649512999999999</v>
      </c>
      <c r="N418" s="6">
        <f t="shared" si="71"/>
        <v>8.3633333333332995</v>
      </c>
      <c r="O418" s="6">
        <f t="shared" si="69"/>
        <v>-68.563293000000002</v>
      </c>
    </row>
    <row r="419" spans="2:15" x14ac:dyDescent="0.25">
      <c r="B419" s="89">
        <v>6343111111.1111002</v>
      </c>
      <c r="C419" s="89">
        <v>-89.223404000000002</v>
      </c>
      <c r="D419" s="89">
        <v>-81.251022000000006</v>
      </c>
      <c r="F419" s="6">
        <f t="shared" si="70"/>
        <v>8.6057777777777993</v>
      </c>
      <c r="G419" s="6">
        <f t="shared" si="68"/>
        <v>-70.982071000000005</v>
      </c>
      <c r="J419" s="89">
        <v>6343111111.1111002</v>
      </c>
      <c r="K419" s="89">
        <v>-108.0044</v>
      </c>
      <c r="L419" s="89">
        <v>-101.03107</v>
      </c>
      <c r="N419" s="6">
        <f t="shared" si="71"/>
        <v>8.6057777777777993</v>
      </c>
      <c r="O419" s="6">
        <f t="shared" si="69"/>
        <v>-68.690269000000001</v>
      </c>
    </row>
    <row r="420" spans="2:15" x14ac:dyDescent="0.25">
      <c r="B420" s="89">
        <v>6696666666.6667004</v>
      </c>
      <c r="C420" s="89">
        <v>-107.96297</v>
      </c>
      <c r="D420" s="89">
        <v>-100.39183</v>
      </c>
      <c r="F420" s="6">
        <f t="shared" si="70"/>
        <v>8.8482222222221996</v>
      </c>
      <c r="G420" s="6">
        <f t="shared" si="68"/>
        <v>-74.650253000000006</v>
      </c>
      <c r="J420" s="89">
        <v>6696666666.6667004</v>
      </c>
      <c r="K420" s="89">
        <v>-102.89104</v>
      </c>
      <c r="L420" s="89">
        <v>-95.229033999999999</v>
      </c>
      <c r="N420" s="6">
        <f t="shared" si="71"/>
        <v>8.8482222222221996</v>
      </c>
      <c r="O420" s="6">
        <f t="shared" si="69"/>
        <v>-75.423850999999999</v>
      </c>
    </row>
    <row r="421" spans="2:15" x14ac:dyDescent="0.25">
      <c r="B421" s="89">
        <v>7050222222.2222004</v>
      </c>
      <c r="C421" s="89">
        <v>-92.792006999999998</v>
      </c>
      <c r="D421" s="89">
        <v>-85.473656000000005</v>
      </c>
      <c r="F421" s="6">
        <f t="shared" si="70"/>
        <v>9.0906666666667011</v>
      </c>
      <c r="G421" s="6">
        <f t="shared" si="68"/>
        <v>-75.980141000000003</v>
      </c>
      <c r="J421" s="89">
        <v>7050222222.2222004</v>
      </c>
      <c r="K421" s="89">
        <v>-92.183211999999997</v>
      </c>
      <c r="L421" s="89">
        <v>-84.044105999999999</v>
      </c>
      <c r="N421" s="6">
        <f t="shared" si="71"/>
        <v>9.0906666666667011</v>
      </c>
      <c r="O421" s="6">
        <f t="shared" si="69"/>
        <v>-71.656897999999998</v>
      </c>
    </row>
    <row r="422" spans="2:15" x14ac:dyDescent="0.25">
      <c r="B422" s="89">
        <v>7403777777.7777996</v>
      </c>
      <c r="C422" s="89">
        <v>-92.045845</v>
      </c>
      <c r="D422" s="89">
        <v>-84.736373999999998</v>
      </c>
      <c r="F422" s="6">
        <f t="shared" si="70"/>
        <v>9.3331111111110996</v>
      </c>
      <c r="G422" s="6">
        <f t="shared" si="68"/>
        <v>-76.041747999999998</v>
      </c>
      <c r="J422" s="89">
        <v>7403777777.7777996</v>
      </c>
      <c r="K422" s="89">
        <v>-90.450851</v>
      </c>
      <c r="L422" s="89">
        <v>-82.083243999999993</v>
      </c>
      <c r="N422" s="6">
        <f t="shared" si="71"/>
        <v>9.3331111111110996</v>
      </c>
      <c r="O422" s="6">
        <f t="shared" si="69"/>
        <v>-74.076035000000005</v>
      </c>
    </row>
    <row r="423" spans="2:15" x14ac:dyDescent="0.25">
      <c r="B423" s="89">
        <v>7757333333.3332996</v>
      </c>
      <c r="C423" s="89">
        <v>-90.564162999999994</v>
      </c>
      <c r="D423" s="89">
        <v>-83.365241999999995</v>
      </c>
      <c r="F423" s="6">
        <f t="shared" si="70"/>
        <v>9.5755555555555993</v>
      </c>
      <c r="G423" s="6">
        <f t="shared" si="68"/>
        <v>-73.227012999999999</v>
      </c>
      <c r="J423" s="89">
        <v>7757333333.3332996</v>
      </c>
      <c r="K423" s="89">
        <v>-91.945160000000001</v>
      </c>
      <c r="L423" s="89">
        <v>-83.184585999999996</v>
      </c>
      <c r="N423" s="6">
        <f t="shared" si="71"/>
        <v>9.5755555555555993</v>
      </c>
      <c r="O423" s="6">
        <f t="shared" si="69"/>
        <v>-67.330123999999998</v>
      </c>
    </row>
    <row r="424" spans="2:15" x14ac:dyDescent="0.25">
      <c r="B424" s="89">
        <v>8110888888.8888998</v>
      </c>
      <c r="C424" s="89">
        <v>-91.046706999999998</v>
      </c>
      <c r="D424" s="89">
        <v>-83.377594000000002</v>
      </c>
      <c r="F424" s="6">
        <f t="shared" si="70"/>
        <v>9.8179999999999996</v>
      </c>
      <c r="G424" s="6">
        <f t="shared" si="68"/>
        <v>-72.837097</v>
      </c>
      <c r="J424" s="89">
        <v>8110888888.8888998</v>
      </c>
      <c r="K424" s="89">
        <v>-107.08217999999999</v>
      </c>
      <c r="L424" s="89">
        <v>-98.114852999999997</v>
      </c>
      <c r="N424" s="6">
        <f t="shared" si="71"/>
        <v>9.8179999999999996</v>
      </c>
      <c r="O424" s="6">
        <f t="shared" si="69"/>
        <v>-67.631247999999999</v>
      </c>
    </row>
    <row r="425" spans="2:15" x14ac:dyDescent="0.25">
      <c r="B425" s="89">
        <v>8464444444.4443998</v>
      </c>
      <c r="C425" s="89">
        <v>-89.645081000000005</v>
      </c>
      <c r="D425" s="89">
        <v>-81.314437999999996</v>
      </c>
      <c r="F425" s="6">
        <f t="shared" si="70"/>
        <v>10.060444444444</v>
      </c>
      <c r="G425" s="6">
        <f t="shared" si="68"/>
        <v>-66.721169000000003</v>
      </c>
      <c r="J425" s="89">
        <v>8464444444.4443998</v>
      </c>
      <c r="K425" s="89">
        <v>-103.29535</v>
      </c>
      <c r="L425" s="89">
        <v>-94.350921999999997</v>
      </c>
      <c r="N425" s="6">
        <f t="shared" si="71"/>
        <v>10.060444444444</v>
      </c>
      <c r="O425" s="6">
        <f t="shared" si="69"/>
        <v>-66.023239000000004</v>
      </c>
    </row>
    <row r="426" spans="2:15" x14ac:dyDescent="0.25">
      <c r="B426" s="89">
        <v>8818000000</v>
      </c>
      <c r="C426" s="89">
        <v>-91.630088999999998</v>
      </c>
      <c r="D426" s="89">
        <v>-83.085205000000002</v>
      </c>
      <c r="F426" s="6">
        <f t="shared" si="70"/>
        <v>10.302888888888999</v>
      </c>
      <c r="G426" s="6">
        <f t="shared" si="68"/>
        <v>-68.610313000000005</v>
      </c>
      <c r="J426" s="89">
        <v>8818000000</v>
      </c>
      <c r="K426" s="89">
        <v>-103.55150999999999</v>
      </c>
      <c r="L426" s="89">
        <v>-93.98912</v>
      </c>
      <c r="N426" s="6">
        <f t="shared" si="71"/>
        <v>10.302888888888999</v>
      </c>
      <c r="O426" s="6">
        <f t="shared" si="69"/>
        <v>-68.214302000000004</v>
      </c>
    </row>
    <row r="427" spans="2:15" x14ac:dyDescent="0.25">
      <c r="B427" s="89">
        <v>9171555555.5555992</v>
      </c>
      <c r="C427" s="89">
        <v>-90.652564999999996</v>
      </c>
      <c r="D427" s="89">
        <v>-81.789321999999999</v>
      </c>
      <c r="F427" s="6">
        <f t="shared" si="70"/>
        <v>10.545333333333</v>
      </c>
      <c r="G427" s="6">
        <f t="shared" si="68"/>
        <v>-63.002434000000001</v>
      </c>
      <c r="J427" s="89">
        <v>9171555555.5555992</v>
      </c>
      <c r="K427" s="89">
        <v>-103.17637999999999</v>
      </c>
      <c r="L427" s="89">
        <v>-93.344718999999998</v>
      </c>
      <c r="N427" s="6">
        <f t="shared" si="71"/>
        <v>10.545333333333</v>
      </c>
      <c r="O427" s="6">
        <f t="shared" si="69"/>
        <v>-69.896575999999996</v>
      </c>
    </row>
    <row r="428" spans="2:15" x14ac:dyDescent="0.25">
      <c r="B428" s="89">
        <v>9525111111.1110992</v>
      </c>
      <c r="C428" s="89">
        <v>-86.789856</v>
      </c>
      <c r="D428" s="89">
        <v>-78.075905000000006</v>
      </c>
      <c r="F428" s="6">
        <f t="shared" si="70"/>
        <v>10.787777777778</v>
      </c>
      <c r="G428" s="6">
        <f t="shared" si="68"/>
        <v>-64.226378999999994</v>
      </c>
      <c r="J428" s="89">
        <v>9525111111.1110992</v>
      </c>
      <c r="K428" s="89">
        <v>-103.73341000000001</v>
      </c>
      <c r="L428" s="89">
        <v>-93.678848000000002</v>
      </c>
      <c r="N428" s="6">
        <f t="shared" si="71"/>
        <v>10.787777777778</v>
      </c>
      <c r="O428" s="6">
        <f t="shared" si="69"/>
        <v>-72.838500999999994</v>
      </c>
    </row>
    <row r="429" spans="2:15" x14ac:dyDescent="0.25">
      <c r="B429" s="89">
        <v>9878666666.6667004</v>
      </c>
      <c r="C429" s="89">
        <v>-87.817893999999995</v>
      </c>
      <c r="D429" s="89">
        <v>-78.722686999999993</v>
      </c>
      <c r="F429" s="6">
        <f t="shared" si="70"/>
        <v>11.030222222222001</v>
      </c>
      <c r="G429" s="6">
        <f t="shared" si="68"/>
        <v>-62.325592</v>
      </c>
      <c r="J429" s="89">
        <v>9878666666.6667004</v>
      </c>
      <c r="K429" s="89">
        <v>-97.819443000000007</v>
      </c>
      <c r="L429" s="89">
        <v>-87.265265999999997</v>
      </c>
      <c r="N429" s="6">
        <f t="shared" si="71"/>
        <v>11.030222222222001</v>
      </c>
      <c r="O429" s="6">
        <f t="shared" si="69"/>
        <v>-65.217528999999999</v>
      </c>
    </row>
    <row r="430" spans="2:15" x14ac:dyDescent="0.25">
      <c r="B430" s="89">
        <v>10232222222.222</v>
      </c>
      <c r="C430" s="89">
        <v>-86.532241999999997</v>
      </c>
      <c r="D430" s="89">
        <v>-77.834404000000006</v>
      </c>
      <c r="F430" s="6">
        <f t="shared" si="70"/>
        <v>11.272666666667</v>
      </c>
      <c r="G430" s="6">
        <f t="shared" si="68"/>
        <v>-66.820235999999994</v>
      </c>
      <c r="J430" s="89">
        <v>10232222222.222</v>
      </c>
      <c r="K430" s="89">
        <v>-101.15582000000001</v>
      </c>
      <c r="L430" s="89">
        <v>-90.726821999999999</v>
      </c>
      <c r="N430" s="6">
        <f t="shared" si="71"/>
        <v>11.272666666667</v>
      </c>
      <c r="O430" s="6">
        <f t="shared" si="69"/>
        <v>-69.385315000000006</v>
      </c>
    </row>
    <row r="431" spans="2:15" x14ac:dyDescent="0.25">
      <c r="B431" s="89">
        <v>10585777777.778</v>
      </c>
      <c r="C431" s="89">
        <v>-91.303809999999999</v>
      </c>
      <c r="D431" s="89">
        <v>-82.860191</v>
      </c>
      <c r="F431" s="6">
        <f t="shared" si="70"/>
        <v>11.515111111111</v>
      </c>
      <c r="G431" s="6">
        <f t="shared" si="68"/>
        <v>-61.218581999999998</v>
      </c>
      <c r="J431" s="89">
        <v>10585777777.778</v>
      </c>
      <c r="K431" s="89">
        <v>-98.821976000000006</v>
      </c>
      <c r="L431" s="89">
        <v>-88.487938</v>
      </c>
      <c r="N431" s="6">
        <f t="shared" si="71"/>
        <v>11.515111111111</v>
      </c>
      <c r="O431" s="6">
        <f t="shared" si="69"/>
        <v>-70.234352000000001</v>
      </c>
    </row>
    <row r="432" spans="2:15" x14ac:dyDescent="0.25">
      <c r="B432" s="89">
        <v>10939333333.333</v>
      </c>
      <c r="C432" s="89">
        <v>-93.891197000000005</v>
      </c>
      <c r="D432" s="89">
        <v>-85.536285000000007</v>
      </c>
      <c r="F432" s="6">
        <f t="shared" si="70"/>
        <v>11.757555555555999</v>
      </c>
      <c r="G432" s="6">
        <f t="shared" si="68"/>
        <v>-66.311149999999998</v>
      </c>
      <c r="J432" s="89">
        <v>10939333333.333</v>
      </c>
      <c r="K432" s="89">
        <v>-97.267730999999998</v>
      </c>
      <c r="L432" s="89">
        <v>-87.217429999999993</v>
      </c>
      <c r="N432" s="6">
        <f t="shared" si="71"/>
        <v>11.757555555555999</v>
      </c>
      <c r="O432" s="6">
        <f t="shared" si="69"/>
        <v>-73.807158999999999</v>
      </c>
    </row>
    <row r="433" spans="2:16" x14ac:dyDescent="0.25">
      <c r="B433" s="89">
        <v>11292888888.889</v>
      </c>
      <c r="C433" s="89">
        <v>-91.318054000000004</v>
      </c>
      <c r="D433" s="89">
        <v>-82.615288000000007</v>
      </c>
      <c r="F433" s="6">
        <f t="shared" si="70"/>
        <v>12</v>
      </c>
      <c r="G433" s="6">
        <f t="shared" si="68"/>
        <v>-63.799137000000002</v>
      </c>
      <c r="J433" s="89">
        <v>11292888888.889</v>
      </c>
      <c r="K433" s="89">
        <v>-96.471999999999994</v>
      </c>
      <c r="L433" s="89">
        <v>-86.621703999999994</v>
      </c>
      <c r="N433" s="6">
        <f t="shared" si="71"/>
        <v>12</v>
      </c>
      <c r="O433" s="6">
        <f t="shared" si="69"/>
        <v>-70.790215000000003</v>
      </c>
    </row>
    <row r="434" spans="2:16" x14ac:dyDescent="0.25">
      <c r="B434" s="89">
        <v>11646444444.444</v>
      </c>
      <c r="C434" s="89">
        <v>-91.321715999999995</v>
      </c>
      <c r="D434" s="89">
        <v>-82.236778000000001</v>
      </c>
      <c r="F434" s="6" t="s">
        <v>21</v>
      </c>
      <c r="J434" s="89">
        <v>11646444444.444</v>
      </c>
      <c r="K434" s="89">
        <v>-96.334762999999995</v>
      </c>
      <c r="L434" s="89">
        <v>-87.005065999999999</v>
      </c>
      <c r="N434" s="6" t="s">
        <v>21</v>
      </c>
    </row>
    <row r="435" spans="2:16" x14ac:dyDescent="0.25">
      <c r="B435" s="89">
        <v>12000000000</v>
      </c>
      <c r="C435" s="89">
        <v>-96.397216999999998</v>
      </c>
      <c r="D435" s="89">
        <v>-85.826415999999995</v>
      </c>
      <c r="J435" s="89">
        <v>12000000000</v>
      </c>
      <c r="K435" s="89">
        <v>-96.311706999999998</v>
      </c>
      <c r="L435" s="89">
        <v>-87.034858999999997</v>
      </c>
    </row>
    <row r="436" spans="2:16" x14ac:dyDescent="0.25">
      <c r="B436" s="89" t="s">
        <v>21</v>
      </c>
      <c r="J436" s="89" t="s">
        <v>21</v>
      </c>
    </row>
    <row r="437" spans="2:16" x14ac:dyDescent="0.25">
      <c r="F437" s="6" t="s">
        <v>61</v>
      </c>
      <c r="N437" s="6" t="s">
        <v>61</v>
      </c>
    </row>
    <row r="438" spans="2:16" ht="15.75" x14ac:dyDescent="0.25">
      <c r="F438" s="6" t="s">
        <v>19</v>
      </c>
      <c r="G438" s="6" t="str">
        <f t="shared" ref="G438:G457" si="72">D464</f>
        <v>4Ix5L dBc Log Mag(dB)</v>
      </c>
      <c r="H438" s="35">
        <v>4</v>
      </c>
      <c r="N438" s="6" t="s">
        <v>19</v>
      </c>
      <c r="O438" s="6" t="str">
        <f t="shared" ref="O438:O457" si="73">L464</f>
        <v>4Ix5L dBc Log Mag(dB)</v>
      </c>
      <c r="P438" s="35">
        <v>4</v>
      </c>
    </row>
    <row r="439" spans="2:16" ht="15.75" x14ac:dyDescent="0.25">
      <c r="B439" s="89" t="s">
        <v>59</v>
      </c>
      <c r="F439" s="6">
        <f t="shared" ref="F439:F457" si="74">B465/1000000000</f>
        <v>9.6359999999999992</v>
      </c>
      <c r="G439" s="6">
        <f t="shared" si="72"/>
        <v>-80.259795999999994</v>
      </c>
      <c r="H439" s="36">
        <f>ABS(AVERAGE(G439:G457)-(H438-1)*15)</f>
        <v>130.54603078947369</v>
      </c>
      <c r="J439" s="89" t="s">
        <v>59</v>
      </c>
      <c r="N439" s="6">
        <f t="shared" ref="N439:N457" si="75">J465/1000000000</f>
        <v>9.6359999999999992</v>
      </c>
      <c r="O439" s="6">
        <f t="shared" si="73"/>
        <v>-67.748481999999996</v>
      </c>
      <c r="P439" s="36">
        <f>ABS(AVERAGE(O439:O457)-(P438-1)*15)</f>
        <v>118.56538868421052</v>
      </c>
    </row>
    <row r="440" spans="2:16" x14ac:dyDescent="0.25">
      <c r="B440" s="89" t="s">
        <v>19</v>
      </c>
      <c r="C440" s="89" t="s">
        <v>162</v>
      </c>
      <c r="D440" s="89" t="s">
        <v>88</v>
      </c>
      <c r="F440" s="6">
        <f t="shared" si="74"/>
        <v>9.7673333333332994</v>
      </c>
      <c r="G440" s="6">
        <f t="shared" si="72"/>
        <v>-80.903892999999997</v>
      </c>
      <c r="J440" s="89" t="s">
        <v>19</v>
      </c>
      <c r="K440" s="89" t="s">
        <v>162</v>
      </c>
      <c r="L440" s="89" t="s">
        <v>88</v>
      </c>
      <c r="N440" s="6">
        <f t="shared" si="75"/>
        <v>9.7673333333332994</v>
      </c>
      <c r="O440" s="6">
        <f t="shared" si="73"/>
        <v>-75.609108000000006</v>
      </c>
    </row>
    <row r="441" spans="2:16" x14ac:dyDescent="0.25">
      <c r="B441" s="89">
        <v>7636000000</v>
      </c>
      <c r="C441" s="89">
        <v>-65.520020000000002</v>
      </c>
      <c r="D441" s="89">
        <v>-57.848156000000003</v>
      </c>
      <c r="F441" s="6">
        <f t="shared" si="74"/>
        <v>9.8986666666667009</v>
      </c>
      <c r="G441" s="6">
        <f t="shared" si="72"/>
        <v>-79.596564999999998</v>
      </c>
      <c r="J441" s="89">
        <v>7636000000</v>
      </c>
      <c r="K441" s="89">
        <v>-68.812714</v>
      </c>
      <c r="L441" s="89">
        <v>-57.753726999999998</v>
      </c>
      <c r="N441" s="6">
        <f t="shared" si="75"/>
        <v>9.8986666666667009</v>
      </c>
      <c r="O441" s="6">
        <f t="shared" si="73"/>
        <v>-73.895561000000001</v>
      </c>
    </row>
    <row r="442" spans="2:16" x14ac:dyDescent="0.25">
      <c r="B442" s="89">
        <v>7878444444.4443998</v>
      </c>
      <c r="C442" s="89">
        <v>-63.365662</v>
      </c>
      <c r="D442" s="89">
        <v>-55.734295000000003</v>
      </c>
      <c r="F442" s="6">
        <f t="shared" si="74"/>
        <v>10.029999999999999</v>
      </c>
      <c r="G442" s="6">
        <f t="shared" si="72"/>
        <v>-81.658614999999998</v>
      </c>
      <c r="J442" s="89">
        <v>7878444444.4443998</v>
      </c>
      <c r="K442" s="89">
        <v>-70.858993999999996</v>
      </c>
      <c r="L442" s="89">
        <v>-63.789119999999997</v>
      </c>
      <c r="N442" s="6">
        <f t="shared" si="75"/>
        <v>10.029999999999999</v>
      </c>
      <c r="O442" s="6">
        <f t="shared" si="73"/>
        <v>-75.038428999999994</v>
      </c>
    </row>
    <row r="443" spans="2:16" x14ac:dyDescent="0.25">
      <c r="B443" s="89">
        <v>8120888888.8888998</v>
      </c>
      <c r="C443" s="89">
        <v>-70.218902999999997</v>
      </c>
      <c r="D443" s="89">
        <v>-62.246513</v>
      </c>
      <c r="F443" s="6">
        <f t="shared" si="74"/>
        <v>10.161333333332999</v>
      </c>
      <c r="G443" s="6">
        <f t="shared" si="72"/>
        <v>-86.499663999999996</v>
      </c>
      <c r="J443" s="89">
        <v>8120888888.8888998</v>
      </c>
      <c r="K443" s="89">
        <v>-70.921576999999999</v>
      </c>
      <c r="L443" s="89">
        <v>-63.948245999999997</v>
      </c>
      <c r="N443" s="6">
        <f t="shared" si="75"/>
        <v>10.161333333332999</v>
      </c>
      <c r="O443" s="6">
        <f t="shared" si="73"/>
        <v>-74.472496000000007</v>
      </c>
    </row>
    <row r="444" spans="2:16" x14ac:dyDescent="0.25">
      <c r="B444" s="89">
        <v>8363333333.3332996</v>
      </c>
      <c r="C444" s="89">
        <v>-72.441872000000004</v>
      </c>
      <c r="D444" s="89">
        <v>-64.870734999999996</v>
      </c>
      <c r="F444" s="6">
        <f t="shared" si="74"/>
        <v>10.292666666666999</v>
      </c>
      <c r="G444" s="6">
        <f t="shared" si="72"/>
        <v>-80.931702000000001</v>
      </c>
      <c r="J444" s="89">
        <v>8363333333.3332996</v>
      </c>
      <c r="K444" s="89">
        <v>-76.225296</v>
      </c>
      <c r="L444" s="89">
        <v>-68.563293000000002</v>
      </c>
      <c r="N444" s="6">
        <f t="shared" si="75"/>
        <v>10.292666666666999</v>
      </c>
      <c r="O444" s="6">
        <f t="shared" si="73"/>
        <v>-72.727469999999997</v>
      </c>
    </row>
    <row r="445" spans="2:16" x14ac:dyDescent="0.25">
      <c r="B445" s="89">
        <v>8605777777.7777996</v>
      </c>
      <c r="C445" s="89">
        <v>-78.300422999999995</v>
      </c>
      <c r="D445" s="89">
        <v>-70.982071000000005</v>
      </c>
      <c r="F445" s="6">
        <f t="shared" si="74"/>
        <v>10.423999999999999</v>
      </c>
      <c r="G445" s="6">
        <f t="shared" si="72"/>
        <v>-87.276465999999999</v>
      </c>
      <c r="J445" s="89">
        <v>8605777777.7777996</v>
      </c>
      <c r="K445" s="89">
        <v>-76.829375999999996</v>
      </c>
      <c r="L445" s="89">
        <v>-68.690269000000001</v>
      </c>
      <c r="N445" s="6">
        <f t="shared" si="75"/>
        <v>10.423999999999999</v>
      </c>
      <c r="O445" s="6">
        <f t="shared" si="73"/>
        <v>-74.023437999999999</v>
      </c>
    </row>
    <row r="446" spans="2:16" x14ac:dyDescent="0.25">
      <c r="B446" s="89">
        <v>8848222222.2222004</v>
      </c>
      <c r="C446" s="89">
        <v>-81.959723999999994</v>
      </c>
      <c r="D446" s="89">
        <v>-74.650253000000006</v>
      </c>
      <c r="F446" s="6">
        <f t="shared" si="74"/>
        <v>10.555333333333</v>
      </c>
      <c r="G446" s="6">
        <f t="shared" si="72"/>
        <v>-90.535110000000003</v>
      </c>
      <c r="J446" s="89">
        <v>8848222222.2222004</v>
      </c>
      <c r="K446" s="89">
        <v>-83.791458000000006</v>
      </c>
      <c r="L446" s="89">
        <v>-75.423850999999999</v>
      </c>
      <c r="N446" s="6">
        <f t="shared" si="75"/>
        <v>10.555333333333</v>
      </c>
      <c r="O446" s="6">
        <f t="shared" si="73"/>
        <v>-73.819450000000003</v>
      </c>
    </row>
    <row r="447" spans="2:16" x14ac:dyDescent="0.25">
      <c r="B447" s="89">
        <v>9090666666.6667004</v>
      </c>
      <c r="C447" s="89">
        <v>-83.179062000000002</v>
      </c>
      <c r="D447" s="89">
        <v>-75.980141000000003</v>
      </c>
      <c r="F447" s="6">
        <f t="shared" si="74"/>
        <v>10.686666666667</v>
      </c>
      <c r="G447" s="6">
        <f t="shared" si="72"/>
        <v>-89.469832999999994</v>
      </c>
      <c r="J447" s="89">
        <v>9090666666.6667004</v>
      </c>
      <c r="K447" s="89">
        <v>-80.417479999999998</v>
      </c>
      <c r="L447" s="89">
        <v>-71.656897999999998</v>
      </c>
      <c r="N447" s="6">
        <f t="shared" si="75"/>
        <v>10.686666666667</v>
      </c>
      <c r="O447" s="6">
        <f t="shared" si="73"/>
        <v>-69.869583000000006</v>
      </c>
    </row>
    <row r="448" spans="2:16" x14ac:dyDescent="0.25">
      <c r="B448" s="89">
        <v>9333111111.1110992</v>
      </c>
      <c r="C448" s="89">
        <v>-83.710860999999994</v>
      </c>
      <c r="D448" s="89">
        <v>-76.041747999999998</v>
      </c>
      <c r="F448" s="6">
        <f t="shared" si="74"/>
        <v>10.818</v>
      </c>
      <c r="G448" s="6">
        <f t="shared" si="72"/>
        <v>-96.382689999999997</v>
      </c>
      <c r="J448" s="89">
        <v>9333111111.1110992</v>
      </c>
      <c r="K448" s="89">
        <v>-83.043350000000004</v>
      </c>
      <c r="L448" s="89">
        <v>-74.076035000000005</v>
      </c>
      <c r="N448" s="6">
        <f t="shared" si="75"/>
        <v>10.818</v>
      </c>
      <c r="O448" s="6">
        <f t="shared" si="73"/>
        <v>-71.081740999999994</v>
      </c>
    </row>
    <row r="449" spans="2:16" x14ac:dyDescent="0.25">
      <c r="B449" s="89">
        <v>9575555555.5555992</v>
      </c>
      <c r="C449" s="89">
        <v>-81.557654999999997</v>
      </c>
      <c r="D449" s="89">
        <v>-73.227012999999999</v>
      </c>
      <c r="F449" s="6">
        <f t="shared" si="74"/>
        <v>10.949333333333</v>
      </c>
      <c r="G449" s="6">
        <f t="shared" si="72"/>
        <v>-95.944350999999997</v>
      </c>
      <c r="J449" s="89">
        <v>9575555555.5555992</v>
      </c>
      <c r="K449" s="89">
        <v>-76.274551000000002</v>
      </c>
      <c r="L449" s="89">
        <v>-67.330123999999998</v>
      </c>
      <c r="N449" s="6">
        <f t="shared" si="75"/>
        <v>10.949333333333</v>
      </c>
      <c r="O449" s="6">
        <f t="shared" si="73"/>
        <v>-75.478638000000004</v>
      </c>
    </row>
    <row r="450" spans="2:16" x14ac:dyDescent="0.25">
      <c r="B450" s="89">
        <v>9818000000</v>
      </c>
      <c r="C450" s="89">
        <v>-81.381980999999996</v>
      </c>
      <c r="D450" s="89">
        <v>-72.837097</v>
      </c>
      <c r="F450" s="6">
        <f t="shared" si="74"/>
        <v>11.080666666667</v>
      </c>
      <c r="G450" s="6">
        <f t="shared" si="72"/>
        <v>-85.584479999999999</v>
      </c>
      <c r="J450" s="89">
        <v>9818000000</v>
      </c>
      <c r="K450" s="89">
        <v>-77.193641999999997</v>
      </c>
      <c r="L450" s="89">
        <v>-67.631247999999999</v>
      </c>
      <c r="N450" s="6">
        <f t="shared" si="75"/>
        <v>11.080666666667</v>
      </c>
      <c r="O450" s="6">
        <f t="shared" si="73"/>
        <v>-69.793021999999993</v>
      </c>
    </row>
    <row r="451" spans="2:16" x14ac:dyDescent="0.25">
      <c r="B451" s="89">
        <v>10060444444.444</v>
      </c>
      <c r="C451" s="89">
        <v>-75.584412</v>
      </c>
      <c r="D451" s="89">
        <v>-66.721169000000003</v>
      </c>
      <c r="F451" s="6">
        <f t="shared" si="74"/>
        <v>11.212</v>
      </c>
      <c r="G451" s="6">
        <f t="shared" si="72"/>
        <v>-94.788307000000003</v>
      </c>
      <c r="J451" s="89">
        <v>10060444444.444</v>
      </c>
      <c r="K451" s="89">
        <v>-75.854896999999994</v>
      </c>
      <c r="L451" s="89">
        <v>-66.023239000000004</v>
      </c>
      <c r="N451" s="6">
        <f t="shared" si="75"/>
        <v>11.212</v>
      </c>
      <c r="O451" s="6">
        <f t="shared" si="73"/>
        <v>-74.011062999999993</v>
      </c>
    </row>
    <row r="452" spans="2:16" x14ac:dyDescent="0.25">
      <c r="B452" s="89">
        <v>10302888888.889</v>
      </c>
      <c r="C452" s="89">
        <v>-77.324264999999997</v>
      </c>
      <c r="D452" s="89">
        <v>-68.610313000000005</v>
      </c>
      <c r="F452" s="6">
        <f t="shared" si="74"/>
        <v>11.343333333333</v>
      </c>
      <c r="G452" s="6">
        <f t="shared" si="72"/>
        <v>-81.689162999999994</v>
      </c>
      <c r="J452" s="89">
        <v>10302888888.889</v>
      </c>
      <c r="K452" s="89">
        <v>-78.268860000000004</v>
      </c>
      <c r="L452" s="89">
        <v>-68.214302000000004</v>
      </c>
      <c r="N452" s="6">
        <f t="shared" si="75"/>
        <v>11.343333333333</v>
      </c>
      <c r="O452" s="6">
        <f t="shared" si="73"/>
        <v>-73.936485000000005</v>
      </c>
    </row>
    <row r="453" spans="2:16" x14ac:dyDescent="0.25">
      <c r="B453" s="89">
        <v>10545333333.333</v>
      </c>
      <c r="C453" s="89">
        <v>-72.097640999999996</v>
      </c>
      <c r="D453" s="89">
        <v>-63.002434000000001</v>
      </c>
      <c r="F453" s="6">
        <f t="shared" si="74"/>
        <v>11.474666666667</v>
      </c>
      <c r="G453" s="6">
        <f t="shared" si="72"/>
        <v>-86.305603000000005</v>
      </c>
      <c r="J453" s="89">
        <v>10545333333.333</v>
      </c>
      <c r="K453" s="89">
        <v>-80.450751999999994</v>
      </c>
      <c r="L453" s="89">
        <v>-69.896575999999996</v>
      </c>
      <c r="N453" s="6">
        <f t="shared" si="75"/>
        <v>11.474666666667</v>
      </c>
      <c r="O453" s="6">
        <f t="shared" si="73"/>
        <v>-71.622635000000002</v>
      </c>
    </row>
    <row r="454" spans="2:16" x14ac:dyDescent="0.25">
      <c r="B454" s="89">
        <v>10787777777.778</v>
      </c>
      <c r="C454" s="89">
        <v>-72.924216999999999</v>
      </c>
      <c r="D454" s="89">
        <v>-64.226378999999994</v>
      </c>
      <c r="F454" s="6">
        <f t="shared" si="74"/>
        <v>11.606</v>
      </c>
      <c r="G454" s="6">
        <f t="shared" si="72"/>
        <v>-84.114211999999995</v>
      </c>
      <c r="J454" s="89">
        <v>10787777777.778</v>
      </c>
      <c r="K454" s="89">
        <v>-83.267493999999999</v>
      </c>
      <c r="L454" s="89">
        <v>-72.838500999999994</v>
      </c>
      <c r="N454" s="6">
        <f t="shared" si="75"/>
        <v>11.606</v>
      </c>
      <c r="O454" s="6">
        <f t="shared" si="73"/>
        <v>-73.417679000000007</v>
      </c>
    </row>
    <row r="455" spans="2:16" x14ac:dyDescent="0.25">
      <c r="B455" s="89">
        <v>11030222222.222</v>
      </c>
      <c r="C455" s="89">
        <v>-70.769210999999999</v>
      </c>
      <c r="D455" s="89">
        <v>-62.325592</v>
      </c>
      <c r="F455" s="6">
        <f t="shared" si="74"/>
        <v>11.737333333333</v>
      </c>
      <c r="G455" s="6">
        <f t="shared" si="72"/>
        <v>-78.884017999999998</v>
      </c>
      <c r="J455" s="89">
        <v>11030222222.222</v>
      </c>
      <c r="K455" s="89">
        <v>-75.551575</v>
      </c>
      <c r="L455" s="89">
        <v>-65.217528999999999</v>
      </c>
      <c r="N455" s="6">
        <f t="shared" si="75"/>
        <v>11.737333333333</v>
      </c>
      <c r="O455" s="6">
        <f t="shared" si="73"/>
        <v>-79.144226000000003</v>
      </c>
    </row>
    <row r="456" spans="2:16" x14ac:dyDescent="0.25">
      <c r="B456" s="89">
        <v>11272666666.667</v>
      </c>
      <c r="C456" s="89">
        <v>-75.175139999999999</v>
      </c>
      <c r="D456" s="89">
        <v>-66.820235999999994</v>
      </c>
      <c r="F456" s="6">
        <f t="shared" si="74"/>
        <v>11.868666666667</v>
      </c>
      <c r="G456" s="6">
        <f t="shared" si="72"/>
        <v>-82.601546999999997</v>
      </c>
      <c r="J456" s="89">
        <v>11272666666.667</v>
      </c>
      <c r="K456" s="89">
        <v>-79.435615999999996</v>
      </c>
      <c r="L456" s="89">
        <v>-69.385315000000006</v>
      </c>
      <c r="N456" s="6">
        <f t="shared" si="75"/>
        <v>11.868666666667</v>
      </c>
      <c r="O456" s="6">
        <f t="shared" si="73"/>
        <v>-75.565071000000003</v>
      </c>
    </row>
    <row r="457" spans="2:16" x14ac:dyDescent="0.25">
      <c r="B457" s="89">
        <v>11515111111.111</v>
      </c>
      <c r="C457" s="89">
        <v>-69.921349000000006</v>
      </c>
      <c r="D457" s="89">
        <v>-61.218581999999998</v>
      </c>
      <c r="F457" s="6">
        <f t="shared" si="74"/>
        <v>12</v>
      </c>
      <c r="G457" s="6">
        <f t="shared" si="72"/>
        <v>-81.948570000000004</v>
      </c>
      <c r="J457" s="89">
        <v>11515111111.111</v>
      </c>
      <c r="K457" s="89">
        <v>-80.084648000000001</v>
      </c>
      <c r="L457" s="89">
        <v>-70.234352000000001</v>
      </c>
      <c r="N457" s="6">
        <f t="shared" si="75"/>
        <v>12</v>
      </c>
      <c r="O457" s="6">
        <f t="shared" si="73"/>
        <v>-76.487808000000001</v>
      </c>
    </row>
    <row r="458" spans="2:16" x14ac:dyDescent="0.25">
      <c r="B458" s="89">
        <v>11757555555.556</v>
      </c>
      <c r="C458" s="89">
        <v>-75.396088000000006</v>
      </c>
      <c r="D458" s="89">
        <v>-66.311149999999998</v>
      </c>
      <c r="F458" s="6" t="s">
        <v>21</v>
      </c>
      <c r="J458" s="89">
        <v>11757555555.556</v>
      </c>
      <c r="K458" s="89">
        <v>-83.136855999999995</v>
      </c>
      <c r="L458" s="89">
        <v>-73.807158999999999</v>
      </c>
      <c r="N458" s="6" t="s">
        <v>21</v>
      </c>
    </row>
    <row r="459" spans="2:16" x14ac:dyDescent="0.25">
      <c r="B459" s="89">
        <v>12000000000</v>
      </c>
      <c r="C459" s="89">
        <v>-74.369934000000001</v>
      </c>
      <c r="D459" s="89">
        <v>-63.799137000000002</v>
      </c>
      <c r="J459" s="89">
        <v>12000000000</v>
      </c>
      <c r="K459" s="89">
        <v>-80.067062000000007</v>
      </c>
      <c r="L459" s="89">
        <v>-70.790215000000003</v>
      </c>
    </row>
    <row r="460" spans="2:16" x14ac:dyDescent="0.25">
      <c r="B460" s="89" t="s">
        <v>21</v>
      </c>
      <c r="J460" s="89" t="s">
        <v>21</v>
      </c>
    </row>
    <row r="461" spans="2:16" x14ac:dyDescent="0.25">
      <c r="F461" s="6" t="s">
        <v>63</v>
      </c>
      <c r="N461" s="6" t="s">
        <v>63</v>
      </c>
    </row>
    <row r="462" spans="2:16" ht="15.75" x14ac:dyDescent="0.25">
      <c r="F462" s="6" t="s">
        <v>19</v>
      </c>
      <c r="G462" s="6" t="str">
        <f t="shared" ref="G462:G481" si="76">D488</f>
        <v>5Ix1L dBc Log Mag(dB)</v>
      </c>
      <c r="H462" s="35">
        <v>5</v>
      </c>
      <c r="N462" s="6" t="s">
        <v>19</v>
      </c>
      <c r="O462" s="6" t="str">
        <f t="shared" ref="O462:O481" si="77">L488</f>
        <v>5Ix1L dBc Log Mag(dB)</v>
      </c>
      <c r="P462" s="35">
        <v>5</v>
      </c>
    </row>
    <row r="463" spans="2:16" ht="15.75" x14ac:dyDescent="0.25">
      <c r="B463" s="89" t="s">
        <v>61</v>
      </c>
      <c r="F463" s="6">
        <f t="shared" ref="F463:F481" si="78">B489/1000000000</f>
        <v>2</v>
      </c>
      <c r="G463" s="6">
        <f t="shared" si="76"/>
        <v>-64.286392000000006</v>
      </c>
      <c r="H463" s="36">
        <f>ABS(AVERAGE(G463:G481)-(H462-1)*15)</f>
        <v>131.00972263157897</v>
      </c>
      <c r="J463" s="89" t="s">
        <v>61</v>
      </c>
      <c r="N463" s="6">
        <f t="shared" ref="N463:N481" si="79">J489/1000000000</f>
        <v>2</v>
      </c>
      <c r="O463" s="6">
        <f t="shared" si="77"/>
        <v>-55.230488000000001</v>
      </c>
      <c r="P463" s="36">
        <f>ABS(AVERAGE(O463:O481)-(P462-1)*15)</f>
        <v>132.85071721052634</v>
      </c>
    </row>
    <row r="464" spans="2:16" x14ac:dyDescent="0.25">
      <c r="B464" s="89" t="s">
        <v>19</v>
      </c>
      <c r="C464" s="89" t="s">
        <v>163</v>
      </c>
      <c r="D464" s="89" t="s">
        <v>89</v>
      </c>
      <c r="F464" s="6">
        <f t="shared" si="78"/>
        <v>2.5302777777778003</v>
      </c>
      <c r="G464" s="6">
        <f t="shared" si="76"/>
        <v>-64.438286000000005</v>
      </c>
      <c r="J464" s="89" t="s">
        <v>19</v>
      </c>
      <c r="K464" s="89" t="s">
        <v>163</v>
      </c>
      <c r="L464" s="89" t="s">
        <v>89</v>
      </c>
      <c r="N464" s="6">
        <f t="shared" si="79"/>
        <v>2.5302777777778003</v>
      </c>
      <c r="O464" s="6">
        <f t="shared" si="77"/>
        <v>-65.382277999999999</v>
      </c>
    </row>
    <row r="465" spans="2:15" x14ac:dyDescent="0.25">
      <c r="B465" s="89">
        <v>9636000000</v>
      </c>
      <c r="C465" s="89">
        <v>-87.931656000000004</v>
      </c>
      <c r="D465" s="89">
        <v>-80.259795999999994</v>
      </c>
      <c r="F465" s="6">
        <f t="shared" si="78"/>
        <v>3.0605555555556001</v>
      </c>
      <c r="G465" s="6">
        <f t="shared" si="76"/>
        <v>-63.278156000000003</v>
      </c>
      <c r="J465" s="89">
        <v>9636000000</v>
      </c>
      <c r="K465" s="89">
        <v>-78.807464999999993</v>
      </c>
      <c r="L465" s="89">
        <v>-67.748481999999996</v>
      </c>
      <c r="N465" s="6">
        <f t="shared" si="79"/>
        <v>3.0605555555556001</v>
      </c>
      <c r="O465" s="6">
        <f t="shared" si="77"/>
        <v>-67.735870000000006</v>
      </c>
    </row>
    <row r="466" spans="2:15" x14ac:dyDescent="0.25">
      <c r="B466" s="89">
        <v>9767333333.3332996</v>
      </c>
      <c r="C466" s="89">
        <v>-88.535263</v>
      </c>
      <c r="D466" s="89">
        <v>-80.903892999999997</v>
      </c>
      <c r="F466" s="6">
        <f t="shared" si="78"/>
        <v>3.5908333333333</v>
      </c>
      <c r="G466" s="6">
        <f t="shared" si="76"/>
        <v>-66.58699</v>
      </c>
      <c r="J466" s="89">
        <v>9767333333.3332996</v>
      </c>
      <c r="K466" s="89">
        <v>-82.678985999999995</v>
      </c>
      <c r="L466" s="89">
        <v>-75.609108000000006</v>
      </c>
      <c r="N466" s="6">
        <f t="shared" si="79"/>
        <v>3.5908333333333</v>
      </c>
      <c r="O466" s="6">
        <f t="shared" si="77"/>
        <v>-83.463768000000002</v>
      </c>
    </row>
    <row r="467" spans="2:15" x14ac:dyDescent="0.25">
      <c r="B467" s="89">
        <v>9898666666.6667004</v>
      </c>
      <c r="C467" s="89">
        <v>-87.568954000000005</v>
      </c>
      <c r="D467" s="89">
        <v>-79.596564999999998</v>
      </c>
      <c r="F467" s="6">
        <f t="shared" si="78"/>
        <v>4.1211111111110998</v>
      </c>
      <c r="G467" s="6">
        <f t="shared" si="76"/>
        <v>-72.625320000000002</v>
      </c>
      <c r="J467" s="89">
        <v>9898666666.6667004</v>
      </c>
      <c r="K467" s="89">
        <v>-80.868888999999996</v>
      </c>
      <c r="L467" s="89">
        <v>-73.895561000000001</v>
      </c>
      <c r="N467" s="6">
        <f t="shared" si="79"/>
        <v>4.1211111111110998</v>
      </c>
      <c r="O467" s="6">
        <f t="shared" si="77"/>
        <v>-74.522796999999997</v>
      </c>
    </row>
    <row r="468" spans="2:15" x14ac:dyDescent="0.25">
      <c r="B468" s="89">
        <v>10030000000</v>
      </c>
      <c r="C468" s="89">
        <v>-89.229752000000005</v>
      </c>
      <c r="D468" s="89">
        <v>-81.658614999999998</v>
      </c>
      <c r="F468" s="6">
        <f t="shared" si="78"/>
        <v>4.6513888888889001</v>
      </c>
      <c r="G468" s="6">
        <f t="shared" si="76"/>
        <v>-84.254386999999994</v>
      </c>
      <c r="J468" s="89">
        <v>10030000000</v>
      </c>
      <c r="K468" s="89">
        <v>-82.700432000000006</v>
      </c>
      <c r="L468" s="89">
        <v>-75.038428999999994</v>
      </c>
      <c r="N468" s="6">
        <f t="shared" si="79"/>
        <v>4.6513888888889001</v>
      </c>
      <c r="O468" s="6">
        <f t="shared" si="77"/>
        <v>-66.845130999999995</v>
      </c>
    </row>
    <row r="469" spans="2:15" x14ac:dyDescent="0.25">
      <c r="B469" s="89">
        <v>10161333333.333</v>
      </c>
      <c r="C469" s="89">
        <v>-93.818016</v>
      </c>
      <c r="D469" s="89">
        <v>-86.499663999999996</v>
      </c>
      <c r="F469" s="6">
        <f t="shared" si="78"/>
        <v>5.1816666666667004</v>
      </c>
      <c r="G469" s="6">
        <f t="shared" si="76"/>
        <v>-73.863624999999999</v>
      </c>
      <c r="J469" s="89">
        <v>10161333333.333</v>
      </c>
      <c r="K469" s="89">
        <v>-82.611603000000002</v>
      </c>
      <c r="L469" s="89">
        <v>-74.472496000000007</v>
      </c>
      <c r="N469" s="6">
        <f t="shared" si="79"/>
        <v>5.1816666666667004</v>
      </c>
      <c r="O469" s="6">
        <f t="shared" si="77"/>
        <v>-77.789237999999997</v>
      </c>
    </row>
    <row r="470" spans="2:15" x14ac:dyDescent="0.25">
      <c r="B470" s="89">
        <v>10292666666.667</v>
      </c>
      <c r="C470" s="89">
        <v>-88.241173000000003</v>
      </c>
      <c r="D470" s="89">
        <v>-80.931702000000001</v>
      </c>
      <c r="F470" s="6">
        <f t="shared" si="78"/>
        <v>5.7119444444443994</v>
      </c>
      <c r="G470" s="6">
        <f t="shared" si="76"/>
        <v>-75.107544000000004</v>
      </c>
      <c r="J470" s="89">
        <v>10292666666.667</v>
      </c>
      <c r="K470" s="89">
        <v>-81.095084999999997</v>
      </c>
      <c r="L470" s="89">
        <v>-72.727469999999997</v>
      </c>
      <c r="N470" s="6">
        <f t="shared" si="79"/>
        <v>5.7119444444443994</v>
      </c>
      <c r="O470" s="6">
        <f t="shared" si="77"/>
        <v>-62.635227</v>
      </c>
    </row>
    <row r="471" spans="2:15" x14ac:dyDescent="0.25">
      <c r="B471" s="89">
        <v>10424000000</v>
      </c>
      <c r="C471" s="89">
        <v>-94.475387999999995</v>
      </c>
      <c r="D471" s="89">
        <v>-87.276465999999999</v>
      </c>
      <c r="F471" s="6">
        <f t="shared" si="78"/>
        <v>6.2422222222222006</v>
      </c>
      <c r="G471" s="6">
        <f t="shared" si="76"/>
        <v>-75.936485000000005</v>
      </c>
      <c r="J471" s="89">
        <v>10424000000</v>
      </c>
      <c r="K471" s="89">
        <v>-82.784019000000001</v>
      </c>
      <c r="L471" s="89">
        <v>-74.023437999999999</v>
      </c>
      <c r="N471" s="6">
        <f t="shared" si="79"/>
        <v>6.2422222222222006</v>
      </c>
      <c r="O471" s="6">
        <f t="shared" si="77"/>
        <v>-72.540512000000007</v>
      </c>
    </row>
    <row r="472" spans="2:15" x14ac:dyDescent="0.25">
      <c r="B472" s="89">
        <v>10555333333.333</v>
      </c>
      <c r="C472" s="89">
        <v>-98.204223999999996</v>
      </c>
      <c r="D472" s="89">
        <v>-90.535110000000003</v>
      </c>
      <c r="F472" s="6">
        <f t="shared" si="78"/>
        <v>6.7725</v>
      </c>
      <c r="G472" s="6">
        <f t="shared" si="76"/>
        <v>-85.658576999999994</v>
      </c>
      <c r="J472" s="89">
        <v>10555333333.333</v>
      </c>
      <c r="K472" s="89">
        <v>-82.786766</v>
      </c>
      <c r="L472" s="89">
        <v>-73.819450000000003</v>
      </c>
      <c r="N472" s="6">
        <f t="shared" si="79"/>
        <v>6.7725</v>
      </c>
      <c r="O472" s="6">
        <f t="shared" si="77"/>
        <v>-67.629127999999994</v>
      </c>
    </row>
    <row r="473" spans="2:15" x14ac:dyDescent="0.25">
      <c r="B473" s="89">
        <v>10686666666.667</v>
      </c>
      <c r="C473" s="89">
        <v>-97.800476000000003</v>
      </c>
      <c r="D473" s="89">
        <v>-89.469832999999994</v>
      </c>
      <c r="F473" s="6">
        <f t="shared" si="78"/>
        <v>7.3027777777777994</v>
      </c>
      <c r="G473" s="6">
        <f t="shared" si="76"/>
        <v>-60.381278999999999</v>
      </c>
      <c r="J473" s="89">
        <v>10686666666.667</v>
      </c>
      <c r="K473" s="89">
        <v>-78.814003</v>
      </c>
      <c r="L473" s="89">
        <v>-69.869583000000006</v>
      </c>
      <c r="N473" s="6">
        <f t="shared" si="79"/>
        <v>7.3027777777777994</v>
      </c>
      <c r="O473" s="6">
        <f t="shared" si="77"/>
        <v>-74.457213999999993</v>
      </c>
    </row>
    <row r="474" spans="2:15" x14ac:dyDescent="0.25">
      <c r="B474" s="89">
        <v>10818000000</v>
      </c>
      <c r="C474" s="89">
        <v>-104.92757</v>
      </c>
      <c r="D474" s="89">
        <v>-96.382689999999997</v>
      </c>
      <c r="F474" s="6">
        <f t="shared" si="78"/>
        <v>7.8330555555556005</v>
      </c>
      <c r="G474" s="6">
        <f t="shared" si="76"/>
        <v>-60.320770000000003</v>
      </c>
      <c r="J474" s="89">
        <v>10818000000</v>
      </c>
      <c r="K474" s="89">
        <v>-80.644135000000006</v>
      </c>
      <c r="L474" s="89">
        <v>-71.081740999999994</v>
      </c>
      <c r="N474" s="6">
        <f t="shared" si="79"/>
        <v>7.8330555555556005</v>
      </c>
      <c r="O474" s="6">
        <f t="shared" si="77"/>
        <v>-75.079734999999999</v>
      </c>
    </row>
    <row r="475" spans="2:15" x14ac:dyDescent="0.25">
      <c r="B475" s="89">
        <v>10949333333.333</v>
      </c>
      <c r="C475" s="89">
        <v>-104.80759</v>
      </c>
      <c r="D475" s="89">
        <v>-95.944350999999997</v>
      </c>
      <c r="F475" s="6">
        <f t="shared" si="78"/>
        <v>8.3633333333332995</v>
      </c>
      <c r="G475" s="6">
        <f t="shared" si="76"/>
        <v>-76.413871999999998</v>
      </c>
      <c r="J475" s="89">
        <v>10949333333.333</v>
      </c>
      <c r="K475" s="89">
        <v>-85.310294999999996</v>
      </c>
      <c r="L475" s="89">
        <v>-75.478638000000004</v>
      </c>
      <c r="N475" s="6">
        <f t="shared" si="79"/>
        <v>8.3633333333332995</v>
      </c>
      <c r="O475" s="6">
        <f t="shared" si="77"/>
        <v>-86.525290999999996</v>
      </c>
    </row>
    <row r="476" spans="2:15" x14ac:dyDescent="0.25">
      <c r="B476" s="89">
        <v>11080666666.667</v>
      </c>
      <c r="C476" s="89">
        <v>-94.298430999999994</v>
      </c>
      <c r="D476" s="89">
        <v>-85.584479999999999</v>
      </c>
      <c r="F476" s="6">
        <f t="shared" si="78"/>
        <v>8.8936111111110989</v>
      </c>
      <c r="G476" s="6">
        <f t="shared" si="76"/>
        <v>-63.873631000000003</v>
      </c>
      <c r="J476" s="89">
        <v>11080666666.667</v>
      </c>
      <c r="K476" s="89">
        <v>-79.847572</v>
      </c>
      <c r="L476" s="89">
        <v>-69.793021999999993</v>
      </c>
      <c r="N476" s="6">
        <f t="shared" si="79"/>
        <v>8.8936111111110989</v>
      </c>
      <c r="O476" s="6">
        <f t="shared" si="77"/>
        <v>-67.336189000000005</v>
      </c>
    </row>
    <row r="477" spans="2:15" x14ac:dyDescent="0.25">
      <c r="B477" s="89">
        <v>11212000000</v>
      </c>
      <c r="C477" s="89">
        <v>-103.88351</v>
      </c>
      <c r="D477" s="89">
        <v>-94.788307000000003</v>
      </c>
      <c r="F477" s="6">
        <f t="shared" si="78"/>
        <v>9.4238888888889001</v>
      </c>
      <c r="G477" s="6">
        <f t="shared" si="76"/>
        <v>-60.939757999999998</v>
      </c>
      <c r="J477" s="89">
        <v>11212000000</v>
      </c>
      <c r="K477" s="89">
        <v>-84.565239000000005</v>
      </c>
      <c r="L477" s="89">
        <v>-74.011062999999993</v>
      </c>
      <c r="N477" s="6">
        <f t="shared" si="79"/>
        <v>9.4238888888889001</v>
      </c>
      <c r="O477" s="6">
        <f t="shared" si="77"/>
        <v>-78.427802999999997</v>
      </c>
    </row>
    <row r="478" spans="2:15" x14ac:dyDescent="0.25">
      <c r="B478" s="89">
        <v>11343333333.333</v>
      </c>
      <c r="C478" s="89">
        <v>-90.387000999999998</v>
      </c>
      <c r="D478" s="89">
        <v>-81.689162999999994</v>
      </c>
      <c r="F478" s="6">
        <f t="shared" si="78"/>
        <v>9.9541666666667012</v>
      </c>
      <c r="G478" s="6">
        <f t="shared" si="76"/>
        <v>-79.119941999999995</v>
      </c>
      <c r="J478" s="89">
        <v>11343333333.333</v>
      </c>
      <c r="K478" s="89">
        <v>-84.365478999999993</v>
      </c>
      <c r="L478" s="89">
        <v>-73.936485000000005</v>
      </c>
      <c r="N478" s="6">
        <f t="shared" si="79"/>
        <v>9.9541666666667012</v>
      </c>
      <c r="O478" s="6">
        <f t="shared" si="77"/>
        <v>-91.931754999999995</v>
      </c>
    </row>
    <row r="479" spans="2:15" x14ac:dyDescent="0.25">
      <c r="B479" s="89">
        <v>11474666666.667</v>
      </c>
      <c r="C479" s="89">
        <v>-94.749222000000003</v>
      </c>
      <c r="D479" s="89">
        <v>-86.305603000000005</v>
      </c>
      <c r="F479" s="6">
        <f t="shared" si="78"/>
        <v>10.484444444444</v>
      </c>
      <c r="G479" s="6">
        <f t="shared" si="76"/>
        <v>-74.135788000000005</v>
      </c>
      <c r="J479" s="89">
        <v>11474666666.667</v>
      </c>
      <c r="K479" s="89">
        <v>-81.956672999999995</v>
      </c>
      <c r="L479" s="89">
        <v>-71.622635000000002</v>
      </c>
      <c r="N479" s="6">
        <f t="shared" si="79"/>
        <v>10.484444444444</v>
      </c>
      <c r="O479" s="6">
        <f t="shared" si="77"/>
        <v>-68.769997000000004</v>
      </c>
    </row>
    <row r="480" spans="2:15" x14ac:dyDescent="0.25">
      <c r="B480" s="89">
        <v>11606000000</v>
      </c>
      <c r="C480" s="89">
        <v>-92.469123999999994</v>
      </c>
      <c r="D480" s="89">
        <v>-84.114211999999995</v>
      </c>
      <c r="F480" s="6">
        <f t="shared" si="78"/>
        <v>11.014722222222</v>
      </c>
      <c r="G480" s="6">
        <f t="shared" si="76"/>
        <v>-73.189018000000004</v>
      </c>
      <c r="J480" s="89">
        <v>11606000000</v>
      </c>
      <c r="K480" s="89">
        <v>-83.467979</v>
      </c>
      <c r="L480" s="89">
        <v>-73.417679000000007</v>
      </c>
      <c r="N480" s="6">
        <f t="shared" si="79"/>
        <v>11.014722222222</v>
      </c>
      <c r="O480" s="6">
        <f t="shared" si="77"/>
        <v>-76.282341000000002</v>
      </c>
    </row>
    <row r="481" spans="2:16" x14ac:dyDescent="0.25">
      <c r="B481" s="89">
        <v>11737333333.333</v>
      </c>
      <c r="C481" s="89">
        <v>-87.586783999999994</v>
      </c>
      <c r="D481" s="89">
        <v>-78.884017999999998</v>
      </c>
      <c r="F481" s="6">
        <f t="shared" si="78"/>
        <v>11.545</v>
      </c>
      <c r="G481" s="6">
        <f t="shared" si="76"/>
        <v>-74.774910000000006</v>
      </c>
      <c r="J481" s="89">
        <v>11737333333.333</v>
      </c>
      <c r="K481" s="89">
        <v>-88.994522000000003</v>
      </c>
      <c r="L481" s="89">
        <v>-79.144226000000003</v>
      </c>
      <c r="N481" s="6">
        <f t="shared" si="79"/>
        <v>11.545</v>
      </c>
      <c r="O481" s="6">
        <f t="shared" si="77"/>
        <v>-71.578864999999993</v>
      </c>
    </row>
    <row r="482" spans="2:16" x14ac:dyDescent="0.25">
      <c r="B482" s="89">
        <v>11868666666.667</v>
      </c>
      <c r="C482" s="89">
        <v>-91.686485000000005</v>
      </c>
      <c r="D482" s="89">
        <v>-82.601546999999997</v>
      </c>
      <c r="F482" s="6" t="s">
        <v>21</v>
      </c>
      <c r="J482" s="89">
        <v>11868666666.667</v>
      </c>
      <c r="K482" s="89">
        <v>-84.894767999999999</v>
      </c>
      <c r="L482" s="89">
        <v>-75.565071000000003</v>
      </c>
      <c r="N482" s="6" t="s">
        <v>21</v>
      </c>
    </row>
    <row r="483" spans="2:16" x14ac:dyDescent="0.25">
      <c r="B483" s="89">
        <v>12000000000</v>
      </c>
      <c r="C483" s="89">
        <v>-92.519371000000007</v>
      </c>
      <c r="D483" s="89">
        <v>-81.948570000000004</v>
      </c>
      <c r="J483" s="89">
        <v>12000000000</v>
      </c>
      <c r="K483" s="89">
        <v>-85.764663999999996</v>
      </c>
      <c r="L483" s="89">
        <v>-76.487808000000001</v>
      </c>
    </row>
    <row r="484" spans="2:16" x14ac:dyDescent="0.25">
      <c r="B484" s="89" t="s">
        <v>21</v>
      </c>
      <c r="J484" s="89" t="s">
        <v>21</v>
      </c>
    </row>
    <row r="485" spans="2:16" x14ac:dyDescent="0.25">
      <c r="F485" s="6" t="s">
        <v>64</v>
      </c>
      <c r="N485" s="6" t="s">
        <v>64</v>
      </c>
    </row>
    <row r="486" spans="2:16" ht="15.75" x14ac:dyDescent="0.25">
      <c r="F486" s="6" t="s">
        <v>19</v>
      </c>
      <c r="G486" s="6" t="str">
        <f t="shared" ref="G486:G505" si="80">D512</f>
        <v>5Ix2L dBc Log Mag(dB)</v>
      </c>
      <c r="H486" s="35">
        <v>5</v>
      </c>
      <c r="N486" s="6" t="s">
        <v>19</v>
      </c>
      <c r="O486" s="6" t="str">
        <f t="shared" ref="O486:O505" si="81">L512</f>
        <v>5Ix2L dBc Log Mag(dB)</v>
      </c>
      <c r="P486" s="35">
        <v>5</v>
      </c>
    </row>
    <row r="487" spans="2:16" ht="15.75" x14ac:dyDescent="0.25">
      <c r="B487" s="89" t="s">
        <v>63</v>
      </c>
      <c r="F487" s="6">
        <f t="shared" ref="F487:F505" si="82">B513/1000000000</f>
        <v>3.5449999999999999</v>
      </c>
      <c r="G487" s="6">
        <f t="shared" si="80"/>
        <v>-64.971710000000002</v>
      </c>
      <c r="H487" s="36">
        <f>ABS(AVERAGE(G487:G505)-(H486-1)*15)</f>
        <v>147.1312794736842</v>
      </c>
      <c r="J487" s="89" t="s">
        <v>63</v>
      </c>
      <c r="N487" s="6">
        <f t="shared" ref="N487:N505" si="83">J513/1000000000</f>
        <v>3.5449999999999999</v>
      </c>
      <c r="O487" s="6">
        <f t="shared" si="81"/>
        <v>-71.198493999999997</v>
      </c>
      <c r="P487" s="36">
        <f>ABS(AVERAGE(O487:O505)-(P486-1)*15)</f>
        <v>146.884399</v>
      </c>
    </row>
    <row r="488" spans="2:16" x14ac:dyDescent="0.25">
      <c r="B488" s="89" t="s">
        <v>19</v>
      </c>
      <c r="C488" s="89" t="s">
        <v>164</v>
      </c>
      <c r="D488" s="89" t="s">
        <v>90</v>
      </c>
      <c r="F488" s="6">
        <f t="shared" si="82"/>
        <v>4.0147222222221997</v>
      </c>
      <c r="G488" s="6">
        <f t="shared" si="80"/>
        <v>-87.402336000000005</v>
      </c>
      <c r="J488" s="89" t="s">
        <v>19</v>
      </c>
      <c r="K488" s="89" t="s">
        <v>164</v>
      </c>
      <c r="L488" s="89" t="s">
        <v>90</v>
      </c>
      <c r="N488" s="6">
        <f t="shared" si="83"/>
        <v>4.0147222222221997</v>
      </c>
      <c r="O488" s="6">
        <f t="shared" si="81"/>
        <v>-82.921470999999997</v>
      </c>
    </row>
    <row r="489" spans="2:16" x14ac:dyDescent="0.25">
      <c r="B489" s="89">
        <v>2000000000</v>
      </c>
      <c r="C489" s="89">
        <v>-71.958259999999996</v>
      </c>
      <c r="D489" s="89">
        <v>-64.286392000000006</v>
      </c>
      <c r="F489" s="6">
        <f t="shared" si="82"/>
        <v>4.4844444444444003</v>
      </c>
      <c r="G489" s="6">
        <f t="shared" si="80"/>
        <v>-85.438248000000002</v>
      </c>
      <c r="J489" s="89">
        <v>2000000000</v>
      </c>
      <c r="K489" s="89">
        <v>-66.289473999999998</v>
      </c>
      <c r="L489" s="89">
        <v>-55.230488000000001</v>
      </c>
      <c r="N489" s="6">
        <f t="shared" si="83"/>
        <v>4.4844444444444003</v>
      </c>
      <c r="O489" s="6">
        <f t="shared" si="81"/>
        <v>-72.509322999999995</v>
      </c>
    </row>
    <row r="490" spans="2:16" x14ac:dyDescent="0.25">
      <c r="B490" s="89">
        <v>2530277777.7778001</v>
      </c>
      <c r="C490" s="89">
        <v>-72.069655999999995</v>
      </c>
      <c r="D490" s="89">
        <v>-64.438286000000005</v>
      </c>
      <c r="F490" s="6">
        <f t="shared" si="82"/>
        <v>4.9541666666667004</v>
      </c>
      <c r="G490" s="6">
        <f t="shared" si="80"/>
        <v>-83.459594999999993</v>
      </c>
      <c r="J490" s="89">
        <v>2530277777.7778001</v>
      </c>
      <c r="K490" s="89">
        <v>-72.452147999999994</v>
      </c>
      <c r="L490" s="89">
        <v>-65.382277999999999</v>
      </c>
      <c r="N490" s="6">
        <f t="shared" si="83"/>
        <v>4.9541666666667004</v>
      </c>
      <c r="O490" s="6">
        <f t="shared" si="81"/>
        <v>-79.543914999999998</v>
      </c>
    </row>
    <row r="491" spans="2:16" x14ac:dyDescent="0.25">
      <c r="B491" s="89">
        <v>3060555555.5556002</v>
      </c>
      <c r="C491" s="89">
        <v>-71.250541999999996</v>
      </c>
      <c r="D491" s="89">
        <v>-63.278156000000003</v>
      </c>
      <c r="F491" s="6">
        <f t="shared" si="82"/>
        <v>5.4238888888889001</v>
      </c>
      <c r="G491" s="6">
        <f t="shared" si="80"/>
        <v>-95.042891999999995</v>
      </c>
      <c r="J491" s="89">
        <v>3060555555.5556002</v>
      </c>
      <c r="K491" s="89">
        <v>-74.709198000000001</v>
      </c>
      <c r="L491" s="89">
        <v>-67.735870000000006</v>
      </c>
      <c r="N491" s="6">
        <f t="shared" si="83"/>
        <v>5.4238888888889001</v>
      </c>
      <c r="O491" s="6">
        <f t="shared" si="81"/>
        <v>-88.563468999999998</v>
      </c>
    </row>
    <row r="492" spans="2:16" x14ac:dyDescent="0.25">
      <c r="B492" s="89">
        <v>3590833333.3333001</v>
      </c>
      <c r="C492" s="89">
        <v>-74.158126999999993</v>
      </c>
      <c r="D492" s="89">
        <v>-66.58699</v>
      </c>
      <c r="F492" s="6">
        <f t="shared" si="82"/>
        <v>5.8936111111110998</v>
      </c>
      <c r="G492" s="6">
        <f t="shared" si="80"/>
        <v>-94.136459000000002</v>
      </c>
      <c r="J492" s="89">
        <v>3590833333.3333001</v>
      </c>
      <c r="K492" s="89">
        <v>-91.125763000000006</v>
      </c>
      <c r="L492" s="89">
        <v>-83.463768000000002</v>
      </c>
      <c r="N492" s="6">
        <f t="shared" si="83"/>
        <v>5.8936111111110998</v>
      </c>
      <c r="O492" s="6">
        <f t="shared" si="81"/>
        <v>-98.52243</v>
      </c>
    </row>
    <row r="493" spans="2:16" x14ac:dyDescent="0.25">
      <c r="B493" s="89">
        <v>4121111111.1111002</v>
      </c>
      <c r="C493" s="89">
        <v>-79.943672000000007</v>
      </c>
      <c r="D493" s="89">
        <v>-72.625320000000002</v>
      </c>
      <c r="F493" s="6">
        <f t="shared" si="82"/>
        <v>6.3633333333332995</v>
      </c>
      <c r="G493" s="6">
        <f t="shared" si="80"/>
        <v>-76.111061000000007</v>
      </c>
      <c r="J493" s="89">
        <v>4121111111.1111002</v>
      </c>
      <c r="K493" s="89">
        <v>-82.661902999999995</v>
      </c>
      <c r="L493" s="89">
        <v>-74.522796999999997</v>
      </c>
      <c r="N493" s="6">
        <f t="shared" si="83"/>
        <v>6.3633333333332995</v>
      </c>
      <c r="O493" s="6">
        <f t="shared" si="81"/>
        <v>-85.763740999999996</v>
      </c>
    </row>
    <row r="494" spans="2:16" x14ac:dyDescent="0.25">
      <c r="B494" s="89">
        <v>4651388888.8888998</v>
      </c>
      <c r="C494" s="89">
        <v>-91.563857999999996</v>
      </c>
      <c r="D494" s="89">
        <v>-84.254386999999994</v>
      </c>
      <c r="F494" s="6">
        <f t="shared" si="82"/>
        <v>6.8330555555556005</v>
      </c>
      <c r="G494" s="6">
        <f t="shared" si="80"/>
        <v>-89.776702999999998</v>
      </c>
      <c r="J494" s="89">
        <v>4651388888.8888998</v>
      </c>
      <c r="K494" s="89">
        <v>-75.212745999999996</v>
      </c>
      <c r="L494" s="89">
        <v>-66.845130999999995</v>
      </c>
      <c r="N494" s="6">
        <f t="shared" si="83"/>
        <v>6.8330555555556005</v>
      </c>
      <c r="O494" s="6">
        <f t="shared" si="81"/>
        <v>-91.588638000000003</v>
      </c>
    </row>
    <row r="495" spans="2:16" x14ac:dyDescent="0.25">
      <c r="B495" s="89">
        <v>5181666666.6667004</v>
      </c>
      <c r="C495" s="89">
        <v>-81.062545999999998</v>
      </c>
      <c r="D495" s="89">
        <v>-73.863624999999999</v>
      </c>
      <c r="F495" s="6">
        <f t="shared" si="82"/>
        <v>7.3027777777777994</v>
      </c>
      <c r="G495" s="6">
        <f t="shared" si="80"/>
        <v>-81.372046999999995</v>
      </c>
      <c r="J495" s="89">
        <v>5181666666.6667004</v>
      </c>
      <c r="K495" s="89">
        <v>-86.549819999999997</v>
      </c>
      <c r="L495" s="89">
        <v>-77.789237999999997</v>
      </c>
      <c r="N495" s="6">
        <f t="shared" si="83"/>
        <v>7.3027777777777994</v>
      </c>
      <c r="O495" s="6">
        <f t="shared" si="81"/>
        <v>-85.600234999999998</v>
      </c>
    </row>
    <row r="496" spans="2:16" x14ac:dyDescent="0.25">
      <c r="B496" s="89">
        <v>5711944444.4443998</v>
      </c>
      <c r="C496" s="89">
        <v>-82.776657</v>
      </c>
      <c r="D496" s="89">
        <v>-75.107544000000004</v>
      </c>
      <c r="F496" s="6">
        <f t="shared" si="82"/>
        <v>7.7725</v>
      </c>
      <c r="G496" s="6">
        <f t="shared" si="80"/>
        <v>-79.918137000000002</v>
      </c>
      <c r="J496" s="89">
        <v>5711944444.4443998</v>
      </c>
      <c r="K496" s="89">
        <v>-71.602547000000001</v>
      </c>
      <c r="L496" s="89">
        <v>-62.635227</v>
      </c>
      <c r="N496" s="6">
        <f t="shared" si="83"/>
        <v>7.7725</v>
      </c>
      <c r="O496" s="6">
        <f t="shared" si="81"/>
        <v>-88.235129999999998</v>
      </c>
    </row>
    <row r="497" spans="2:16" x14ac:dyDescent="0.25">
      <c r="B497" s="89">
        <v>6242222222.2222004</v>
      </c>
      <c r="C497" s="89">
        <v>-84.267128</v>
      </c>
      <c r="D497" s="89">
        <v>-75.936485000000005</v>
      </c>
      <c r="F497" s="6">
        <f t="shared" si="82"/>
        <v>8.2422222222221997</v>
      </c>
      <c r="G497" s="6">
        <f t="shared" si="80"/>
        <v>-90.521232999999995</v>
      </c>
      <c r="J497" s="89">
        <v>6242222222.2222004</v>
      </c>
      <c r="K497" s="89">
        <v>-81.484939999999995</v>
      </c>
      <c r="L497" s="89">
        <v>-72.540512000000007</v>
      </c>
      <c r="N497" s="6">
        <f t="shared" si="83"/>
        <v>8.2422222222221997</v>
      </c>
      <c r="O497" s="6">
        <f t="shared" si="81"/>
        <v>-92.876396</v>
      </c>
    </row>
    <row r="498" spans="2:16" x14ac:dyDescent="0.25">
      <c r="B498" s="89">
        <v>6772500000</v>
      </c>
      <c r="C498" s="89">
        <v>-94.203461000000004</v>
      </c>
      <c r="D498" s="89">
        <v>-85.658576999999994</v>
      </c>
      <c r="F498" s="6">
        <f t="shared" si="82"/>
        <v>8.7119444444444003</v>
      </c>
      <c r="G498" s="6">
        <f t="shared" si="80"/>
        <v>-88.257019</v>
      </c>
      <c r="J498" s="89">
        <v>6772500000</v>
      </c>
      <c r="K498" s="89">
        <v>-77.191520999999995</v>
      </c>
      <c r="L498" s="89">
        <v>-67.629127999999994</v>
      </c>
      <c r="N498" s="6">
        <f t="shared" si="83"/>
        <v>8.7119444444444003</v>
      </c>
      <c r="O498" s="6">
        <f t="shared" si="81"/>
        <v>-84.895515000000003</v>
      </c>
    </row>
    <row r="499" spans="2:16" x14ac:dyDescent="0.25">
      <c r="B499" s="89">
        <v>7302777777.7777996</v>
      </c>
      <c r="C499" s="89">
        <v>-69.244513999999995</v>
      </c>
      <c r="D499" s="89">
        <v>-60.381278999999999</v>
      </c>
      <c r="F499" s="6">
        <f t="shared" si="82"/>
        <v>9.1816666666667004</v>
      </c>
      <c r="G499" s="6">
        <f t="shared" si="80"/>
        <v>-100.18124</v>
      </c>
      <c r="J499" s="89">
        <v>7302777777.7777996</v>
      </c>
      <c r="K499" s="89">
        <v>-84.288871999999998</v>
      </c>
      <c r="L499" s="89">
        <v>-74.457213999999993</v>
      </c>
      <c r="N499" s="6">
        <f t="shared" si="83"/>
        <v>9.1816666666667004</v>
      </c>
      <c r="O499" s="6">
        <f t="shared" si="81"/>
        <v>-92.395118999999994</v>
      </c>
    </row>
    <row r="500" spans="2:16" x14ac:dyDescent="0.25">
      <c r="B500" s="89">
        <v>7833055555.5556002</v>
      </c>
      <c r="C500" s="89">
        <v>-69.034721000000005</v>
      </c>
      <c r="D500" s="89">
        <v>-60.320770000000003</v>
      </c>
      <c r="F500" s="6">
        <f t="shared" si="82"/>
        <v>9.651388888888901</v>
      </c>
      <c r="G500" s="6">
        <f t="shared" si="80"/>
        <v>-84.783317999999994</v>
      </c>
      <c r="J500" s="89">
        <v>7833055555.5556002</v>
      </c>
      <c r="K500" s="89">
        <v>-85.134285000000006</v>
      </c>
      <c r="L500" s="89">
        <v>-75.079734999999999</v>
      </c>
      <c r="N500" s="6">
        <f t="shared" si="83"/>
        <v>9.651388888888901</v>
      </c>
      <c r="O500" s="6">
        <f t="shared" si="81"/>
        <v>-86.217788999999996</v>
      </c>
    </row>
    <row r="501" spans="2:16" x14ac:dyDescent="0.25">
      <c r="B501" s="89">
        <v>8363333333.3332996</v>
      </c>
      <c r="C501" s="89">
        <v>-85.509079</v>
      </c>
      <c r="D501" s="89">
        <v>-76.413871999999998</v>
      </c>
      <c r="F501" s="6">
        <f t="shared" si="82"/>
        <v>10.121111111111</v>
      </c>
      <c r="G501" s="6">
        <f t="shared" si="80"/>
        <v>-81.665901000000005</v>
      </c>
      <c r="J501" s="89">
        <v>8363333333.3332996</v>
      </c>
      <c r="K501" s="89">
        <v>-97.079468000000006</v>
      </c>
      <c r="L501" s="89">
        <v>-86.525290999999996</v>
      </c>
      <c r="N501" s="6">
        <f t="shared" si="83"/>
        <v>10.121111111111</v>
      </c>
      <c r="O501" s="6">
        <f t="shared" si="81"/>
        <v>-90.658516000000006</v>
      </c>
    </row>
    <row r="502" spans="2:16" x14ac:dyDescent="0.25">
      <c r="B502" s="89">
        <v>8893611111.1110992</v>
      </c>
      <c r="C502" s="89">
        <v>-72.571472</v>
      </c>
      <c r="D502" s="89">
        <v>-63.873631000000003</v>
      </c>
      <c r="F502" s="6">
        <f t="shared" si="82"/>
        <v>10.590833333333</v>
      </c>
      <c r="G502" s="6">
        <f t="shared" si="80"/>
        <v>-90.142669999999995</v>
      </c>
      <c r="J502" s="89">
        <v>8893611111.1110992</v>
      </c>
      <c r="K502" s="89">
        <v>-77.765181999999996</v>
      </c>
      <c r="L502" s="89">
        <v>-67.336189000000005</v>
      </c>
      <c r="N502" s="6">
        <f t="shared" si="83"/>
        <v>10.590833333333</v>
      </c>
      <c r="O502" s="6">
        <f t="shared" si="81"/>
        <v>-87.810715000000002</v>
      </c>
    </row>
    <row r="503" spans="2:16" x14ac:dyDescent="0.25">
      <c r="B503" s="89">
        <v>9423888888.8889008</v>
      </c>
      <c r="C503" s="89">
        <v>-69.383376999999996</v>
      </c>
      <c r="D503" s="89">
        <v>-60.939757999999998</v>
      </c>
      <c r="F503" s="6">
        <f t="shared" si="82"/>
        <v>11.060555555556</v>
      </c>
      <c r="G503" s="6">
        <f t="shared" si="80"/>
        <v>-100.28995999999999</v>
      </c>
      <c r="J503" s="89">
        <v>9423888888.8889008</v>
      </c>
      <c r="K503" s="89">
        <v>-88.761848000000001</v>
      </c>
      <c r="L503" s="89">
        <v>-78.427802999999997</v>
      </c>
      <c r="N503" s="6">
        <f t="shared" si="83"/>
        <v>11.060555555556</v>
      </c>
      <c r="O503" s="6">
        <f t="shared" si="81"/>
        <v>-95.032539</v>
      </c>
    </row>
    <row r="504" spans="2:16" x14ac:dyDescent="0.25">
      <c r="B504" s="89">
        <v>9954166666.6667004</v>
      </c>
      <c r="C504" s="89">
        <v>-87.474845999999999</v>
      </c>
      <c r="D504" s="89">
        <v>-79.119941999999995</v>
      </c>
      <c r="F504" s="6">
        <f t="shared" si="82"/>
        <v>11.530277777778</v>
      </c>
      <c r="G504" s="6">
        <f t="shared" si="80"/>
        <v>-97.807167000000007</v>
      </c>
      <c r="J504" s="89">
        <v>9954166666.6667004</v>
      </c>
      <c r="K504" s="89">
        <v>-101.98206</v>
      </c>
      <c r="L504" s="89">
        <v>-91.931754999999995</v>
      </c>
      <c r="N504" s="6">
        <f t="shared" si="83"/>
        <v>11.530277777778</v>
      </c>
      <c r="O504" s="6">
        <f t="shared" si="81"/>
        <v>-96.043937999999997</v>
      </c>
    </row>
    <row r="505" spans="2:16" x14ac:dyDescent="0.25">
      <c r="B505" s="89">
        <v>10484444444.444</v>
      </c>
      <c r="C505" s="89">
        <v>-82.838554000000002</v>
      </c>
      <c r="D505" s="89">
        <v>-74.135788000000005</v>
      </c>
      <c r="F505" s="6">
        <f t="shared" si="82"/>
        <v>12</v>
      </c>
      <c r="G505" s="6">
        <f t="shared" si="80"/>
        <v>-84.216614000000007</v>
      </c>
      <c r="J505" s="89">
        <v>10484444444.444</v>
      </c>
      <c r="K505" s="89">
        <v>-78.620284999999996</v>
      </c>
      <c r="L505" s="89">
        <v>-68.769997000000004</v>
      </c>
      <c r="N505" s="6">
        <f t="shared" si="83"/>
        <v>12</v>
      </c>
      <c r="O505" s="6">
        <f t="shared" si="81"/>
        <v>-80.426208000000003</v>
      </c>
    </row>
    <row r="506" spans="2:16" x14ac:dyDescent="0.25">
      <c r="B506" s="89">
        <v>11014722222.222</v>
      </c>
      <c r="C506" s="89">
        <v>-82.273955999999998</v>
      </c>
      <c r="D506" s="89">
        <v>-73.189018000000004</v>
      </c>
      <c r="F506" s="6" t="s">
        <v>21</v>
      </c>
      <c r="J506" s="89">
        <v>11014722222.222</v>
      </c>
      <c r="K506" s="89">
        <v>-85.612037999999998</v>
      </c>
      <c r="L506" s="89">
        <v>-76.282341000000002</v>
      </c>
      <c r="N506" s="6" t="s">
        <v>21</v>
      </c>
    </row>
    <row r="507" spans="2:16" x14ac:dyDescent="0.25">
      <c r="B507" s="89">
        <v>11545000000</v>
      </c>
      <c r="C507" s="89">
        <v>-85.345710999999994</v>
      </c>
      <c r="D507" s="89">
        <v>-74.774910000000006</v>
      </c>
      <c r="J507" s="89">
        <v>11545000000</v>
      </c>
      <c r="K507" s="89">
        <v>-80.855712999999994</v>
      </c>
      <c r="L507" s="89">
        <v>-71.578864999999993</v>
      </c>
    </row>
    <row r="508" spans="2:16" x14ac:dyDescent="0.25">
      <c r="B508" s="89" t="s">
        <v>21</v>
      </c>
      <c r="J508" s="89" t="s">
        <v>21</v>
      </c>
    </row>
    <row r="509" spans="2:16" x14ac:dyDescent="0.25">
      <c r="F509" s="6" t="s">
        <v>66</v>
      </c>
      <c r="N509" s="6" t="s">
        <v>66</v>
      </c>
    </row>
    <row r="510" spans="2:16" ht="15.75" x14ac:dyDescent="0.25">
      <c r="F510" s="6" t="s">
        <v>19</v>
      </c>
      <c r="G510" s="6" t="str">
        <f t="shared" ref="G510:G529" si="84">D536</f>
        <v>5Ix3L dBc Log Mag(dB)</v>
      </c>
      <c r="H510" s="35">
        <v>5</v>
      </c>
      <c r="N510" s="6" t="s">
        <v>19</v>
      </c>
      <c r="O510" s="6" t="str">
        <f t="shared" ref="O510:O529" si="85">L536</f>
        <v>5Ix3L dBc Log Mag(dB)</v>
      </c>
      <c r="P510" s="35">
        <v>5</v>
      </c>
    </row>
    <row r="511" spans="2:16" ht="15.75" x14ac:dyDescent="0.25">
      <c r="B511" s="89" t="s">
        <v>64</v>
      </c>
      <c r="F511" s="6">
        <f t="shared" ref="F511:F529" si="86">B537/1000000000</f>
        <v>5.5449999999999999</v>
      </c>
      <c r="G511" s="6">
        <f t="shared" si="84"/>
        <v>-38.890202000000002</v>
      </c>
      <c r="H511" s="36">
        <f>ABS(AVERAGE(G511:G529)-(H510-1)*15)</f>
        <v>121.33340421052631</v>
      </c>
      <c r="J511" s="89" t="s">
        <v>64</v>
      </c>
      <c r="N511" s="6">
        <f t="shared" ref="N511:N529" si="87">J537/1000000000</f>
        <v>5.5449999999999999</v>
      </c>
      <c r="O511" s="6">
        <f t="shared" si="85"/>
        <v>-43.787379999999999</v>
      </c>
      <c r="P511" s="36">
        <f>ABS(AVERAGE(O511:O529)-(P510-1)*15)</f>
        <v>127.95767494736843</v>
      </c>
    </row>
    <row r="512" spans="2:16" x14ac:dyDescent="0.25">
      <c r="B512" s="89" t="s">
        <v>19</v>
      </c>
      <c r="C512" s="89" t="s">
        <v>165</v>
      </c>
      <c r="D512" s="89" t="s">
        <v>91</v>
      </c>
      <c r="F512" s="6">
        <f t="shared" si="86"/>
        <v>5.9036111111111005</v>
      </c>
      <c r="G512" s="6">
        <f t="shared" si="84"/>
        <v>-50.139397000000002</v>
      </c>
      <c r="J512" s="89" t="s">
        <v>19</v>
      </c>
      <c r="K512" s="89" t="s">
        <v>165</v>
      </c>
      <c r="L512" s="89" t="s">
        <v>91</v>
      </c>
      <c r="N512" s="6">
        <f t="shared" si="87"/>
        <v>5.9036111111111005</v>
      </c>
      <c r="O512" s="6">
        <f t="shared" si="85"/>
        <v>-53.307175000000001</v>
      </c>
    </row>
    <row r="513" spans="2:15" x14ac:dyDescent="0.25">
      <c r="B513" s="89">
        <v>3545000000</v>
      </c>
      <c r="C513" s="89">
        <v>-72.643578000000005</v>
      </c>
      <c r="D513" s="89">
        <v>-64.971710000000002</v>
      </c>
      <c r="F513" s="6">
        <f t="shared" si="86"/>
        <v>6.2622222222222002</v>
      </c>
      <c r="G513" s="6">
        <f t="shared" si="84"/>
        <v>-58.965629999999997</v>
      </c>
      <c r="J513" s="89">
        <v>3545000000</v>
      </c>
      <c r="K513" s="89">
        <v>-82.257476999999994</v>
      </c>
      <c r="L513" s="89">
        <v>-71.198493999999997</v>
      </c>
      <c r="N513" s="6">
        <f t="shared" si="87"/>
        <v>6.2622222222222002</v>
      </c>
      <c r="O513" s="6">
        <f t="shared" si="85"/>
        <v>-61.327911</v>
      </c>
    </row>
    <row r="514" spans="2:15" x14ac:dyDescent="0.25">
      <c r="B514" s="89">
        <v>4014722222.2221999</v>
      </c>
      <c r="C514" s="89">
        <v>-95.033707000000007</v>
      </c>
      <c r="D514" s="89">
        <v>-87.402336000000005</v>
      </c>
      <c r="F514" s="6">
        <f t="shared" si="86"/>
        <v>6.6208333333332998</v>
      </c>
      <c r="G514" s="6">
        <f t="shared" si="84"/>
        <v>-70.312888999999998</v>
      </c>
      <c r="J514" s="89">
        <v>4014722222.2221999</v>
      </c>
      <c r="K514" s="89">
        <v>-89.991348000000002</v>
      </c>
      <c r="L514" s="89">
        <v>-82.921470999999997</v>
      </c>
      <c r="N514" s="6">
        <f t="shared" si="87"/>
        <v>6.6208333333332998</v>
      </c>
      <c r="O514" s="6">
        <f t="shared" si="85"/>
        <v>-59.549351000000001</v>
      </c>
    </row>
    <row r="515" spans="2:15" x14ac:dyDescent="0.25">
      <c r="B515" s="89">
        <v>4484444444.4443998</v>
      </c>
      <c r="C515" s="89">
        <v>-93.410636999999994</v>
      </c>
      <c r="D515" s="89">
        <v>-85.438248000000002</v>
      </c>
      <c r="F515" s="6">
        <f t="shared" si="86"/>
        <v>6.9794444444443995</v>
      </c>
      <c r="G515" s="6">
        <f t="shared" si="84"/>
        <v>-72.748810000000006</v>
      </c>
      <c r="J515" s="89">
        <v>4484444444.4443998</v>
      </c>
      <c r="K515" s="89">
        <v>-79.482651000000004</v>
      </c>
      <c r="L515" s="89">
        <v>-72.509322999999995</v>
      </c>
      <c r="N515" s="6">
        <f t="shared" si="87"/>
        <v>6.9794444444443995</v>
      </c>
      <c r="O515" s="6">
        <f t="shared" si="85"/>
        <v>-56.361674999999998</v>
      </c>
    </row>
    <row r="516" spans="2:15" x14ac:dyDescent="0.25">
      <c r="B516" s="89">
        <v>4954166666.6667004</v>
      </c>
      <c r="C516" s="89">
        <v>-91.030731000000003</v>
      </c>
      <c r="D516" s="89">
        <v>-83.459594999999993</v>
      </c>
      <c r="F516" s="6">
        <f t="shared" si="86"/>
        <v>7.3380555555556004</v>
      </c>
      <c r="G516" s="6">
        <f t="shared" si="84"/>
        <v>-71.699119999999994</v>
      </c>
      <c r="J516" s="89">
        <v>4954166666.6667004</v>
      </c>
      <c r="K516" s="89">
        <v>-87.205916999999999</v>
      </c>
      <c r="L516" s="89">
        <v>-79.543914999999998</v>
      </c>
      <c r="N516" s="6">
        <f t="shared" si="87"/>
        <v>7.3380555555556004</v>
      </c>
      <c r="O516" s="6">
        <f t="shared" si="85"/>
        <v>-59.825020000000002</v>
      </c>
    </row>
    <row r="517" spans="2:15" x14ac:dyDescent="0.25">
      <c r="B517" s="89">
        <v>5423888888.8888998</v>
      </c>
      <c r="C517" s="89">
        <v>-102.36124</v>
      </c>
      <c r="D517" s="89">
        <v>-95.042891999999995</v>
      </c>
      <c r="F517" s="6">
        <f t="shared" si="86"/>
        <v>7.6966666666667001</v>
      </c>
      <c r="G517" s="6">
        <f t="shared" si="84"/>
        <v>-66.412711999999999</v>
      </c>
      <c r="J517" s="89">
        <v>5423888888.8888998</v>
      </c>
      <c r="K517" s="89">
        <v>-96.702575999999993</v>
      </c>
      <c r="L517" s="89">
        <v>-88.563468999999998</v>
      </c>
      <c r="N517" s="6">
        <f t="shared" si="87"/>
        <v>7.6966666666667001</v>
      </c>
      <c r="O517" s="6">
        <f t="shared" si="85"/>
        <v>-62.056156000000001</v>
      </c>
    </row>
    <row r="518" spans="2:15" x14ac:dyDescent="0.25">
      <c r="B518" s="89">
        <v>5893611111.1111002</v>
      </c>
      <c r="C518" s="89">
        <v>-101.44593</v>
      </c>
      <c r="D518" s="89">
        <v>-94.136459000000002</v>
      </c>
      <c r="F518" s="6">
        <f t="shared" si="86"/>
        <v>8.0552777777777997</v>
      </c>
      <c r="G518" s="6">
        <f t="shared" si="84"/>
        <v>-63.978458000000003</v>
      </c>
      <c r="J518" s="89">
        <v>5893611111.1111002</v>
      </c>
      <c r="K518" s="89">
        <v>-106.89004</v>
      </c>
      <c r="L518" s="89">
        <v>-98.52243</v>
      </c>
      <c r="N518" s="6">
        <f t="shared" si="87"/>
        <v>8.0552777777777997</v>
      </c>
      <c r="O518" s="6">
        <f t="shared" si="85"/>
        <v>-64.754868000000002</v>
      </c>
    </row>
    <row r="519" spans="2:15" x14ac:dyDescent="0.25">
      <c r="B519" s="89">
        <v>6363333333.3332996</v>
      </c>
      <c r="C519" s="89">
        <v>-83.309982000000005</v>
      </c>
      <c r="D519" s="89">
        <v>-76.111061000000007</v>
      </c>
      <c r="F519" s="6">
        <f t="shared" si="86"/>
        <v>8.4138888888889003</v>
      </c>
      <c r="G519" s="6">
        <f t="shared" si="84"/>
        <v>-61.350409999999997</v>
      </c>
      <c r="J519" s="89">
        <v>6363333333.3332996</v>
      </c>
      <c r="K519" s="89">
        <v>-94.524315000000001</v>
      </c>
      <c r="L519" s="89">
        <v>-85.763740999999996</v>
      </c>
      <c r="N519" s="6">
        <f t="shared" si="87"/>
        <v>8.4138888888889003</v>
      </c>
      <c r="O519" s="6">
        <f t="shared" si="85"/>
        <v>-68.639304999999993</v>
      </c>
    </row>
    <row r="520" spans="2:15" x14ac:dyDescent="0.25">
      <c r="B520" s="89">
        <v>6833055555.5556002</v>
      </c>
      <c r="C520" s="89">
        <v>-97.445815999999994</v>
      </c>
      <c r="D520" s="89">
        <v>-89.776702999999998</v>
      </c>
      <c r="F520" s="6">
        <f t="shared" si="86"/>
        <v>8.7725000000000009</v>
      </c>
      <c r="G520" s="6">
        <f t="shared" si="84"/>
        <v>-60.274464000000002</v>
      </c>
      <c r="J520" s="89">
        <v>6833055555.5556002</v>
      </c>
      <c r="K520" s="89">
        <v>-100.55595</v>
      </c>
      <c r="L520" s="89">
        <v>-91.588638000000003</v>
      </c>
      <c r="N520" s="6">
        <f t="shared" si="87"/>
        <v>8.7725000000000009</v>
      </c>
      <c r="O520" s="6">
        <f t="shared" si="85"/>
        <v>-71.55941</v>
      </c>
    </row>
    <row r="521" spans="2:15" x14ac:dyDescent="0.25">
      <c r="B521" s="89">
        <v>7302777777.7777996</v>
      </c>
      <c r="C521" s="89">
        <v>-89.702681999999996</v>
      </c>
      <c r="D521" s="89">
        <v>-81.372046999999995</v>
      </c>
      <c r="F521" s="6">
        <f t="shared" si="86"/>
        <v>9.1311111111110996</v>
      </c>
      <c r="G521" s="6">
        <f t="shared" si="84"/>
        <v>-57.529868999999998</v>
      </c>
      <c r="J521" s="89">
        <v>7302777777.7777996</v>
      </c>
      <c r="K521" s="89">
        <v>-94.544655000000006</v>
      </c>
      <c r="L521" s="89">
        <v>-85.600234999999998</v>
      </c>
      <c r="N521" s="6">
        <f t="shared" si="87"/>
        <v>9.1311111111110996</v>
      </c>
      <c r="O521" s="6">
        <f t="shared" si="85"/>
        <v>-75.213936000000004</v>
      </c>
    </row>
    <row r="522" spans="2:15" x14ac:dyDescent="0.25">
      <c r="B522" s="89">
        <v>7772500000</v>
      </c>
      <c r="C522" s="89">
        <v>-88.46302</v>
      </c>
      <c r="D522" s="89">
        <v>-79.918137000000002</v>
      </c>
      <c r="F522" s="6">
        <f t="shared" si="86"/>
        <v>9.4897222222222002</v>
      </c>
      <c r="G522" s="6">
        <f t="shared" si="84"/>
        <v>-56.777343999999999</v>
      </c>
      <c r="J522" s="89">
        <v>7772500000</v>
      </c>
      <c r="K522" s="89">
        <v>-97.797516000000002</v>
      </c>
      <c r="L522" s="89">
        <v>-88.235129999999998</v>
      </c>
      <c r="N522" s="6">
        <f t="shared" si="87"/>
        <v>9.4897222222222002</v>
      </c>
      <c r="O522" s="6">
        <f t="shared" si="85"/>
        <v>-76.795394999999999</v>
      </c>
    </row>
    <row r="523" spans="2:15" x14ac:dyDescent="0.25">
      <c r="B523" s="89">
        <v>8242222222.2222004</v>
      </c>
      <c r="C523" s="89">
        <v>-99.384467999999998</v>
      </c>
      <c r="D523" s="89">
        <v>-90.521232999999995</v>
      </c>
      <c r="F523" s="6">
        <f t="shared" si="86"/>
        <v>9.848333333333299</v>
      </c>
      <c r="G523" s="6">
        <f t="shared" si="84"/>
        <v>-58.783648999999997</v>
      </c>
      <c r="J523" s="89">
        <v>8242222222.2222004</v>
      </c>
      <c r="K523" s="89">
        <v>-102.70805</v>
      </c>
      <c r="L523" s="89">
        <v>-92.876396</v>
      </c>
      <c r="N523" s="6">
        <f t="shared" si="87"/>
        <v>9.848333333333299</v>
      </c>
      <c r="O523" s="6">
        <f t="shared" si="85"/>
        <v>-76.727576999999997</v>
      </c>
    </row>
    <row r="524" spans="2:15" x14ac:dyDescent="0.25">
      <c r="B524" s="89">
        <v>8711944444.4444008</v>
      </c>
      <c r="C524" s="89">
        <v>-96.970969999999994</v>
      </c>
      <c r="D524" s="89">
        <v>-88.257019</v>
      </c>
      <c r="F524" s="6">
        <f t="shared" si="86"/>
        <v>10.206944444444</v>
      </c>
      <c r="G524" s="6">
        <f t="shared" si="84"/>
        <v>-58.704028999999998</v>
      </c>
      <c r="J524" s="89">
        <v>8711944444.4444008</v>
      </c>
      <c r="K524" s="89">
        <v>-94.950066000000007</v>
      </c>
      <c r="L524" s="89">
        <v>-84.895515000000003</v>
      </c>
      <c r="N524" s="6">
        <f t="shared" si="87"/>
        <v>10.206944444444</v>
      </c>
      <c r="O524" s="6">
        <f t="shared" si="85"/>
        <v>-77.747414000000006</v>
      </c>
    </row>
    <row r="525" spans="2:15" x14ac:dyDescent="0.25">
      <c r="B525" s="89">
        <v>9181666666.6667004</v>
      </c>
      <c r="C525" s="89">
        <v>-109.27645</v>
      </c>
      <c r="D525" s="89">
        <v>-100.18124</v>
      </c>
      <c r="F525" s="6">
        <f t="shared" si="86"/>
        <v>10.565555555555999</v>
      </c>
      <c r="G525" s="6">
        <f t="shared" si="84"/>
        <v>-57.980370000000001</v>
      </c>
      <c r="J525" s="89">
        <v>9181666666.6667004</v>
      </c>
      <c r="K525" s="89">
        <v>-102.94929999999999</v>
      </c>
      <c r="L525" s="89">
        <v>-92.395118999999994</v>
      </c>
      <c r="N525" s="6">
        <f t="shared" si="87"/>
        <v>10.565555555555999</v>
      </c>
      <c r="O525" s="6">
        <f t="shared" si="85"/>
        <v>-74.200042999999994</v>
      </c>
    </row>
    <row r="526" spans="2:15" x14ac:dyDescent="0.25">
      <c r="B526" s="89">
        <v>9651388888.8889008</v>
      </c>
      <c r="C526" s="89">
        <v>-93.481162999999995</v>
      </c>
      <c r="D526" s="89">
        <v>-84.783317999999994</v>
      </c>
      <c r="F526" s="6">
        <f t="shared" si="86"/>
        <v>10.924166666667</v>
      </c>
      <c r="G526" s="6">
        <f t="shared" si="84"/>
        <v>-59.955170000000003</v>
      </c>
      <c r="J526" s="89">
        <v>9651388888.8889008</v>
      </c>
      <c r="K526" s="89">
        <v>-96.646782000000002</v>
      </c>
      <c r="L526" s="89">
        <v>-86.217788999999996</v>
      </c>
      <c r="N526" s="6">
        <f t="shared" si="87"/>
        <v>10.924166666667</v>
      </c>
      <c r="O526" s="6">
        <f t="shared" si="85"/>
        <v>-78.657287999999994</v>
      </c>
    </row>
    <row r="527" spans="2:15" x14ac:dyDescent="0.25">
      <c r="B527" s="89">
        <v>10121111111.111</v>
      </c>
      <c r="C527" s="89">
        <v>-90.109520000000003</v>
      </c>
      <c r="D527" s="89">
        <v>-81.665901000000005</v>
      </c>
      <c r="F527" s="6">
        <f t="shared" si="86"/>
        <v>11.282777777778</v>
      </c>
      <c r="G527" s="6">
        <f t="shared" si="84"/>
        <v>-63.010303</v>
      </c>
      <c r="J527" s="89">
        <v>10121111111.111</v>
      </c>
      <c r="K527" s="89">
        <v>-100.99256</v>
      </c>
      <c r="L527" s="89">
        <v>-90.658516000000006</v>
      </c>
      <c r="N527" s="6">
        <f t="shared" si="87"/>
        <v>11.282777777778</v>
      </c>
      <c r="O527" s="6">
        <f t="shared" si="85"/>
        <v>-78.848747000000003</v>
      </c>
    </row>
    <row r="528" spans="2:15" x14ac:dyDescent="0.25">
      <c r="B528" s="89">
        <v>10590833333.333</v>
      </c>
      <c r="C528" s="89">
        <v>-98.497574</v>
      </c>
      <c r="D528" s="89">
        <v>-90.142669999999995</v>
      </c>
      <c r="F528" s="6">
        <f t="shared" si="86"/>
        <v>11.641388888889001</v>
      </c>
      <c r="G528" s="6">
        <f t="shared" si="84"/>
        <v>-68.012496999999996</v>
      </c>
      <c r="J528" s="89">
        <v>10590833333.333</v>
      </c>
      <c r="K528" s="89">
        <v>-97.861014999999995</v>
      </c>
      <c r="L528" s="89">
        <v>-87.810715000000002</v>
      </c>
      <c r="N528" s="6">
        <f t="shared" si="87"/>
        <v>11.641388888889001</v>
      </c>
      <c r="O528" s="6">
        <f t="shared" si="85"/>
        <v>-76.631293999999997</v>
      </c>
    </row>
    <row r="529" spans="2:16" x14ac:dyDescent="0.25">
      <c r="B529" s="89">
        <v>11060555555.556</v>
      </c>
      <c r="C529" s="89">
        <v>-108.99274</v>
      </c>
      <c r="D529" s="89">
        <v>-100.28995999999999</v>
      </c>
      <c r="F529" s="6">
        <f t="shared" si="86"/>
        <v>12</v>
      </c>
      <c r="G529" s="6">
        <f t="shared" si="84"/>
        <v>-69.809357000000006</v>
      </c>
      <c r="J529" s="89">
        <v>11060555555.556</v>
      </c>
      <c r="K529" s="89">
        <v>-104.88283</v>
      </c>
      <c r="L529" s="89">
        <v>-95.032539</v>
      </c>
      <c r="N529" s="6">
        <f t="shared" si="87"/>
        <v>12</v>
      </c>
      <c r="O529" s="6">
        <f t="shared" si="85"/>
        <v>-75.205878999999996</v>
      </c>
    </row>
    <row r="530" spans="2:16" x14ac:dyDescent="0.25">
      <c r="B530" s="89">
        <v>11530277777.778</v>
      </c>
      <c r="C530" s="89">
        <v>-106.89211</v>
      </c>
      <c r="D530" s="89">
        <v>-97.807167000000007</v>
      </c>
      <c r="F530" s="6" t="s">
        <v>21</v>
      </c>
      <c r="J530" s="89">
        <v>11530277777.778</v>
      </c>
      <c r="K530" s="89">
        <v>-105.37363000000001</v>
      </c>
      <c r="L530" s="89">
        <v>-96.043937999999997</v>
      </c>
      <c r="N530" s="6" t="s">
        <v>21</v>
      </c>
    </row>
    <row r="531" spans="2:16" x14ac:dyDescent="0.25">
      <c r="B531" s="89">
        <v>12000000000</v>
      </c>
      <c r="C531" s="89">
        <v>-94.787414999999996</v>
      </c>
      <c r="D531" s="89">
        <v>-84.216614000000007</v>
      </c>
      <c r="J531" s="89">
        <v>12000000000</v>
      </c>
      <c r="K531" s="89">
        <v>-89.703056000000004</v>
      </c>
      <c r="L531" s="89">
        <v>-80.426208000000003</v>
      </c>
    </row>
    <row r="532" spans="2:16" x14ac:dyDescent="0.25">
      <c r="B532" s="89" t="s">
        <v>21</v>
      </c>
      <c r="J532" s="89" t="s">
        <v>21</v>
      </c>
    </row>
    <row r="533" spans="2:16" x14ac:dyDescent="0.25">
      <c r="F533" s="6" t="s">
        <v>68</v>
      </c>
      <c r="N533" s="6" t="s">
        <v>68</v>
      </c>
    </row>
    <row r="534" spans="2:16" ht="15.75" x14ac:dyDescent="0.25">
      <c r="F534" s="6" t="s">
        <v>19</v>
      </c>
      <c r="G534" s="6" t="str">
        <f t="shared" ref="G534:G553" si="88">D560</f>
        <v>5Ix4L dBc Log Mag(dB)</v>
      </c>
      <c r="H534" s="35">
        <v>5</v>
      </c>
      <c r="N534" s="6" t="s">
        <v>19</v>
      </c>
      <c r="O534" s="6" t="str">
        <f t="shared" ref="O534:O553" si="89">L560</f>
        <v>5Ix4L dBc Log Mag(dB)</v>
      </c>
      <c r="P534" s="35">
        <v>5</v>
      </c>
    </row>
    <row r="535" spans="2:16" ht="15.75" x14ac:dyDescent="0.25">
      <c r="B535" s="89" t="s">
        <v>66</v>
      </c>
      <c r="F535" s="6">
        <f t="shared" ref="F535:F553" si="90">B561/1000000000</f>
        <v>7.5449999999999999</v>
      </c>
      <c r="G535" s="6">
        <f t="shared" si="88"/>
        <v>-75.588493</v>
      </c>
      <c r="H535" s="36">
        <f>ABS(AVERAGE(G535:G553)-(H534-1)*15)</f>
        <v>147.96252842105264</v>
      </c>
      <c r="J535" s="89" t="s">
        <v>66</v>
      </c>
      <c r="N535" s="6">
        <f t="shared" ref="N535:N553" si="91">J561/1000000000</f>
        <v>7.5449999999999999</v>
      </c>
      <c r="O535" s="6">
        <f t="shared" si="89"/>
        <v>-75.574698999999995</v>
      </c>
      <c r="P535" s="36">
        <f>ABS(AVERAGE(O535:O553)-(P534-1)*15)</f>
        <v>139.96475863157895</v>
      </c>
    </row>
    <row r="536" spans="2:16" x14ac:dyDescent="0.25">
      <c r="B536" s="89" t="s">
        <v>19</v>
      </c>
      <c r="C536" s="89" t="s">
        <v>166</v>
      </c>
      <c r="D536" s="89" t="s">
        <v>92</v>
      </c>
      <c r="F536" s="6">
        <f t="shared" si="90"/>
        <v>7.7925000000000004</v>
      </c>
      <c r="G536" s="6">
        <f t="shared" si="88"/>
        <v>-71.507660000000001</v>
      </c>
      <c r="J536" s="89" t="s">
        <v>19</v>
      </c>
      <c r="K536" s="89" t="s">
        <v>166</v>
      </c>
      <c r="L536" s="89" t="s">
        <v>92</v>
      </c>
      <c r="N536" s="6">
        <f t="shared" si="91"/>
        <v>7.7925000000000004</v>
      </c>
      <c r="O536" s="6">
        <f t="shared" si="89"/>
        <v>-79.073363999999998</v>
      </c>
    </row>
    <row r="537" spans="2:16" x14ac:dyDescent="0.25">
      <c r="B537" s="89">
        <v>5545000000</v>
      </c>
      <c r="C537" s="89">
        <v>-46.562064999999997</v>
      </c>
      <c r="D537" s="89">
        <v>-38.890202000000002</v>
      </c>
      <c r="F537" s="6">
        <f t="shared" si="90"/>
        <v>8.0399999999999991</v>
      </c>
      <c r="G537" s="6">
        <f t="shared" si="88"/>
        <v>-77.771568000000002</v>
      </c>
      <c r="J537" s="89">
        <v>5545000000</v>
      </c>
      <c r="K537" s="89">
        <v>-54.846367000000001</v>
      </c>
      <c r="L537" s="89">
        <v>-43.787379999999999</v>
      </c>
      <c r="N537" s="6">
        <f t="shared" si="91"/>
        <v>8.0399999999999991</v>
      </c>
      <c r="O537" s="6">
        <f t="shared" si="89"/>
        <v>-79.901916999999997</v>
      </c>
    </row>
    <row r="538" spans="2:16" x14ac:dyDescent="0.25">
      <c r="B538" s="89">
        <v>5903611111.1111002</v>
      </c>
      <c r="C538" s="89">
        <v>-57.770760000000003</v>
      </c>
      <c r="D538" s="89">
        <v>-50.139397000000002</v>
      </c>
      <c r="F538" s="6">
        <f t="shared" si="90"/>
        <v>8.2874999999999996</v>
      </c>
      <c r="G538" s="6">
        <f t="shared" si="88"/>
        <v>-80.988624999999999</v>
      </c>
      <c r="J538" s="89">
        <v>5903611111.1111002</v>
      </c>
      <c r="K538" s="89">
        <v>-60.377048000000002</v>
      </c>
      <c r="L538" s="89">
        <v>-53.307175000000001</v>
      </c>
      <c r="N538" s="6">
        <f t="shared" si="91"/>
        <v>8.2874999999999996</v>
      </c>
      <c r="O538" s="6">
        <f t="shared" si="89"/>
        <v>-87.852401999999998</v>
      </c>
    </row>
    <row r="539" spans="2:16" x14ac:dyDescent="0.25">
      <c r="B539" s="89">
        <v>6262222222.2222004</v>
      </c>
      <c r="C539" s="89">
        <v>-66.938018999999997</v>
      </c>
      <c r="D539" s="89">
        <v>-58.965629999999997</v>
      </c>
      <c r="F539" s="6">
        <f t="shared" si="90"/>
        <v>8.5350000000000001</v>
      </c>
      <c r="G539" s="6">
        <f t="shared" si="88"/>
        <v>-84.084121999999994</v>
      </c>
      <c r="J539" s="89">
        <v>6262222222.2222004</v>
      </c>
      <c r="K539" s="89">
        <v>-68.301238999999995</v>
      </c>
      <c r="L539" s="89">
        <v>-61.327911</v>
      </c>
      <c r="N539" s="6">
        <f t="shared" si="91"/>
        <v>8.5350000000000001</v>
      </c>
      <c r="O539" s="6">
        <f t="shared" si="89"/>
        <v>-81.560248999999999</v>
      </c>
    </row>
    <row r="540" spans="2:16" x14ac:dyDescent="0.25">
      <c r="B540" s="89">
        <v>6620833333.3332996</v>
      </c>
      <c r="C540" s="89">
        <v>-77.884026000000006</v>
      </c>
      <c r="D540" s="89">
        <v>-70.312888999999998</v>
      </c>
      <c r="F540" s="6">
        <f t="shared" si="90"/>
        <v>8.7825000000000006</v>
      </c>
      <c r="G540" s="6">
        <f t="shared" si="88"/>
        <v>-91.554878000000002</v>
      </c>
      <c r="J540" s="89">
        <v>6620833333.3332996</v>
      </c>
      <c r="K540" s="89">
        <v>-67.211348999999998</v>
      </c>
      <c r="L540" s="89">
        <v>-59.549351000000001</v>
      </c>
      <c r="N540" s="6">
        <f t="shared" si="91"/>
        <v>8.7825000000000006</v>
      </c>
      <c r="O540" s="6">
        <f t="shared" si="89"/>
        <v>-84.594025000000002</v>
      </c>
    </row>
    <row r="541" spans="2:16" x14ac:dyDescent="0.25">
      <c r="B541" s="89">
        <v>6979444444.4443998</v>
      </c>
      <c r="C541" s="89">
        <v>-80.067161999999996</v>
      </c>
      <c r="D541" s="89">
        <v>-72.748810000000006</v>
      </c>
      <c r="F541" s="6">
        <f t="shared" si="90"/>
        <v>9.0299999999999994</v>
      </c>
      <c r="G541" s="6">
        <f t="shared" si="88"/>
        <v>-89.669182000000006</v>
      </c>
      <c r="J541" s="89">
        <v>6979444444.4443998</v>
      </c>
      <c r="K541" s="89">
        <v>-64.500786000000005</v>
      </c>
      <c r="L541" s="89">
        <v>-56.361674999999998</v>
      </c>
      <c r="N541" s="6">
        <f t="shared" si="91"/>
        <v>9.0299999999999994</v>
      </c>
      <c r="O541" s="6">
        <f t="shared" si="89"/>
        <v>-76.431030000000007</v>
      </c>
    </row>
    <row r="542" spans="2:16" x14ac:dyDescent="0.25">
      <c r="B542" s="89">
        <v>7338055555.5556002</v>
      </c>
      <c r="C542" s="89">
        <v>-79.008590999999996</v>
      </c>
      <c r="D542" s="89">
        <v>-71.699119999999994</v>
      </c>
      <c r="F542" s="6">
        <f t="shared" si="90"/>
        <v>9.2774999999999999</v>
      </c>
      <c r="G542" s="6">
        <f t="shared" si="88"/>
        <v>-109.05001</v>
      </c>
      <c r="J542" s="89">
        <v>7338055555.5556002</v>
      </c>
      <c r="K542" s="89">
        <v>-68.192627000000002</v>
      </c>
      <c r="L542" s="89">
        <v>-59.825020000000002</v>
      </c>
      <c r="N542" s="6">
        <f t="shared" si="91"/>
        <v>9.2774999999999999</v>
      </c>
      <c r="O542" s="6">
        <f t="shared" si="89"/>
        <v>-74.390563999999998</v>
      </c>
    </row>
    <row r="543" spans="2:16" x14ac:dyDescent="0.25">
      <c r="B543" s="89">
        <v>7696666666.6667004</v>
      </c>
      <c r="C543" s="89">
        <v>-73.611632999999998</v>
      </c>
      <c r="D543" s="89">
        <v>-66.412711999999999</v>
      </c>
      <c r="F543" s="6">
        <f t="shared" si="90"/>
        <v>9.5250000000000004</v>
      </c>
      <c r="G543" s="6">
        <f t="shared" si="88"/>
        <v>-86.842842000000005</v>
      </c>
      <c r="J543" s="89">
        <v>7696666666.6667004</v>
      </c>
      <c r="K543" s="89">
        <v>-70.816733999999997</v>
      </c>
      <c r="L543" s="89">
        <v>-62.056156000000001</v>
      </c>
      <c r="N543" s="6">
        <f t="shared" si="91"/>
        <v>9.5250000000000004</v>
      </c>
      <c r="O543" s="6">
        <f t="shared" si="89"/>
        <v>-73.591431</v>
      </c>
    </row>
    <row r="544" spans="2:16" x14ac:dyDescent="0.25">
      <c r="B544" s="89">
        <v>8055277777.7777996</v>
      </c>
      <c r="C544" s="89">
        <v>-71.647568000000007</v>
      </c>
      <c r="D544" s="89">
        <v>-63.978458000000003</v>
      </c>
      <c r="F544" s="6">
        <f t="shared" si="90"/>
        <v>9.7725000000000009</v>
      </c>
      <c r="G544" s="6">
        <f t="shared" si="88"/>
        <v>-97.536811999999998</v>
      </c>
      <c r="J544" s="89">
        <v>8055277777.7777996</v>
      </c>
      <c r="K544" s="89">
        <v>-73.722183000000001</v>
      </c>
      <c r="L544" s="89">
        <v>-64.754868000000002</v>
      </c>
      <c r="N544" s="6">
        <f t="shared" si="91"/>
        <v>9.7725000000000009</v>
      </c>
      <c r="O544" s="6">
        <f t="shared" si="89"/>
        <v>-70.288100999999997</v>
      </c>
    </row>
    <row r="545" spans="2:16" x14ac:dyDescent="0.25">
      <c r="B545" s="89">
        <v>8413888888.8888998</v>
      </c>
      <c r="C545" s="89">
        <v>-69.681053000000006</v>
      </c>
      <c r="D545" s="89">
        <v>-61.350409999999997</v>
      </c>
      <c r="F545" s="6">
        <f t="shared" si="90"/>
        <v>10.02</v>
      </c>
      <c r="G545" s="6">
        <f t="shared" si="88"/>
        <v>-93.412125000000003</v>
      </c>
      <c r="J545" s="89">
        <v>8413888888.8888998</v>
      </c>
      <c r="K545" s="89">
        <v>-77.583732999999995</v>
      </c>
      <c r="L545" s="89">
        <v>-68.639304999999993</v>
      </c>
      <c r="N545" s="6">
        <f t="shared" si="91"/>
        <v>10.02</v>
      </c>
      <c r="O545" s="6">
        <f t="shared" si="89"/>
        <v>-72.973708999999999</v>
      </c>
    </row>
    <row r="546" spans="2:16" x14ac:dyDescent="0.25">
      <c r="B546" s="89">
        <v>8772500000</v>
      </c>
      <c r="C546" s="89">
        <v>-68.819350999999997</v>
      </c>
      <c r="D546" s="89">
        <v>-60.274464000000002</v>
      </c>
      <c r="F546" s="6">
        <f t="shared" si="90"/>
        <v>10.2675</v>
      </c>
      <c r="G546" s="6">
        <f t="shared" si="88"/>
        <v>-93.906754000000006</v>
      </c>
      <c r="J546" s="89">
        <v>8772500000</v>
      </c>
      <c r="K546" s="89">
        <v>-81.121803</v>
      </c>
      <c r="L546" s="89">
        <v>-71.55941</v>
      </c>
      <c r="N546" s="6">
        <f t="shared" si="91"/>
        <v>10.2675</v>
      </c>
      <c r="O546" s="6">
        <f t="shared" si="89"/>
        <v>-73.111892999999995</v>
      </c>
    </row>
    <row r="547" spans="2:16" x14ac:dyDescent="0.25">
      <c r="B547" s="89">
        <v>9131111111.1110992</v>
      </c>
      <c r="C547" s="89">
        <v>-66.393112000000002</v>
      </c>
      <c r="D547" s="89">
        <v>-57.529868999999998</v>
      </c>
      <c r="F547" s="6">
        <f t="shared" si="90"/>
        <v>10.515000000000001</v>
      </c>
      <c r="G547" s="6">
        <f t="shared" si="88"/>
        <v>-93.801024999999996</v>
      </c>
      <c r="J547" s="89">
        <v>9131111111.1110992</v>
      </c>
      <c r="K547" s="89">
        <v>-85.045592999999997</v>
      </c>
      <c r="L547" s="89">
        <v>-75.213936000000004</v>
      </c>
      <c r="N547" s="6">
        <f t="shared" si="91"/>
        <v>10.515000000000001</v>
      </c>
      <c r="O547" s="6">
        <f t="shared" si="89"/>
        <v>-77.391509999999997</v>
      </c>
    </row>
    <row r="548" spans="2:16" x14ac:dyDescent="0.25">
      <c r="B548" s="89">
        <v>9489722222.2222004</v>
      </c>
      <c r="C548" s="89">
        <v>-65.491294999999994</v>
      </c>
      <c r="D548" s="89">
        <v>-56.777343999999999</v>
      </c>
      <c r="F548" s="6">
        <f t="shared" si="90"/>
        <v>10.762499999999999</v>
      </c>
      <c r="G548" s="6">
        <f t="shared" si="88"/>
        <v>-91.060767999999996</v>
      </c>
      <c r="J548" s="89">
        <v>9489722222.2222004</v>
      </c>
      <c r="K548" s="89">
        <v>-86.849945000000005</v>
      </c>
      <c r="L548" s="89">
        <v>-76.795394999999999</v>
      </c>
      <c r="N548" s="6">
        <f t="shared" si="91"/>
        <v>10.762499999999999</v>
      </c>
      <c r="O548" s="6">
        <f t="shared" si="89"/>
        <v>-74.673171999999994</v>
      </c>
    </row>
    <row r="549" spans="2:16" x14ac:dyDescent="0.25">
      <c r="B549" s="89">
        <v>9848333333.3332996</v>
      </c>
      <c r="C549" s="89">
        <v>-67.878853000000007</v>
      </c>
      <c r="D549" s="89">
        <v>-58.783648999999997</v>
      </c>
      <c r="F549" s="6">
        <f t="shared" si="90"/>
        <v>11.01</v>
      </c>
      <c r="G549" s="6">
        <f t="shared" si="88"/>
        <v>-91.440109000000007</v>
      </c>
      <c r="J549" s="89">
        <v>9848333333.3332996</v>
      </c>
      <c r="K549" s="89">
        <v>-87.281754000000006</v>
      </c>
      <c r="L549" s="89">
        <v>-76.727576999999997</v>
      </c>
      <c r="N549" s="6">
        <f t="shared" si="91"/>
        <v>11.01</v>
      </c>
      <c r="O549" s="6">
        <f t="shared" si="89"/>
        <v>-78.568459000000004</v>
      </c>
    </row>
    <row r="550" spans="2:16" x14ac:dyDescent="0.25">
      <c r="B550" s="89">
        <v>10206944444.444</v>
      </c>
      <c r="C550" s="89">
        <v>-67.401871</v>
      </c>
      <c r="D550" s="89">
        <v>-58.704028999999998</v>
      </c>
      <c r="F550" s="6">
        <f t="shared" si="90"/>
        <v>11.2575</v>
      </c>
      <c r="G550" s="6">
        <f t="shared" si="88"/>
        <v>-86.386291999999997</v>
      </c>
      <c r="J550" s="89">
        <v>10206944444.444</v>
      </c>
      <c r="K550" s="89">
        <v>-88.176406999999998</v>
      </c>
      <c r="L550" s="89">
        <v>-77.747414000000006</v>
      </c>
      <c r="N550" s="6">
        <f t="shared" si="91"/>
        <v>11.2575</v>
      </c>
      <c r="O550" s="6">
        <f t="shared" si="89"/>
        <v>-83.084457</v>
      </c>
    </row>
    <row r="551" spans="2:16" x14ac:dyDescent="0.25">
      <c r="B551" s="89">
        <v>10565555555.556</v>
      </c>
      <c r="C551" s="89">
        <v>-66.423987999999994</v>
      </c>
      <c r="D551" s="89">
        <v>-57.980370000000001</v>
      </c>
      <c r="F551" s="6">
        <f t="shared" si="90"/>
        <v>11.505000000000001</v>
      </c>
      <c r="G551" s="6">
        <f t="shared" si="88"/>
        <v>-91.916122000000001</v>
      </c>
      <c r="J551" s="89">
        <v>10565555555.556</v>
      </c>
      <c r="K551" s="89">
        <v>-84.534087999999997</v>
      </c>
      <c r="L551" s="89">
        <v>-74.200042999999994</v>
      </c>
      <c r="N551" s="6">
        <f t="shared" si="91"/>
        <v>11.505000000000001</v>
      </c>
      <c r="O551" s="6">
        <f t="shared" si="89"/>
        <v>-86.678520000000006</v>
      </c>
    </row>
    <row r="552" spans="2:16" x14ac:dyDescent="0.25">
      <c r="B552" s="89">
        <v>10924166666.667</v>
      </c>
      <c r="C552" s="89">
        <v>-68.310074</v>
      </c>
      <c r="D552" s="89">
        <v>-59.955170000000003</v>
      </c>
      <c r="F552" s="6">
        <f t="shared" si="90"/>
        <v>11.7525</v>
      </c>
      <c r="G552" s="6">
        <f t="shared" si="88"/>
        <v>-84.220284000000007</v>
      </c>
      <c r="J552" s="89">
        <v>10924166666.667</v>
      </c>
      <c r="K552" s="89">
        <v>-88.707588000000001</v>
      </c>
      <c r="L552" s="89">
        <v>-78.657287999999994</v>
      </c>
      <c r="N552" s="6">
        <f t="shared" si="91"/>
        <v>11.7525</v>
      </c>
      <c r="O552" s="6">
        <f t="shared" si="89"/>
        <v>-92.435112000000004</v>
      </c>
    </row>
    <row r="553" spans="2:16" x14ac:dyDescent="0.25">
      <c r="B553" s="89">
        <v>11282777777.778</v>
      </c>
      <c r="C553" s="89">
        <v>-71.713074000000006</v>
      </c>
      <c r="D553" s="89">
        <v>-63.010303</v>
      </c>
      <c r="F553" s="6">
        <f t="shared" si="90"/>
        <v>12</v>
      </c>
      <c r="G553" s="6">
        <f t="shared" si="88"/>
        <v>-80.550369000000003</v>
      </c>
      <c r="J553" s="89">
        <v>11282777777.778</v>
      </c>
      <c r="K553" s="89">
        <v>-88.699043000000003</v>
      </c>
      <c r="L553" s="89">
        <v>-78.848747000000003</v>
      </c>
      <c r="N553" s="6">
        <f t="shared" si="91"/>
        <v>12</v>
      </c>
      <c r="O553" s="6">
        <f t="shared" si="89"/>
        <v>-97.155799999999999</v>
      </c>
    </row>
    <row r="554" spans="2:16" x14ac:dyDescent="0.25">
      <c r="B554" s="89">
        <v>11641388888.889</v>
      </c>
      <c r="C554" s="89">
        <v>-77.097435000000004</v>
      </c>
      <c r="D554" s="89">
        <v>-68.012496999999996</v>
      </c>
      <c r="F554" s="6" t="s">
        <v>21</v>
      </c>
      <c r="J554" s="89">
        <v>11641388888.889</v>
      </c>
      <c r="K554" s="89">
        <v>-85.960991000000007</v>
      </c>
      <c r="L554" s="89">
        <v>-76.631293999999997</v>
      </c>
      <c r="N554" s="6" t="s">
        <v>21</v>
      </c>
    </row>
    <row r="555" spans="2:16" x14ac:dyDescent="0.25">
      <c r="B555" s="89">
        <v>12000000000</v>
      </c>
      <c r="C555" s="89">
        <v>-80.380156999999997</v>
      </c>
      <c r="D555" s="89">
        <v>-69.809357000000006</v>
      </c>
      <c r="J555" s="89">
        <v>12000000000</v>
      </c>
      <c r="K555" s="89">
        <v>-84.482726999999997</v>
      </c>
      <c r="L555" s="89">
        <v>-75.205878999999996</v>
      </c>
    </row>
    <row r="556" spans="2:16" x14ac:dyDescent="0.25">
      <c r="B556" s="89" t="s">
        <v>21</v>
      </c>
      <c r="J556" s="89" t="s">
        <v>21</v>
      </c>
    </row>
    <row r="557" spans="2:16" x14ac:dyDescent="0.25">
      <c r="F557" s="6" t="s">
        <v>70</v>
      </c>
      <c r="N557" s="6" t="s">
        <v>70</v>
      </c>
    </row>
    <row r="558" spans="2:16" ht="15.75" x14ac:dyDescent="0.25">
      <c r="F558" s="6" t="s">
        <v>19</v>
      </c>
      <c r="G558" s="6" t="str">
        <f t="shared" ref="G558:G577" si="92">D584</f>
        <v>5Ix5L dBc Log Mag(dB)</v>
      </c>
      <c r="H558" s="35">
        <v>5</v>
      </c>
      <c r="N558" s="6" t="s">
        <v>19</v>
      </c>
      <c r="O558" s="6" t="str">
        <f t="shared" ref="O558:O577" si="93">L584</f>
        <v>5Ix5L dBc Log Mag(dB)</v>
      </c>
      <c r="P558" s="35">
        <v>5</v>
      </c>
    </row>
    <row r="559" spans="2:16" ht="15.75" x14ac:dyDescent="0.25">
      <c r="B559" s="89" t="s">
        <v>68</v>
      </c>
      <c r="F559" s="6">
        <f t="shared" ref="F559:F577" si="94">B585/1000000000</f>
        <v>9.5449999999999999</v>
      </c>
      <c r="G559" s="6">
        <f t="shared" si="92"/>
        <v>-47.344456000000001</v>
      </c>
      <c r="H559" s="36">
        <f>ABS(AVERAGE(G559:G577)-(H558-1)*15)</f>
        <v>124.36342978947367</v>
      </c>
      <c r="J559" s="89" t="s">
        <v>68</v>
      </c>
      <c r="N559" s="6">
        <f t="shared" ref="N559:N577" si="95">J585/1000000000</f>
        <v>9.5449999999999999</v>
      </c>
      <c r="O559" s="6">
        <f t="shared" si="93"/>
        <v>-48.924965</v>
      </c>
      <c r="P559" s="36">
        <f>ABS(AVERAGE(O559:O577)-(P558-1)*15)</f>
        <v>114.93289394736841</v>
      </c>
    </row>
    <row r="560" spans="2:16" x14ac:dyDescent="0.25">
      <c r="B560" s="89" t="s">
        <v>19</v>
      </c>
      <c r="C560" s="89" t="s">
        <v>167</v>
      </c>
      <c r="D560" s="89" t="s">
        <v>93</v>
      </c>
      <c r="F560" s="6">
        <f t="shared" si="94"/>
        <v>9.6813888888889004</v>
      </c>
      <c r="G560" s="6">
        <f t="shared" si="92"/>
        <v>-48.912750000000003</v>
      </c>
      <c r="J560" s="89" t="s">
        <v>19</v>
      </c>
      <c r="K560" s="89" t="s">
        <v>167</v>
      </c>
      <c r="L560" s="89" t="s">
        <v>93</v>
      </c>
      <c r="N560" s="6">
        <f t="shared" si="95"/>
        <v>9.6813888888889004</v>
      </c>
      <c r="O560" s="6">
        <f t="shared" si="93"/>
        <v>-53.232512999999997</v>
      </c>
    </row>
    <row r="561" spans="2:15" x14ac:dyDescent="0.25">
      <c r="B561" s="89">
        <v>7545000000</v>
      </c>
      <c r="C561" s="89">
        <v>-83.260352999999995</v>
      </c>
      <c r="D561" s="89">
        <v>-75.588493</v>
      </c>
      <c r="F561" s="6">
        <f t="shared" si="94"/>
        <v>9.817777777777799</v>
      </c>
      <c r="G561" s="6">
        <f t="shared" si="92"/>
        <v>-48.223415000000003</v>
      </c>
      <c r="J561" s="89">
        <v>7545000000</v>
      </c>
      <c r="K561" s="89">
        <v>-86.633690000000001</v>
      </c>
      <c r="L561" s="89">
        <v>-75.574698999999995</v>
      </c>
      <c r="N561" s="6">
        <f t="shared" si="95"/>
        <v>9.817777777777799</v>
      </c>
      <c r="O561" s="6">
        <f t="shared" si="93"/>
        <v>-51.049328000000003</v>
      </c>
    </row>
    <row r="562" spans="2:15" x14ac:dyDescent="0.25">
      <c r="B562" s="89">
        <v>7792500000</v>
      </c>
      <c r="C562" s="89">
        <v>-79.139030000000005</v>
      </c>
      <c r="D562" s="89">
        <v>-71.507660000000001</v>
      </c>
      <c r="F562" s="6">
        <f t="shared" si="94"/>
        <v>9.9541666666667012</v>
      </c>
      <c r="G562" s="6">
        <f t="shared" si="92"/>
        <v>-52.036189999999998</v>
      </c>
      <c r="J562" s="89">
        <v>7792500000</v>
      </c>
      <c r="K562" s="89">
        <v>-86.143234000000007</v>
      </c>
      <c r="L562" s="89">
        <v>-79.073363999999998</v>
      </c>
      <c r="N562" s="6">
        <f t="shared" si="95"/>
        <v>9.9541666666667012</v>
      </c>
      <c r="O562" s="6">
        <f t="shared" si="93"/>
        <v>-52.231307999999999</v>
      </c>
    </row>
    <row r="563" spans="2:15" x14ac:dyDescent="0.25">
      <c r="B563" s="89">
        <v>8040000000</v>
      </c>
      <c r="C563" s="89">
        <v>-85.743958000000006</v>
      </c>
      <c r="D563" s="89">
        <v>-77.771568000000002</v>
      </c>
      <c r="F563" s="6">
        <f t="shared" si="94"/>
        <v>10.090555555556</v>
      </c>
      <c r="G563" s="6">
        <f t="shared" si="92"/>
        <v>-59.796776000000001</v>
      </c>
      <c r="J563" s="89">
        <v>8040000000</v>
      </c>
      <c r="K563" s="89">
        <v>-86.875243999999995</v>
      </c>
      <c r="L563" s="89">
        <v>-79.901916999999997</v>
      </c>
      <c r="N563" s="6">
        <f t="shared" si="95"/>
        <v>10.090555555556</v>
      </c>
      <c r="O563" s="6">
        <f t="shared" si="93"/>
        <v>-52.584907999999999</v>
      </c>
    </row>
    <row r="564" spans="2:15" x14ac:dyDescent="0.25">
      <c r="B564" s="89">
        <v>8287500000</v>
      </c>
      <c r="C564" s="89">
        <v>-88.559753000000001</v>
      </c>
      <c r="D564" s="89">
        <v>-80.988624999999999</v>
      </c>
      <c r="F564" s="6">
        <f t="shared" si="94"/>
        <v>10.226944444443999</v>
      </c>
      <c r="G564" s="6">
        <f t="shared" si="92"/>
        <v>-56.781058999999999</v>
      </c>
      <c r="J564" s="89">
        <v>8287500000</v>
      </c>
      <c r="K564" s="89">
        <v>-95.514397000000002</v>
      </c>
      <c r="L564" s="89">
        <v>-87.852401999999998</v>
      </c>
      <c r="N564" s="6">
        <f t="shared" si="95"/>
        <v>10.226944444443999</v>
      </c>
      <c r="O564" s="6">
        <f t="shared" si="93"/>
        <v>-52.144492999999997</v>
      </c>
    </row>
    <row r="565" spans="2:15" x14ac:dyDescent="0.25">
      <c r="B565" s="89">
        <v>8535000000</v>
      </c>
      <c r="C565" s="89">
        <v>-91.402473000000001</v>
      </c>
      <c r="D565" s="89">
        <v>-84.084121999999994</v>
      </c>
      <c r="F565" s="6">
        <f t="shared" si="94"/>
        <v>10.363333333332999</v>
      </c>
      <c r="G565" s="6">
        <f t="shared" si="92"/>
        <v>-66.110802000000007</v>
      </c>
      <c r="J565" s="89">
        <v>8535000000</v>
      </c>
      <c r="K565" s="89">
        <v>-89.699364000000003</v>
      </c>
      <c r="L565" s="89">
        <v>-81.560248999999999</v>
      </c>
      <c r="N565" s="6">
        <f t="shared" si="95"/>
        <v>10.363333333332999</v>
      </c>
      <c r="O565" s="6">
        <f t="shared" si="93"/>
        <v>-52.014240000000001</v>
      </c>
    </row>
    <row r="566" spans="2:15" x14ac:dyDescent="0.25">
      <c r="B566" s="89">
        <v>8782500000</v>
      </c>
      <c r="C566" s="89">
        <v>-98.864349000000004</v>
      </c>
      <c r="D566" s="89">
        <v>-91.554878000000002</v>
      </c>
      <c r="F566" s="6">
        <f t="shared" si="94"/>
        <v>10.499722222221999</v>
      </c>
      <c r="G566" s="6">
        <f t="shared" si="92"/>
        <v>-71.595100000000002</v>
      </c>
      <c r="J566" s="89">
        <v>8782500000</v>
      </c>
      <c r="K566" s="89">
        <v>-92.961631999999994</v>
      </c>
      <c r="L566" s="89">
        <v>-84.594025000000002</v>
      </c>
      <c r="N566" s="6">
        <f t="shared" si="95"/>
        <v>10.499722222221999</v>
      </c>
      <c r="O566" s="6">
        <f t="shared" si="93"/>
        <v>-56.003619999999998</v>
      </c>
    </row>
    <row r="567" spans="2:15" x14ac:dyDescent="0.25">
      <c r="B567" s="89">
        <v>9030000000</v>
      </c>
      <c r="C567" s="89">
        <v>-96.868103000000005</v>
      </c>
      <c r="D567" s="89">
        <v>-89.669182000000006</v>
      </c>
      <c r="F567" s="6">
        <f t="shared" si="94"/>
        <v>10.636111111111001</v>
      </c>
      <c r="G567" s="6">
        <f t="shared" si="92"/>
        <v>-70.121994000000001</v>
      </c>
      <c r="J567" s="89">
        <v>9030000000</v>
      </c>
      <c r="K567" s="89">
        <v>-85.191604999999996</v>
      </c>
      <c r="L567" s="89">
        <v>-76.431030000000007</v>
      </c>
      <c r="N567" s="6">
        <f t="shared" si="95"/>
        <v>10.636111111111001</v>
      </c>
      <c r="O567" s="6">
        <f t="shared" si="93"/>
        <v>-56.860706</v>
      </c>
    </row>
    <row r="568" spans="2:15" x14ac:dyDescent="0.25">
      <c r="B568" s="89">
        <v>9277500000</v>
      </c>
      <c r="C568" s="89">
        <v>-116.71912</v>
      </c>
      <c r="D568" s="89">
        <v>-109.05001</v>
      </c>
      <c r="F568" s="6">
        <f t="shared" si="94"/>
        <v>10.772500000000001</v>
      </c>
      <c r="G568" s="6">
        <f t="shared" si="92"/>
        <v>-70.449721999999994</v>
      </c>
      <c r="J568" s="89">
        <v>9277500000</v>
      </c>
      <c r="K568" s="89">
        <v>-83.357879999999994</v>
      </c>
      <c r="L568" s="89">
        <v>-74.390563999999998</v>
      </c>
      <c r="N568" s="6">
        <f t="shared" si="95"/>
        <v>10.772500000000001</v>
      </c>
      <c r="O568" s="6">
        <f t="shared" si="93"/>
        <v>-52.271034</v>
      </c>
    </row>
    <row r="569" spans="2:15" x14ac:dyDescent="0.25">
      <c r="B569" s="89">
        <v>9525000000</v>
      </c>
      <c r="C569" s="89">
        <v>-95.173477000000005</v>
      </c>
      <c r="D569" s="89">
        <v>-86.842842000000005</v>
      </c>
      <c r="F569" s="6">
        <f t="shared" si="94"/>
        <v>10.908888888889001</v>
      </c>
      <c r="G569" s="6">
        <f t="shared" si="92"/>
        <v>-77.399146999999999</v>
      </c>
      <c r="J569" s="89">
        <v>9525000000</v>
      </c>
      <c r="K569" s="89">
        <v>-82.535858000000005</v>
      </c>
      <c r="L569" s="89">
        <v>-73.591431</v>
      </c>
      <c r="N569" s="6">
        <f t="shared" si="95"/>
        <v>10.908888888889001</v>
      </c>
      <c r="O569" s="6">
        <f t="shared" si="93"/>
        <v>-57.164794999999998</v>
      </c>
    </row>
    <row r="570" spans="2:15" x14ac:dyDescent="0.25">
      <c r="B570" s="89">
        <v>9772500000</v>
      </c>
      <c r="C570" s="89">
        <v>-106.0817</v>
      </c>
      <c r="D570" s="89">
        <v>-97.536811999999998</v>
      </c>
      <c r="F570" s="6">
        <f t="shared" si="94"/>
        <v>11.045277777778001</v>
      </c>
      <c r="G570" s="6">
        <f t="shared" si="92"/>
        <v>-69.696692999999996</v>
      </c>
      <c r="J570" s="89">
        <v>9772500000</v>
      </c>
      <c r="K570" s="89">
        <v>-79.850493999999998</v>
      </c>
      <c r="L570" s="89">
        <v>-70.288100999999997</v>
      </c>
      <c r="N570" s="6">
        <f t="shared" si="95"/>
        <v>11.045277777778001</v>
      </c>
      <c r="O570" s="6">
        <f t="shared" si="93"/>
        <v>-57.214419999999997</v>
      </c>
    </row>
    <row r="571" spans="2:15" x14ac:dyDescent="0.25">
      <c r="B571" s="89">
        <v>10020000000</v>
      </c>
      <c r="C571" s="89">
        <v>-102.27537</v>
      </c>
      <c r="D571" s="89">
        <v>-93.412125000000003</v>
      </c>
      <c r="F571" s="6">
        <f t="shared" si="94"/>
        <v>11.181666666667001</v>
      </c>
      <c r="G571" s="6">
        <f t="shared" si="92"/>
        <v>-73.686965999999998</v>
      </c>
      <c r="J571" s="89">
        <v>10020000000</v>
      </c>
      <c r="K571" s="89">
        <v>-82.805367000000004</v>
      </c>
      <c r="L571" s="89">
        <v>-72.973708999999999</v>
      </c>
      <c r="N571" s="6">
        <f t="shared" si="95"/>
        <v>11.181666666667001</v>
      </c>
      <c r="O571" s="6">
        <f t="shared" si="93"/>
        <v>-52.955340999999997</v>
      </c>
    </row>
    <row r="572" spans="2:15" x14ac:dyDescent="0.25">
      <c r="B572" s="89">
        <v>10267500000</v>
      </c>
      <c r="C572" s="89">
        <v>-102.6207</v>
      </c>
      <c r="D572" s="89">
        <v>-93.906754000000006</v>
      </c>
      <c r="F572" s="6">
        <f t="shared" si="94"/>
        <v>11.318055555556001</v>
      </c>
      <c r="G572" s="6">
        <f t="shared" si="92"/>
        <v>-75.765220999999997</v>
      </c>
      <c r="J572" s="89">
        <v>10267500000</v>
      </c>
      <c r="K572" s="89">
        <v>-83.166443000000001</v>
      </c>
      <c r="L572" s="89">
        <v>-73.111892999999995</v>
      </c>
      <c r="N572" s="6">
        <f t="shared" si="95"/>
        <v>11.318055555556001</v>
      </c>
      <c r="O572" s="6">
        <f t="shared" si="93"/>
        <v>-58.932811999999998</v>
      </c>
    </row>
    <row r="573" spans="2:15" x14ac:dyDescent="0.25">
      <c r="B573" s="89">
        <v>10515000000</v>
      </c>
      <c r="C573" s="89">
        <v>-102.89623</v>
      </c>
      <c r="D573" s="89">
        <v>-93.801024999999996</v>
      </c>
      <c r="F573" s="6">
        <f t="shared" si="94"/>
        <v>11.454444444444</v>
      </c>
      <c r="G573" s="6">
        <f t="shared" si="92"/>
        <v>-69.274924999999996</v>
      </c>
      <c r="J573" s="89">
        <v>10515000000</v>
      </c>
      <c r="K573" s="89">
        <v>-87.945694000000003</v>
      </c>
      <c r="L573" s="89">
        <v>-77.391509999999997</v>
      </c>
      <c r="N573" s="6">
        <f t="shared" si="95"/>
        <v>11.454444444444</v>
      </c>
      <c r="O573" s="6">
        <f t="shared" si="93"/>
        <v>-60.283081000000003</v>
      </c>
    </row>
    <row r="574" spans="2:15" x14ac:dyDescent="0.25">
      <c r="B574" s="89">
        <v>10762500000</v>
      </c>
      <c r="C574" s="89">
        <v>-99.758613999999994</v>
      </c>
      <c r="D574" s="89">
        <v>-91.060767999999996</v>
      </c>
      <c r="F574" s="6">
        <f t="shared" si="94"/>
        <v>11.590833333333</v>
      </c>
      <c r="G574" s="6">
        <f t="shared" si="92"/>
        <v>-68.088752999999997</v>
      </c>
      <c r="J574" s="89">
        <v>10762500000</v>
      </c>
      <c r="K574" s="89">
        <v>-85.102172999999993</v>
      </c>
      <c r="L574" s="89">
        <v>-74.673171999999994</v>
      </c>
      <c r="N574" s="6">
        <f t="shared" si="95"/>
        <v>11.590833333333</v>
      </c>
      <c r="O574" s="6">
        <f t="shared" si="93"/>
        <v>-54.733893999999999</v>
      </c>
    </row>
    <row r="575" spans="2:15" x14ac:dyDescent="0.25">
      <c r="B575" s="89">
        <v>11010000000</v>
      </c>
      <c r="C575" s="89">
        <v>-99.883728000000005</v>
      </c>
      <c r="D575" s="89">
        <v>-91.440109000000007</v>
      </c>
      <c r="F575" s="6">
        <f t="shared" si="94"/>
        <v>11.727222222222</v>
      </c>
      <c r="G575" s="6">
        <f t="shared" si="92"/>
        <v>-69.693306000000007</v>
      </c>
      <c r="J575" s="89">
        <v>11010000000</v>
      </c>
      <c r="K575" s="89">
        <v>-88.902495999999999</v>
      </c>
      <c r="L575" s="89">
        <v>-78.568459000000004</v>
      </c>
      <c r="N575" s="6">
        <f t="shared" si="95"/>
        <v>11.727222222222</v>
      </c>
      <c r="O575" s="6">
        <f t="shared" si="93"/>
        <v>-60.746994000000001</v>
      </c>
    </row>
    <row r="576" spans="2:15" x14ac:dyDescent="0.25">
      <c r="B576" s="89">
        <v>11257500000</v>
      </c>
      <c r="C576" s="89">
        <v>-94.741196000000002</v>
      </c>
      <c r="D576" s="89">
        <v>-86.386291999999997</v>
      </c>
      <c r="F576" s="6">
        <f t="shared" si="94"/>
        <v>11.863611111111</v>
      </c>
      <c r="G576" s="6">
        <f t="shared" si="92"/>
        <v>-64.454719999999995</v>
      </c>
      <c r="J576" s="89">
        <v>11257500000</v>
      </c>
      <c r="K576" s="89">
        <v>-93.134758000000005</v>
      </c>
      <c r="L576" s="89">
        <v>-83.084457</v>
      </c>
      <c r="N576" s="6">
        <f t="shared" si="95"/>
        <v>11.863611111111</v>
      </c>
      <c r="O576" s="6">
        <f t="shared" si="93"/>
        <v>-58.900806000000003</v>
      </c>
    </row>
    <row r="577" spans="2:15" x14ac:dyDescent="0.25">
      <c r="B577" s="89">
        <v>11505000000</v>
      </c>
      <c r="C577" s="89">
        <v>-100.61888999999999</v>
      </c>
      <c r="D577" s="89">
        <v>-91.916122000000001</v>
      </c>
      <c r="F577" s="6">
        <f t="shared" si="94"/>
        <v>12</v>
      </c>
      <c r="G577" s="6">
        <f t="shared" si="92"/>
        <v>-63.473171000000001</v>
      </c>
      <c r="J577" s="89">
        <v>11505000000</v>
      </c>
      <c r="K577" s="89">
        <v>-96.528816000000006</v>
      </c>
      <c r="L577" s="89">
        <v>-86.678520000000006</v>
      </c>
      <c r="N577" s="6">
        <f t="shared" si="95"/>
        <v>12</v>
      </c>
      <c r="O577" s="6">
        <f t="shared" si="93"/>
        <v>-55.475726999999999</v>
      </c>
    </row>
    <row r="578" spans="2:15" x14ac:dyDescent="0.25">
      <c r="B578" s="89">
        <v>11752500000</v>
      </c>
      <c r="C578" s="89">
        <v>-93.305228999999997</v>
      </c>
      <c r="D578" s="89">
        <v>-84.220284000000007</v>
      </c>
      <c r="F578" s="6" t="s">
        <v>21</v>
      </c>
      <c r="J578" s="89">
        <v>11752500000</v>
      </c>
      <c r="K578" s="89">
        <v>-101.76481</v>
      </c>
      <c r="L578" s="89">
        <v>-92.435112000000004</v>
      </c>
      <c r="N578" s="6" t="s">
        <v>21</v>
      </c>
    </row>
    <row r="579" spans="2:15" x14ac:dyDescent="0.25">
      <c r="B579" s="89">
        <v>12000000000</v>
      </c>
      <c r="C579" s="89">
        <v>-91.121161999999998</v>
      </c>
      <c r="D579" s="89">
        <v>-80.550369000000003</v>
      </c>
      <c r="J579" s="89">
        <v>12000000000</v>
      </c>
      <c r="K579" s="89">
        <v>-106.43265</v>
      </c>
      <c r="L579" s="89">
        <v>-97.155799999999999</v>
      </c>
    </row>
    <row r="580" spans="2:15" x14ac:dyDescent="0.25">
      <c r="B580" s="89" t="s">
        <v>21</v>
      </c>
      <c r="J580" s="89" t="s">
        <v>21</v>
      </c>
    </row>
    <row r="583" spans="2:15" x14ac:dyDescent="0.25">
      <c r="B583" s="89" t="s">
        <v>70</v>
      </c>
      <c r="J583" s="89" t="s">
        <v>70</v>
      </c>
    </row>
    <row r="584" spans="2:15" x14ac:dyDescent="0.25">
      <c r="B584" s="89" t="s">
        <v>19</v>
      </c>
      <c r="C584" s="89" t="s">
        <v>168</v>
      </c>
      <c r="D584" s="89" t="s">
        <v>94</v>
      </c>
      <c r="J584" s="89" t="s">
        <v>19</v>
      </c>
      <c r="K584" s="89" t="s">
        <v>168</v>
      </c>
      <c r="L584" s="89" t="s">
        <v>94</v>
      </c>
    </row>
    <row r="585" spans="2:15" x14ac:dyDescent="0.25">
      <c r="B585" s="89">
        <v>9545000000</v>
      </c>
      <c r="C585" s="89">
        <v>-55.016314999999999</v>
      </c>
      <c r="D585" s="89">
        <v>-47.344456000000001</v>
      </c>
      <c r="J585" s="89">
        <v>9545000000</v>
      </c>
      <c r="K585" s="89">
        <v>-59.983952000000002</v>
      </c>
      <c r="L585" s="89">
        <v>-48.924965</v>
      </c>
    </row>
    <row r="586" spans="2:15" x14ac:dyDescent="0.25">
      <c r="B586" s="89">
        <v>9681388888.8889008</v>
      </c>
      <c r="C586" s="89">
        <v>-56.544117</v>
      </c>
      <c r="D586" s="89">
        <v>-48.912750000000003</v>
      </c>
      <c r="J586" s="89">
        <v>9681388888.8889008</v>
      </c>
      <c r="K586" s="89">
        <v>-60.302387000000003</v>
      </c>
      <c r="L586" s="89">
        <v>-53.232512999999997</v>
      </c>
    </row>
    <row r="587" spans="2:15" x14ac:dyDescent="0.25">
      <c r="B587" s="89">
        <v>9817777777.7777996</v>
      </c>
      <c r="C587" s="89">
        <v>-56.195801000000003</v>
      </c>
      <c r="D587" s="89">
        <v>-48.223415000000003</v>
      </c>
      <c r="J587" s="89">
        <v>9817777777.7777996</v>
      </c>
      <c r="K587" s="89">
        <v>-58.022655</v>
      </c>
      <c r="L587" s="89">
        <v>-51.049328000000003</v>
      </c>
    </row>
    <row r="588" spans="2:15" x14ac:dyDescent="0.25">
      <c r="B588" s="89">
        <v>9954166666.6667004</v>
      </c>
      <c r="C588" s="89">
        <v>-59.607326999999998</v>
      </c>
      <c r="D588" s="89">
        <v>-52.036189999999998</v>
      </c>
      <c r="J588" s="89">
        <v>9954166666.6667004</v>
      </c>
      <c r="K588" s="89">
        <v>-59.893310999999997</v>
      </c>
      <c r="L588" s="89">
        <v>-52.231307999999999</v>
      </c>
    </row>
    <row r="589" spans="2:15" x14ac:dyDescent="0.25">
      <c r="B589" s="89">
        <v>10090555555.556</v>
      </c>
      <c r="C589" s="89">
        <v>-67.115127999999999</v>
      </c>
      <c r="D589" s="89">
        <v>-59.796776000000001</v>
      </c>
      <c r="J589" s="89">
        <v>10090555555.556</v>
      </c>
      <c r="K589" s="89">
        <v>-60.724018000000001</v>
      </c>
      <c r="L589" s="89">
        <v>-52.584907999999999</v>
      </c>
    </row>
    <row r="590" spans="2:15" x14ac:dyDescent="0.25">
      <c r="B590" s="89">
        <v>10226944444.444</v>
      </c>
      <c r="C590" s="89">
        <v>-64.090530000000001</v>
      </c>
      <c r="D590" s="89">
        <v>-56.781058999999999</v>
      </c>
      <c r="J590" s="89">
        <v>10226944444.444</v>
      </c>
      <c r="K590" s="89">
        <v>-60.512104000000001</v>
      </c>
      <c r="L590" s="89">
        <v>-52.144492999999997</v>
      </c>
    </row>
    <row r="591" spans="2:15" x14ac:dyDescent="0.25">
      <c r="B591" s="89">
        <v>10363333333.333</v>
      </c>
      <c r="C591" s="89">
        <v>-73.309723000000005</v>
      </c>
      <c r="D591" s="89">
        <v>-66.110802000000007</v>
      </c>
      <c r="J591" s="89">
        <v>10363333333.333</v>
      </c>
      <c r="K591" s="89">
        <v>-60.774818000000003</v>
      </c>
      <c r="L591" s="89">
        <v>-52.014240000000001</v>
      </c>
    </row>
    <row r="592" spans="2:15" x14ac:dyDescent="0.25">
      <c r="B592" s="89">
        <v>10499722222.222</v>
      </c>
      <c r="C592" s="89">
        <v>-79.264213999999996</v>
      </c>
      <c r="D592" s="89">
        <v>-71.595100000000002</v>
      </c>
      <c r="J592" s="89">
        <v>10499722222.222</v>
      </c>
      <c r="K592" s="89">
        <v>-64.970939999999999</v>
      </c>
      <c r="L592" s="89">
        <v>-56.003619999999998</v>
      </c>
    </row>
    <row r="593" spans="2:12" x14ac:dyDescent="0.25">
      <c r="B593" s="89">
        <v>10636111111.111</v>
      </c>
      <c r="C593" s="89">
        <v>-78.452629000000002</v>
      </c>
      <c r="D593" s="89">
        <v>-70.121994000000001</v>
      </c>
      <c r="J593" s="89">
        <v>10636111111.111</v>
      </c>
      <c r="K593" s="89">
        <v>-65.805130000000005</v>
      </c>
      <c r="L593" s="89">
        <v>-56.860706</v>
      </c>
    </row>
    <row r="594" spans="2:12" x14ac:dyDescent="0.25">
      <c r="B594" s="89">
        <v>10772500000</v>
      </c>
      <c r="C594" s="89">
        <v>-78.994606000000005</v>
      </c>
      <c r="D594" s="89">
        <v>-70.449721999999994</v>
      </c>
      <c r="J594" s="89">
        <v>10772500000</v>
      </c>
      <c r="K594" s="89">
        <v>-61.833424000000001</v>
      </c>
      <c r="L594" s="89">
        <v>-52.271034</v>
      </c>
    </row>
    <row r="595" spans="2:12" x14ac:dyDescent="0.25">
      <c r="B595" s="89">
        <v>10908888888.889</v>
      </c>
      <c r="C595" s="89">
        <v>-86.262383</v>
      </c>
      <c r="D595" s="89">
        <v>-77.399146999999999</v>
      </c>
      <c r="J595" s="89">
        <v>10908888888.889</v>
      </c>
      <c r="K595" s="89">
        <v>-66.996452000000005</v>
      </c>
      <c r="L595" s="89">
        <v>-57.164794999999998</v>
      </c>
    </row>
    <row r="596" spans="2:12" x14ac:dyDescent="0.25">
      <c r="B596" s="89">
        <v>11045277777.778</v>
      </c>
      <c r="C596" s="89">
        <v>-78.410645000000002</v>
      </c>
      <c r="D596" s="89">
        <v>-69.696692999999996</v>
      </c>
      <c r="J596" s="89">
        <v>11045277777.778</v>
      </c>
      <c r="K596" s="89">
        <v>-67.268974</v>
      </c>
      <c r="L596" s="89">
        <v>-57.214419999999997</v>
      </c>
    </row>
    <row r="597" spans="2:12" x14ac:dyDescent="0.25">
      <c r="B597" s="89">
        <v>11181666666.667</v>
      </c>
      <c r="C597" s="89">
        <v>-82.782173</v>
      </c>
      <c r="D597" s="89">
        <v>-73.686965999999998</v>
      </c>
      <c r="J597" s="89">
        <v>11181666666.667</v>
      </c>
      <c r="K597" s="89">
        <v>-63.509518</v>
      </c>
      <c r="L597" s="89">
        <v>-52.955340999999997</v>
      </c>
    </row>
    <row r="598" spans="2:12" x14ac:dyDescent="0.25">
      <c r="B598" s="89">
        <v>11318055555.556</v>
      </c>
      <c r="C598" s="89">
        <v>-84.463058000000004</v>
      </c>
      <c r="D598" s="89">
        <v>-75.765220999999997</v>
      </c>
      <c r="J598" s="89">
        <v>11318055555.556</v>
      </c>
      <c r="K598" s="89">
        <v>-69.361808999999994</v>
      </c>
      <c r="L598" s="89">
        <v>-58.932811999999998</v>
      </c>
    </row>
    <row r="599" spans="2:12" x14ac:dyDescent="0.25">
      <c r="B599" s="89">
        <v>11454444444.444</v>
      </c>
      <c r="C599" s="89">
        <v>-77.718543999999994</v>
      </c>
      <c r="D599" s="89">
        <v>-69.274924999999996</v>
      </c>
      <c r="J599" s="89">
        <v>11454444444.444</v>
      </c>
      <c r="K599" s="89">
        <v>-70.617119000000002</v>
      </c>
      <c r="L599" s="89">
        <v>-60.283081000000003</v>
      </c>
    </row>
    <row r="600" spans="2:12" x14ac:dyDescent="0.25">
      <c r="B600" s="89">
        <v>11590833333.333</v>
      </c>
      <c r="C600" s="89">
        <v>-76.443657000000002</v>
      </c>
      <c r="D600" s="89">
        <v>-68.088752999999997</v>
      </c>
      <c r="J600" s="89">
        <v>11590833333.333</v>
      </c>
      <c r="K600" s="89">
        <v>-64.784194999999997</v>
      </c>
      <c r="L600" s="89">
        <v>-54.733893999999999</v>
      </c>
    </row>
    <row r="601" spans="2:12" x14ac:dyDescent="0.25">
      <c r="B601" s="89">
        <v>11727222222.222</v>
      </c>
      <c r="C601" s="89">
        <v>-78.396072000000004</v>
      </c>
      <c r="D601" s="89">
        <v>-69.693306000000007</v>
      </c>
      <c r="J601" s="89">
        <v>11727222222.222</v>
      </c>
      <c r="K601" s="89">
        <v>-70.597290000000001</v>
      </c>
      <c r="L601" s="89">
        <v>-60.746994000000001</v>
      </c>
    </row>
    <row r="602" spans="2:12" x14ac:dyDescent="0.25">
      <c r="B602" s="89">
        <v>11863611111.111</v>
      </c>
      <c r="C602" s="89">
        <v>-73.539664999999999</v>
      </c>
      <c r="D602" s="89">
        <v>-64.454719999999995</v>
      </c>
      <c r="J602" s="89">
        <v>11863611111.111</v>
      </c>
      <c r="K602" s="89">
        <v>-68.230498999999995</v>
      </c>
      <c r="L602" s="89">
        <v>-58.900806000000003</v>
      </c>
    </row>
    <row r="603" spans="2:12" x14ac:dyDescent="0.25">
      <c r="B603" s="89">
        <v>12000000000</v>
      </c>
      <c r="C603" s="89">
        <v>-74.043968000000007</v>
      </c>
      <c r="D603" s="89">
        <v>-63.473171000000001</v>
      </c>
      <c r="J603" s="89">
        <v>12000000000</v>
      </c>
      <c r="K603" s="89">
        <v>-64.752571000000003</v>
      </c>
      <c r="L603" s="89">
        <v>-55.475726999999999</v>
      </c>
    </row>
    <row r="604" spans="2:12" x14ac:dyDescent="0.25">
      <c r="B604" s="89" t="s">
        <v>21</v>
      </c>
      <c r="J604" s="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0212S</vt:lpstr>
      <vt:lpstr>Mapping</vt:lpstr>
      <vt:lpstr>CLvsLO</vt:lpstr>
      <vt:lpstr>CLvsLO 1.5GHz IF</vt:lpstr>
      <vt:lpstr>CL &amp; Data</vt:lpstr>
      <vt:lpstr>Isolations</vt:lpstr>
      <vt:lpstr>IF Response</vt:lpstr>
      <vt:lpstr>IP3</vt:lpstr>
      <vt:lpstr>P1dB CL</vt:lpstr>
      <vt:lpstr>P1dB Pt</vt:lpstr>
      <vt:lpstr>LO Harm-A</vt:lpstr>
      <vt:lpstr>LO Harm-B</vt:lpstr>
      <vt:lpstr>2Rx2L</vt:lpstr>
      <vt:lpstr>2Ix1L</vt:lpstr>
      <vt:lpstr>5Rx0L</vt:lpstr>
      <vt:lpstr>5Rx5L</vt:lpstr>
      <vt:lpstr>5Ix0L</vt:lpstr>
      <vt:lpstr>5Ix5L</vt:lpstr>
      <vt:lpstr>'0212S'!Amp_Diff_2_3</vt:lpstr>
      <vt:lpstr>'0212S'!Amp_Diff_2_3_2</vt:lpstr>
      <vt:lpstr>'0212S'!Amp_Diff_2_4</vt:lpstr>
      <vt:lpstr>'0212S'!Common_RL</vt:lpstr>
      <vt:lpstr>'0212S'!IL_1_4</vt:lpstr>
      <vt:lpstr>'0212S'!IL_1_4_2</vt:lpstr>
      <vt:lpstr>'0212S'!Iso_2_3</vt:lpstr>
      <vt:lpstr>'0212S'!Iso_2_3_2</vt:lpstr>
      <vt:lpstr>'0212S'!Iso_2_4</vt:lpstr>
      <vt:lpstr>'0212S'!Iso_2_4_2</vt:lpstr>
      <vt:lpstr>'CL &amp; Data'!MT3H_0113_ConversionLoss_and_Isolation_A__20dBm</vt:lpstr>
      <vt:lpstr>'CL &amp; Data'!MT3H_0113_ConversionLoss_and_Isolation_B</vt:lpstr>
      <vt:lpstr>'0212S'!Output_3_RL</vt:lpstr>
      <vt:lpstr>'0212S'!Output_4_RL</vt:lpstr>
      <vt:lpstr>'0212S'!Phase_Diff_2_3_1</vt:lpstr>
      <vt:lpstr>'0212S'!Phase_Diff_2_3_2</vt:lpstr>
      <vt:lpstr>'0212S'!Phase_Diff_2_4</vt:lpstr>
    </vt:vector>
  </TitlesOfParts>
  <Company>Marki Microwave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Brandon Takaki</cp:lastModifiedBy>
  <cp:lastPrinted>2012-01-25T23:19:48Z</cp:lastPrinted>
  <dcterms:created xsi:type="dcterms:W3CDTF">2010-12-03T23:31:23Z</dcterms:created>
  <dcterms:modified xsi:type="dcterms:W3CDTF">2021-07-22T18:28:42Z</dcterms:modified>
</cp:coreProperties>
</file>